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bookViews>
    <workbookView xWindow="13995" yWindow="75" windowWidth="13380" windowHeight="11640" tabRatio="713" activeTab="1"/>
  </bookViews>
  <sheets>
    <sheet name="表紙" sheetId="9" r:id="rId1"/>
    <sheet name="改版履歴" sheetId="8" r:id="rId2"/>
    <sheet name="機能概要" sheetId="20" r:id="rId3"/>
    <sheet name="全体シーケンスイメージ" sheetId="19" r:id="rId4"/>
    <sheet name="通信プロトコル_概要" sheetId="2" r:id="rId5"/>
    <sheet name="転送データフォーマット(ヘッダ)" sheetId="5" r:id="rId6"/>
    <sheet name="転送データフォーマット(データ, CheckSum)" sheetId="1" r:id="rId7"/>
    <sheet name="転送データ詳細仕様" sheetId="6" r:id="rId8"/>
    <sheet name="転送データ詳細仕様(MD⇔HU)" sheetId="15" r:id="rId9"/>
    <sheet name="転送データ詳細仕様(I-AUDIO)" sheetId="29" r:id="rId10"/>
    <sheet name="暗号化検討" sheetId="16" r:id="rId11"/>
    <sheet name="OpenSSLライセンス条項" sheetId="17" r:id="rId12"/>
    <sheet name="OpenSSL脆弱性対応検討" sheetId="18" r:id="rId13"/>
    <sheet name="CheckSum" sheetId="10" r:id="rId14"/>
    <sheet name="双方向_機能検討" sheetId="12" r:id="rId15"/>
    <sheet name="双方向_全体シーケンス" sheetId="13" r:id="rId16"/>
    <sheet name="HU定期通知周期変更" sheetId="11" r:id="rId17"/>
    <sheet name="エアコン温度設定についての注意事項" sheetId="22" r:id="rId18"/>
    <sheet name="その他補足事項" sheetId="21" r:id="rId19"/>
    <sheet name="HU通信開始要求受信可能タイミング" sheetId="27" r:id="rId20"/>
    <sheet name="公開鍵証明書有効期限化 " sheetId="25" r:id="rId21"/>
    <sheet name="APK署名チェック " sheetId="28" r:id="rId22"/>
  </sheets>
  <definedNames>
    <definedName name="_Ref445313046" localSheetId="2">機能概要!$N$52</definedName>
    <definedName name="CarMk_D" localSheetId="12">#REF!</definedName>
    <definedName name="CarMk_D" localSheetId="9">#REF!</definedName>
    <definedName name="CarMk_D">#REF!</definedName>
    <definedName name="CarMk_N" localSheetId="9">#REF!</definedName>
    <definedName name="CarMk_N">#REF!</definedName>
    <definedName name="dummy" localSheetId="9">#REF!</definedName>
    <definedName name="dummy">#REF!</definedName>
    <definedName name="_xlnm.Print_Area" localSheetId="11">OpenSSLライセンス条項!$A$1:$V$35</definedName>
    <definedName name="_xlnm.Print_Area" localSheetId="3">全体シーケンスイメージ!$A$1:$W$223</definedName>
    <definedName name="_xlnm.Print_Area" localSheetId="6">'転送データフォーマット(データ, CheckSum)'!$A$1:$AW$425</definedName>
    <definedName name="_xlnm.Print_Area" localSheetId="5">'転送データフォーマット(ヘッダ)'!$A$1:$BO$195</definedName>
    <definedName name="RegistPoint_D" localSheetId="12">#REF!</definedName>
    <definedName name="RegistPoint_D" localSheetId="9">#REF!</definedName>
    <definedName name="RegistPoint_D">#REF!</definedName>
    <definedName name="test" localSheetId="9">#REF!</definedName>
    <definedName name="test">#REF!</definedName>
  </definedNames>
  <calcPr calcId="162913"/>
</workbook>
</file>

<file path=xl/calcChain.xml><?xml version="1.0" encoding="utf-8"?>
<calcChain xmlns="http://schemas.openxmlformats.org/spreadsheetml/2006/main">
  <c r="H38" i="6" l="1"/>
  <c r="F142" i="1" l="1"/>
  <c r="F44" i="1" l="1"/>
  <c r="L359" i="15" l="1"/>
  <c r="L375" i="15" l="1"/>
  <c r="R375" i="15"/>
  <c r="F281" i="1" l="1"/>
  <c r="L367" i="15" l="1"/>
  <c r="L393" i="15" l="1"/>
  <c r="L386" i="15"/>
  <c r="F199" i="1"/>
  <c r="F201" i="1" l="1"/>
  <c r="H201" i="1" s="1"/>
  <c r="J201" i="1" s="1"/>
  <c r="L201" i="1" s="1"/>
  <c r="N201" i="1" s="1"/>
  <c r="P201" i="1" s="1"/>
  <c r="R201" i="1" s="1"/>
  <c r="T201" i="1" s="1"/>
  <c r="V201" i="1" s="1"/>
  <c r="X201" i="1" s="1"/>
  <c r="Z201" i="1" s="1"/>
  <c r="AB201" i="1" s="1"/>
  <c r="AD201" i="1" s="1"/>
  <c r="AF201" i="1" s="1"/>
  <c r="AH201" i="1" s="1"/>
  <c r="D210" i="1" l="1"/>
  <c r="F210" i="1" s="1"/>
  <c r="H210" i="1" s="1"/>
  <c r="J210" i="1" s="1"/>
  <c r="L210" i="1" s="1"/>
  <c r="N210" i="1" s="1"/>
  <c r="P210" i="1" s="1"/>
  <c r="R210" i="1" s="1"/>
  <c r="T210" i="1" s="1"/>
  <c r="V210" i="1" s="1"/>
  <c r="X210" i="1" s="1"/>
  <c r="Z210" i="1" s="1"/>
  <c r="AB210" i="1" s="1"/>
  <c r="AD210" i="1" s="1"/>
  <c r="AF210" i="1" s="1"/>
  <c r="AH210" i="1" s="1"/>
  <c r="D219" i="1" s="1"/>
  <c r="F219" i="1" s="1"/>
  <c r="H219" i="1" s="1"/>
  <c r="J219" i="1" s="1"/>
  <c r="L219" i="1" s="1"/>
  <c r="N219" i="1" s="1"/>
  <c r="P219" i="1" s="1"/>
  <c r="R219" i="1" s="1"/>
  <c r="T219" i="1" s="1"/>
  <c r="V219" i="1" s="1"/>
  <c r="X219" i="1" s="1"/>
  <c r="Z219" i="1" s="1"/>
  <c r="AB219" i="1" s="1"/>
  <c r="AD219" i="1" s="1"/>
  <c r="AF219" i="1" s="1"/>
  <c r="AH219" i="1" s="1"/>
  <c r="D228" i="1" s="1"/>
  <c r="F228" i="1" s="1"/>
  <c r="H228" i="1" s="1"/>
  <c r="J228" i="1" s="1"/>
  <c r="L228" i="1" s="1"/>
  <c r="N228" i="1" s="1"/>
  <c r="P228" i="1" s="1"/>
  <c r="R228" i="1" s="1"/>
  <c r="T228" i="1" s="1"/>
  <c r="V228" i="1" s="1"/>
  <c r="X228" i="1" s="1"/>
  <c r="Z228" i="1" s="1"/>
  <c r="AB228" i="1" s="1"/>
  <c r="AD228" i="1" s="1"/>
  <c r="AF228" i="1" s="1"/>
  <c r="AH228" i="1" s="1"/>
  <c r="L399" i="15"/>
  <c r="H41" i="6" l="1"/>
  <c r="C10" i="29" l="1"/>
  <c r="C30" i="15"/>
  <c r="C17" i="29" l="1"/>
  <c r="C22" i="29" l="1"/>
  <c r="C28" i="29" s="1"/>
  <c r="C36" i="29" l="1"/>
  <c r="C50" i="29"/>
  <c r="H231" i="6" l="1"/>
  <c r="H232" i="6" s="1"/>
  <c r="H233" i="6" s="1"/>
  <c r="H234" i="6" s="1"/>
  <c r="H235" i="6" s="1"/>
  <c r="H236" i="6" s="1"/>
  <c r="F256" i="1" l="1"/>
  <c r="H256" i="1" s="1"/>
  <c r="J256" i="1" s="1"/>
  <c r="L256" i="1" s="1"/>
  <c r="N256" i="1" s="1"/>
  <c r="P256" i="1" s="1"/>
  <c r="R256" i="1" s="1"/>
  <c r="T256" i="1" s="1"/>
  <c r="H171" i="6" l="1"/>
  <c r="H172" i="6" s="1"/>
  <c r="H173" i="6" s="1"/>
  <c r="H174" i="6" s="1"/>
  <c r="H175" i="6" s="1"/>
  <c r="H176" i="6" s="1"/>
  <c r="H177" i="6" s="1"/>
  <c r="H178" i="6" s="1"/>
  <c r="H179" i="6" s="1"/>
  <c r="H180" i="6" s="1"/>
  <c r="H181" i="6" s="1"/>
  <c r="H182" i="6" s="1"/>
  <c r="H183" i="6" s="1"/>
  <c r="H184" i="6" s="1"/>
  <c r="H185" i="6" s="1"/>
  <c r="H186" i="6" s="1"/>
  <c r="H187" i="6" s="1"/>
  <c r="H188" i="6" s="1"/>
  <c r="H189" i="6" s="1"/>
  <c r="H190" i="6" s="1"/>
  <c r="H191" i="6" s="1"/>
  <c r="H192" i="6" s="1"/>
  <c r="H193" i="6" s="1"/>
  <c r="H194" i="6" s="1"/>
  <c r="H195" i="6" s="1"/>
  <c r="H196" i="6" s="1"/>
  <c r="H197" i="6" s="1"/>
  <c r="H198" i="6" s="1"/>
  <c r="H199" i="6" s="1"/>
  <c r="D16" i="5"/>
  <c r="D17" i="5" s="1"/>
  <c r="H200" i="6" l="1"/>
  <c r="H201" i="6" s="1"/>
  <c r="H202" i="6" s="1"/>
  <c r="H203" i="6" s="1"/>
  <c r="H204" i="6" s="1"/>
  <c r="H205" i="6" s="1"/>
  <c r="H206" i="6" s="1"/>
  <c r="H207" i="6" s="1"/>
  <c r="H208" i="6" s="1"/>
  <c r="H209" i="6" s="1"/>
  <c r="H210" i="6" s="1"/>
  <c r="H211" i="6" s="1"/>
  <c r="H212" i="6" s="1"/>
  <c r="H213" i="6" s="1"/>
  <c r="H214" i="6" s="1"/>
  <c r="H215" i="6" s="1"/>
  <c r="D18" i="5"/>
  <c r="D19" i="5" s="1"/>
  <c r="D20" i="5" s="1"/>
  <c r="D23" i="5" s="1"/>
  <c r="H216" i="6" l="1"/>
  <c r="H217" i="6" s="1"/>
  <c r="H218" i="6" s="1"/>
  <c r="H219" i="6" s="1"/>
  <c r="H220" i="6" s="1"/>
  <c r="H221" i="6" s="1"/>
  <c r="H222" i="6" s="1"/>
  <c r="H223" i="6" s="1"/>
  <c r="H224" i="6" s="1"/>
  <c r="H225" i="6" s="1"/>
  <c r="H226" i="6" s="1"/>
  <c r="H227" i="6" s="1"/>
  <c r="H228" i="6" s="1"/>
  <c r="H229" i="6" s="1"/>
  <c r="D24" i="5"/>
  <c r="D25" i="5" s="1"/>
  <c r="D26" i="5" l="1"/>
  <c r="D27" i="5" s="1"/>
  <c r="C41" i="2"/>
  <c r="C42" i="2" s="1"/>
  <c r="D28" i="5" l="1"/>
  <c r="D29" i="5"/>
  <c r="D30" i="5" s="1"/>
  <c r="C43" i="2"/>
  <c r="C44" i="2" s="1"/>
  <c r="R367" i="15"/>
  <c r="C357" i="15"/>
  <c r="C399" i="15" s="1"/>
  <c r="AU244" i="15" s="1"/>
  <c r="C45" i="2" l="1"/>
  <c r="C46" i="2" s="1"/>
  <c r="AZ201" i="15"/>
  <c r="AU205" i="15"/>
  <c r="AU188" i="15"/>
  <c r="AZ194" i="15"/>
  <c r="C47" i="2" l="1"/>
  <c r="C48" i="2" s="1"/>
  <c r="F283" i="1"/>
  <c r="H283" i="1" s="1"/>
  <c r="J283" i="1" s="1"/>
  <c r="L283" i="1" s="1"/>
  <c r="N283" i="1" s="1"/>
  <c r="P283" i="1" s="1"/>
  <c r="R283" i="1" s="1"/>
  <c r="T283" i="1" s="1"/>
  <c r="C49" i="2" l="1"/>
  <c r="AA49" i="21"/>
  <c r="W49" i="21"/>
  <c r="AE49" i="21" s="1"/>
  <c r="AA48" i="21"/>
  <c r="Q48" i="21"/>
  <c r="W48" i="21" s="1"/>
  <c r="AE48" i="21" s="1"/>
  <c r="W47" i="21"/>
  <c r="AE47" i="21" s="1"/>
  <c r="U47" i="21"/>
  <c r="AA47" i="21" s="1"/>
  <c r="Y42" i="21"/>
  <c r="AA42" i="21" s="1"/>
  <c r="W42" i="21"/>
  <c r="Y41" i="21"/>
  <c r="AA41" i="21" s="1"/>
  <c r="W41" i="21"/>
  <c r="Y40" i="21"/>
  <c r="Q40" i="21"/>
  <c r="W40" i="21" s="1"/>
  <c r="N40" i="21"/>
  <c r="U40" i="21" s="1"/>
  <c r="Y39" i="21"/>
  <c r="Q39" i="21"/>
  <c r="W39" i="21" s="1"/>
  <c r="N39" i="21"/>
  <c r="U39" i="21" s="1"/>
  <c r="Y38" i="21"/>
  <c r="Q38" i="21"/>
  <c r="W38" i="21" s="1"/>
  <c r="AE38" i="21" s="1"/>
  <c r="N38" i="21"/>
  <c r="U38" i="21" s="1"/>
  <c r="Y37" i="21"/>
  <c r="Q37" i="21"/>
  <c r="W37" i="21" s="1"/>
  <c r="N37" i="21"/>
  <c r="U37" i="21" s="1"/>
  <c r="Y36" i="21"/>
  <c r="Q36" i="21"/>
  <c r="W36" i="21" s="1"/>
  <c r="AE36" i="21" s="1"/>
  <c r="N36" i="21"/>
  <c r="U36" i="21" s="1"/>
  <c r="AA37" i="21" l="1"/>
  <c r="AA36" i="21"/>
  <c r="AE37" i="21"/>
  <c r="AE41" i="21"/>
  <c r="AA40" i="21"/>
  <c r="AA38" i="21"/>
  <c r="AA39" i="21"/>
  <c r="AE40" i="21"/>
  <c r="AE39" i="21"/>
  <c r="C50" i="2"/>
  <c r="AE42" i="21"/>
  <c r="AA50" i="21" l="1"/>
  <c r="AE51" i="21"/>
  <c r="AA51" i="21"/>
  <c r="AE50" i="21"/>
  <c r="C51" i="2"/>
  <c r="F6" i="1"/>
  <c r="F84" i="1"/>
  <c r="F131" i="1"/>
  <c r="C52" i="2" l="1"/>
  <c r="C53" i="2" s="1"/>
  <c r="C54" i="2" s="1"/>
  <c r="J106" i="6"/>
  <c r="I106" i="6"/>
  <c r="G106" i="6"/>
  <c r="C55" i="2" l="1"/>
  <c r="J68" i="6"/>
  <c r="I68" i="6"/>
  <c r="G68" i="6"/>
  <c r="J62" i="6"/>
  <c r="I62" i="6"/>
  <c r="G62" i="6"/>
  <c r="R83" i="22"/>
  <c r="P83" i="22"/>
  <c r="R82" i="22"/>
  <c r="P82" i="22"/>
  <c r="R80" i="22"/>
  <c r="P80" i="22"/>
  <c r="R79" i="22"/>
  <c r="P79" i="22"/>
  <c r="N58" i="22"/>
  <c r="L58" i="22"/>
  <c r="N57" i="22"/>
  <c r="L57" i="22"/>
  <c r="N55" i="22"/>
  <c r="L55" i="22"/>
  <c r="L54" i="22"/>
  <c r="N54" i="22"/>
  <c r="D38" i="20"/>
  <c r="D37" i="20"/>
  <c r="D36" i="20"/>
  <c r="D35" i="20"/>
  <c r="AA21" i="21" l="1"/>
  <c r="W21" i="21"/>
  <c r="AE21" i="21" s="1"/>
  <c r="AA20" i="21"/>
  <c r="Q20" i="21"/>
  <c r="W20" i="21" s="1"/>
  <c r="AE20" i="21" s="1"/>
  <c r="W19" i="21"/>
  <c r="AE19" i="21" s="1"/>
  <c r="U19" i="21"/>
  <c r="AA19" i="21" s="1"/>
  <c r="Y14" i="21"/>
  <c r="AA14" i="21" s="1"/>
  <c r="W14" i="21"/>
  <c r="Y13" i="21"/>
  <c r="AA13" i="21" s="1"/>
  <c r="Q13" i="21"/>
  <c r="W13" i="21" s="1"/>
  <c r="Y12" i="21"/>
  <c r="Q12" i="21"/>
  <c r="W12" i="21" s="1"/>
  <c r="N12" i="21"/>
  <c r="U12" i="21" s="1"/>
  <c r="Y11" i="21"/>
  <c r="Q11" i="21"/>
  <c r="W11" i="21" s="1"/>
  <c r="AE11" i="21" s="1"/>
  <c r="N11" i="21"/>
  <c r="U11" i="21" s="1"/>
  <c r="Y10" i="21"/>
  <c r="Q10" i="21"/>
  <c r="W10" i="21" s="1"/>
  <c r="N10" i="21"/>
  <c r="U10" i="21" s="1"/>
  <c r="AA10" i="21" s="1"/>
  <c r="Y9" i="21"/>
  <c r="Q9" i="21"/>
  <c r="W9" i="21" s="1"/>
  <c r="N9" i="21"/>
  <c r="U9" i="21" s="1"/>
  <c r="Y8" i="21"/>
  <c r="Q8" i="21"/>
  <c r="N8" i="21"/>
  <c r="U8" i="21" s="1"/>
  <c r="AA11" i="21" l="1"/>
  <c r="AA9" i="21"/>
  <c r="AE9" i="21"/>
  <c r="AA8" i="21"/>
  <c r="AA12" i="21"/>
  <c r="W8" i="21"/>
  <c r="AE8" i="21" s="1"/>
  <c r="AE10" i="21"/>
  <c r="AE12" i="21"/>
  <c r="AE13" i="21"/>
  <c r="AE14" i="21"/>
  <c r="F390" i="1"/>
  <c r="AA22" i="21" l="1"/>
  <c r="AA23" i="21"/>
  <c r="AE23" i="21"/>
  <c r="AE22" i="21"/>
  <c r="H390" i="1"/>
  <c r="J390" i="1" s="1"/>
  <c r="L390" i="1" s="1"/>
  <c r="N390" i="1" s="1"/>
  <c r="P390" i="1" s="1"/>
  <c r="R390" i="1" s="1"/>
  <c r="T390" i="1" s="1"/>
  <c r="V390" i="1" s="1"/>
  <c r="I12" i="5"/>
  <c r="G12" i="5"/>
  <c r="F372" i="1" l="1"/>
  <c r="H372" i="1" s="1"/>
  <c r="J372" i="1" s="1"/>
  <c r="H242" i="6" l="1"/>
  <c r="H243" i="6" s="1"/>
  <c r="H244" i="6" s="1"/>
  <c r="H7" i="6" l="1"/>
  <c r="H8" i="6" s="1"/>
  <c r="F144" i="1"/>
  <c r="H144" i="1" s="1"/>
  <c r="J144" i="1" s="1"/>
  <c r="L144" i="1" s="1"/>
  <c r="N144" i="1" s="1"/>
  <c r="P144" i="1" s="1"/>
  <c r="R144" i="1" s="1"/>
  <c r="T144" i="1" s="1"/>
  <c r="V144" i="1" s="1"/>
  <c r="X144" i="1" s="1"/>
  <c r="Z144" i="1" s="1"/>
  <c r="AB144" i="1" s="1"/>
  <c r="AD144" i="1" s="1"/>
  <c r="AF144" i="1" s="1"/>
  <c r="AH144" i="1" s="1"/>
  <c r="D153" i="1" s="1"/>
  <c r="F153" i="1" s="1"/>
  <c r="H153" i="1" s="1"/>
  <c r="J153" i="1" s="1"/>
  <c r="L153" i="1" s="1"/>
  <c r="N153" i="1" s="1"/>
  <c r="P153" i="1" s="1"/>
  <c r="R153" i="1" s="1"/>
  <c r="T153" i="1" s="1"/>
  <c r="V153" i="1" s="1"/>
  <c r="X153" i="1" s="1"/>
  <c r="Z153" i="1" s="1"/>
  <c r="AB153" i="1" s="1"/>
  <c r="AD153" i="1" s="1"/>
  <c r="AF153" i="1" s="1"/>
  <c r="AH153" i="1" s="1"/>
  <c r="D162" i="1" s="1"/>
  <c r="F162" i="1" s="1"/>
  <c r="H162" i="1" s="1"/>
  <c r="J162" i="1" s="1"/>
  <c r="L162" i="1" s="1"/>
  <c r="N162" i="1" s="1"/>
  <c r="P162" i="1" s="1"/>
  <c r="R162" i="1" s="1"/>
  <c r="T162" i="1" s="1"/>
  <c r="V162" i="1" s="1"/>
  <c r="X162" i="1" s="1"/>
  <c r="Z162" i="1" s="1"/>
  <c r="AB162" i="1" s="1"/>
  <c r="AD162" i="1" s="1"/>
  <c r="AF162" i="1" s="1"/>
  <c r="AH162" i="1" s="1"/>
  <c r="D171" i="1" s="1"/>
  <c r="F171" i="1" s="1"/>
  <c r="H171" i="1" s="1"/>
  <c r="J171" i="1" s="1"/>
  <c r="L171" i="1" s="1"/>
  <c r="N171" i="1" s="1"/>
  <c r="P171" i="1" s="1"/>
  <c r="R171" i="1" s="1"/>
  <c r="T171" i="1" s="1"/>
  <c r="V171" i="1" s="1"/>
  <c r="X171" i="1" s="1"/>
  <c r="Z171" i="1" s="1"/>
  <c r="AB171" i="1" s="1"/>
  <c r="AD171" i="1" s="1"/>
  <c r="AF171" i="1" s="1"/>
  <c r="AH171" i="1" s="1"/>
  <c r="D180" i="1" s="1"/>
  <c r="F180" i="1" s="1"/>
  <c r="H180" i="1" s="1"/>
  <c r="J180" i="1" s="1"/>
  <c r="L180" i="1" s="1"/>
  <c r="N180" i="1" s="1"/>
  <c r="P180" i="1" s="1"/>
  <c r="R180" i="1" s="1"/>
  <c r="T180" i="1" s="1"/>
  <c r="V180" i="1" s="1"/>
  <c r="X180" i="1" s="1"/>
  <c r="Z180" i="1" s="1"/>
  <c r="AB180" i="1" s="1"/>
  <c r="AD180" i="1" s="1"/>
  <c r="AF180" i="1" s="1"/>
  <c r="AH180" i="1" s="1"/>
  <c r="D189" i="1" s="1"/>
  <c r="F189" i="1" s="1"/>
  <c r="H189" i="1" s="1"/>
  <c r="J189" i="1" s="1"/>
  <c r="L189" i="1" s="1"/>
  <c r="N189" i="1" s="1"/>
  <c r="P189" i="1" s="1"/>
  <c r="R189" i="1" s="1"/>
  <c r="T189" i="1" s="1"/>
  <c r="V189" i="1" s="1"/>
  <c r="X189" i="1" s="1"/>
  <c r="Z189" i="1" s="1"/>
  <c r="AB189" i="1" s="1"/>
  <c r="AD189" i="1" s="1"/>
  <c r="AF189" i="1" s="1"/>
  <c r="AH189" i="1" s="1"/>
  <c r="F133" i="1"/>
  <c r="H133" i="1" s="1"/>
  <c r="J133" i="1" s="1"/>
  <c r="L133" i="1" s="1"/>
  <c r="N133" i="1" s="1"/>
  <c r="P133" i="1" s="1"/>
  <c r="R133" i="1" s="1"/>
  <c r="T133" i="1" s="1"/>
  <c r="V133" i="1" s="1"/>
  <c r="X133" i="1" s="1"/>
  <c r="Z133" i="1" s="1"/>
  <c r="AB133" i="1" s="1"/>
  <c r="AD133" i="1" s="1"/>
  <c r="AF133" i="1" s="1"/>
  <c r="AH133" i="1" s="1"/>
  <c r="F86" i="1"/>
  <c r="H86" i="1" s="1"/>
  <c r="J86" i="1" s="1"/>
  <c r="L86" i="1" s="1"/>
  <c r="N86" i="1" s="1"/>
  <c r="P86" i="1" s="1"/>
  <c r="R86" i="1" s="1"/>
  <c r="T86" i="1" s="1"/>
  <c r="V86" i="1" s="1"/>
  <c r="X86" i="1" s="1"/>
  <c r="Z86" i="1" s="1"/>
  <c r="AB86" i="1" s="1"/>
  <c r="AD86" i="1" s="1"/>
  <c r="AF86" i="1" s="1"/>
  <c r="AH86" i="1" s="1"/>
  <c r="D95" i="1" s="1"/>
  <c r="F95" i="1" s="1"/>
  <c r="H95" i="1" s="1"/>
  <c r="J95" i="1" s="1"/>
  <c r="L95" i="1" s="1"/>
  <c r="N95" i="1" s="1"/>
  <c r="P95" i="1" s="1"/>
  <c r="R95" i="1" s="1"/>
  <c r="T95" i="1" s="1"/>
  <c r="V95" i="1" s="1"/>
  <c r="X95" i="1" s="1"/>
  <c r="Z95" i="1" s="1"/>
  <c r="AB95" i="1" s="1"/>
  <c r="AD95" i="1" s="1"/>
  <c r="AF95" i="1" s="1"/>
  <c r="AH95" i="1" s="1"/>
  <c r="D104" i="1" s="1"/>
  <c r="F104" i="1" s="1"/>
  <c r="H104" i="1" s="1"/>
  <c r="J104" i="1" s="1"/>
  <c r="L104" i="1" s="1"/>
  <c r="N104" i="1" s="1"/>
  <c r="P104" i="1" s="1"/>
  <c r="R104" i="1" s="1"/>
  <c r="T104" i="1" s="1"/>
  <c r="V104" i="1" s="1"/>
  <c r="X104" i="1" s="1"/>
  <c r="Z104" i="1" s="1"/>
  <c r="AB104" i="1" s="1"/>
  <c r="AD104" i="1" s="1"/>
  <c r="AF104" i="1" s="1"/>
  <c r="AH104" i="1" s="1"/>
  <c r="D113" i="1" s="1"/>
  <c r="F113" i="1" s="1"/>
  <c r="H113" i="1" s="1"/>
  <c r="J113" i="1" s="1"/>
  <c r="L113" i="1" s="1"/>
  <c r="N113" i="1" s="1"/>
  <c r="P113" i="1" s="1"/>
  <c r="R113" i="1" s="1"/>
  <c r="T113" i="1" s="1"/>
  <c r="V113" i="1" s="1"/>
  <c r="X113" i="1" s="1"/>
  <c r="Z113" i="1" s="1"/>
  <c r="AB113" i="1" s="1"/>
  <c r="AD113" i="1" s="1"/>
  <c r="AF113" i="1" s="1"/>
  <c r="AH113" i="1" s="1"/>
  <c r="D122" i="1" s="1"/>
  <c r="F122" i="1" s="1"/>
  <c r="H122" i="1" s="1"/>
  <c r="J122" i="1" s="1"/>
  <c r="L122" i="1" s="1"/>
  <c r="N122" i="1" s="1"/>
  <c r="P122" i="1" s="1"/>
  <c r="R122" i="1" s="1"/>
  <c r="T122" i="1" s="1"/>
  <c r="V122" i="1" s="1"/>
  <c r="X122" i="1" s="1"/>
  <c r="Z122" i="1" s="1"/>
  <c r="AB122" i="1" s="1"/>
  <c r="AD122" i="1" s="1"/>
  <c r="AF122" i="1" s="1"/>
  <c r="AH122" i="1" s="1"/>
  <c r="F46" i="1"/>
  <c r="H46" i="1" s="1"/>
  <c r="J46" i="1" s="1"/>
  <c r="L46" i="1" s="1"/>
  <c r="N46" i="1" s="1"/>
  <c r="P46" i="1" s="1"/>
  <c r="R46" i="1" s="1"/>
  <c r="T46" i="1" s="1"/>
  <c r="V46" i="1" s="1"/>
  <c r="X46" i="1" s="1"/>
  <c r="Z46" i="1" s="1"/>
  <c r="AB46" i="1" s="1"/>
  <c r="AD46" i="1" s="1"/>
  <c r="AF46" i="1" s="1"/>
  <c r="AH46" i="1" s="1"/>
  <c r="D55" i="1" s="1"/>
  <c r="F55" i="1" s="1"/>
  <c r="H55" i="1" s="1"/>
  <c r="J55" i="1" s="1"/>
  <c r="L55" i="1" s="1"/>
  <c r="N55" i="1" s="1"/>
  <c r="P55" i="1" s="1"/>
  <c r="R55" i="1" s="1"/>
  <c r="T55" i="1" s="1"/>
  <c r="V55" i="1" s="1"/>
  <c r="X55" i="1" s="1"/>
  <c r="Z55" i="1" s="1"/>
  <c r="AB55" i="1" s="1"/>
  <c r="AD55" i="1" s="1"/>
  <c r="AF55" i="1" s="1"/>
  <c r="AH55" i="1" s="1"/>
  <c r="D64" i="1" s="1"/>
  <c r="F64" i="1" s="1"/>
  <c r="H64" i="1" s="1"/>
  <c r="J64" i="1" s="1"/>
  <c r="L64" i="1" s="1"/>
  <c r="N64" i="1" s="1"/>
  <c r="P64" i="1" s="1"/>
  <c r="R64" i="1" s="1"/>
  <c r="T64" i="1" s="1"/>
  <c r="V64" i="1" s="1"/>
  <c r="X64" i="1" s="1"/>
  <c r="Z64" i="1" s="1"/>
  <c r="AB64" i="1" s="1"/>
  <c r="AD64" i="1" s="1"/>
  <c r="AF64" i="1" s="1"/>
  <c r="AH64" i="1" s="1"/>
  <c r="D73" i="1" s="1"/>
  <c r="F73" i="1" s="1"/>
  <c r="H73" i="1" s="1"/>
  <c r="J73" i="1" s="1"/>
  <c r="L73" i="1" s="1"/>
  <c r="N73" i="1" s="1"/>
  <c r="P73" i="1" s="1"/>
  <c r="R73" i="1" s="1"/>
  <c r="T73" i="1" s="1"/>
  <c r="V73" i="1" s="1"/>
  <c r="X73" i="1" s="1"/>
  <c r="Z73" i="1" s="1"/>
  <c r="AB73" i="1" s="1"/>
  <c r="AD73" i="1" s="1"/>
  <c r="AF73" i="1" s="1"/>
  <c r="AH73" i="1" s="1"/>
  <c r="F8" i="1"/>
  <c r="H8" i="1" s="1"/>
  <c r="J8" i="1" s="1"/>
  <c r="L8" i="1" s="1"/>
  <c r="N8" i="1" s="1"/>
  <c r="P8" i="1" s="1"/>
  <c r="R8" i="1" s="1"/>
  <c r="T8" i="1" s="1"/>
  <c r="V8" i="1" s="1"/>
  <c r="X8" i="1" s="1"/>
  <c r="Z8" i="1" s="1"/>
  <c r="AB8" i="1" s="1"/>
  <c r="AD8" i="1" s="1"/>
  <c r="AF8" i="1" s="1"/>
  <c r="AH8" i="1" s="1"/>
  <c r="D17" i="1" s="1"/>
  <c r="F17" i="1" s="1"/>
  <c r="H17" i="1" s="1"/>
  <c r="J17" i="1" s="1"/>
  <c r="L17" i="1" s="1"/>
  <c r="N17" i="1" s="1"/>
  <c r="P17" i="1" s="1"/>
  <c r="R17" i="1" s="1"/>
  <c r="T17" i="1" s="1"/>
  <c r="V17" i="1" s="1"/>
  <c r="X17" i="1" s="1"/>
  <c r="Z17" i="1" s="1"/>
  <c r="AB17" i="1" s="1"/>
  <c r="AD17" i="1" s="1"/>
  <c r="AF17" i="1" s="1"/>
  <c r="AH17" i="1" s="1"/>
  <c r="D26" i="1" s="1"/>
  <c r="F26" i="1" s="1"/>
  <c r="H26" i="1" s="1"/>
  <c r="J26" i="1" s="1"/>
  <c r="L26" i="1" s="1"/>
  <c r="N26" i="1" s="1"/>
  <c r="P26" i="1" s="1"/>
  <c r="R26" i="1" s="1"/>
  <c r="T26" i="1" s="1"/>
  <c r="V26" i="1" s="1"/>
  <c r="X26" i="1" s="1"/>
  <c r="Z26" i="1" s="1"/>
  <c r="AB26" i="1" s="1"/>
  <c r="AD26" i="1" s="1"/>
  <c r="AF26" i="1" s="1"/>
  <c r="AH26" i="1" s="1"/>
  <c r="D35" i="1" s="1"/>
  <c r="F35" i="1" s="1"/>
  <c r="H35" i="1" s="1"/>
  <c r="J35" i="1" s="1"/>
  <c r="L35" i="1" s="1"/>
  <c r="N35" i="1" s="1"/>
  <c r="P35" i="1" s="1"/>
  <c r="R35" i="1" s="1"/>
  <c r="T35" i="1" s="1"/>
  <c r="V35" i="1" s="1"/>
  <c r="X35" i="1" s="1"/>
  <c r="Z35" i="1" s="1"/>
  <c r="AB35" i="1" s="1"/>
  <c r="AD35" i="1" s="1"/>
  <c r="AF35" i="1" s="1"/>
  <c r="AH35" i="1" s="1"/>
  <c r="H119" i="6" l="1"/>
  <c r="H120" i="6" s="1"/>
  <c r="H121" i="6" s="1"/>
  <c r="H122" i="6" s="1"/>
  <c r="H123" i="6" s="1"/>
  <c r="H124" i="6" s="1"/>
  <c r="H125" i="6" s="1"/>
  <c r="H126" i="6" s="1"/>
  <c r="H127" i="6" s="1"/>
  <c r="H128" i="6" s="1"/>
  <c r="H129" i="6" s="1"/>
  <c r="H130" i="6" s="1"/>
  <c r="H131" i="6" s="1"/>
  <c r="H132" i="6" s="1"/>
  <c r="H133" i="6" s="1"/>
  <c r="H134" i="6" s="1"/>
  <c r="H135" i="6" s="1"/>
  <c r="H136" i="6" s="1"/>
  <c r="H137" i="6" s="1"/>
  <c r="H138" i="6" s="1"/>
  <c r="H139" i="6" s="1"/>
  <c r="H140" i="6" s="1"/>
  <c r="H141" i="6" s="1"/>
  <c r="H142" i="6" s="1"/>
  <c r="H143" i="6" s="1"/>
  <c r="H144" i="6" s="1"/>
  <c r="H145" i="6" s="1"/>
  <c r="H112" i="6"/>
  <c r="H113" i="6" s="1"/>
  <c r="H114" i="6" s="1"/>
  <c r="H115" i="6" s="1"/>
  <c r="H116" i="6" s="1"/>
  <c r="H117" i="6" s="1"/>
  <c r="H42" i="6"/>
  <c r="H43" i="6" s="1"/>
  <c r="H44" i="6" s="1"/>
  <c r="H45" i="6" s="1"/>
  <c r="H46" i="6" s="1"/>
  <c r="H47" i="6" s="1"/>
  <c r="H48" i="6" s="1"/>
  <c r="H49" i="6" s="1"/>
  <c r="H50" i="6" s="1"/>
  <c r="H51" i="6" s="1"/>
  <c r="H52" i="6" s="1"/>
  <c r="H53" i="6" s="1"/>
  <c r="H54" i="6" s="1"/>
  <c r="H55" i="6" s="1"/>
  <c r="H56" i="6" s="1"/>
  <c r="H57" i="6" s="1"/>
  <c r="H58" i="6" s="1"/>
  <c r="H10" i="6"/>
  <c r="H11" i="6" s="1"/>
  <c r="H12" i="6" s="1"/>
  <c r="H13" i="6" s="1"/>
  <c r="H14" i="6" s="1"/>
  <c r="H15" i="6" s="1"/>
  <c r="H146" i="6" l="1"/>
  <c r="H17" i="6"/>
  <c r="H18" i="6" s="1"/>
  <c r="H19" i="6" s="1"/>
  <c r="H20" i="6" s="1"/>
  <c r="H21" i="6" s="1"/>
  <c r="H22" i="6" s="1"/>
  <c r="H23" i="6" s="1"/>
  <c r="H59" i="6"/>
  <c r="H62" i="6" s="1"/>
  <c r="H24" i="6" l="1"/>
  <c r="H25" i="6" s="1"/>
  <c r="H26" i="6" s="1"/>
  <c r="H27" i="6" s="1"/>
  <c r="H28" i="6" s="1"/>
  <c r="H29" i="6" s="1"/>
  <c r="H30" i="6" s="1"/>
  <c r="H31" i="6" s="1"/>
  <c r="H32" i="6" s="1"/>
  <c r="H33" i="6" s="1"/>
  <c r="H147" i="6"/>
  <c r="H148" i="6" s="1"/>
  <c r="H149" i="6" s="1"/>
  <c r="H150" i="6" s="1"/>
  <c r="H151" i="6" s="1"/>
  <c r="H152" i="6" s="1"/>
  <c r="H153" i="6" s="1"/>
  <c r="H154" i="6" s="1"/>
  <c r="H155" i="6" s="1"/>
  <c r="H156" i="6" s="1"/>
  <c r="H157" i="6" s="1"/>
  <c r="H158" i="6" s="1"/>
  <c r="H159" i="6" s="1"/>
  <c r="H160" i="6" s="1"/>
  <c r="H161" i="6" s="1"/>
  <c r="H162" i="6" s="1"/>
  <c r="H163" i="6" s="1"/>
  <c r="H164" i="6" s="1"/>
  <c r="H165" i="6" s="1"/>
  <c r="H166" i="6" s="1"/>
  <c r="H167" i="6" s="1"/>
  <c r="H168" i="6" s="1"/>
  <c r="H169" i="6" s="1"/>
  <c r="H65" i="6"/>
  <c r="H34" i="6" l="1"/>
  <c r="H35" i="6" s="1"/>
  <c r="H36" i="6" s="1"/>
  <c r="H37" i="6" s="1"/>
  <c r="H71" i="6"/>
  <c r="H72" i="6" s="1"/>
  <c r="H73" i="6" s="1"/>
  <c r="H68" i="6"/>
  <c r="H74" i="6" l="1"/>
  <c r="H75" i="6" l="1"/>
  <c r="H76" i="6" l="1"/>
  <c r="H77" i="6" l="1"/>
  <c r="H78" i="6" l="1"/>
  <c r="H79" i="6" l="1"/>
  <c r="H80" i="6" l="1"/>
  <c r="H81" i="6" l="1"/>
  <c r="H82" i="6" l="1"/>
  <c r="H83" i="6" l="1"/>
  <c r="H84" i="6" l="1"/>
  <c r="H85" i="6" s="1"/>
  <c r="H86" i="6" s="1"/>
  <c r="H87" i="6" s="1"/>
  <c r="H88" i="6" s="1"/>
  <c r="H89" i="6" s="1"/>
  <c r="H90" i="6" s="1"/>
  <c r="H91" i="6" l="1"/>
  <c r="H92" i="6" s="1"/>
  <c r="H93" i="6" s="1"/>
  <c r="H94" i="6" s="1"/>
  <c r="H95" i="6" s="1"/>
  <c r="H96" i="6" s="1"/>
  <c r="H97" i="6" s="1"/>
  <c r="H98" i="6" s="1"/>
  <c r="H99" i="6" s="1"/>
  <c r="H100" i="6" s="1"/>
  <c r="H101" i="6" s="1"/>
  <c r="H102" i="6" s="1"/>
  <c r="H103" i="6" s="1"/>
  <c r="H104" i="6" s="1"/>
  <c r="H105" i="6" s="1"/>
  <c r="H106" i="6" s="1"/>
  <c r="C39" i="15"/>
  <c r="C55" i="15" l="1"/>
  <c r="C65" i="15" s="1"/>
  <c r="C75" i="15" l="1"/>
  <c r="C93" i="15" l="1"/>
  <c r="C106" i="15" s="1"/>
  <c r="C114" i="15" l="1"/>
  <c r="C122" i="15" l="1"/>
  <c r="C130" i="15" l="1"/>
  <c r="C139" i="15" l="1"/>
  <c r="C151" i="15" l="1"/>
  <c r="C152" i="15" l="1"/>
  <c r="C156" i="15" s="1"/>
  <c r="C160" i="15" s="1"/>
  <c r="C164" i="15" s="1"/>
  <c r="C169" i="15" s="1"/>
  <c r="C174" i="15" s="1"/>
  <c r="C181" i="15" s="1"/>
  <c r="C188" i="15" s="1"/>
  <c r="C193" i="15" s="1"/>
  <c r="C205" i="15" s="1"/>
  <c r="C219" i="15" s="1"/>
  <c r="C220" i="15" s="1"/>
  <c r="C224" i="15" s="1"/>
  <c r="C225" i="15" s="1"/>
  <c r="C233" i="15" s="1"/>
  <c r="C244" i="15" s="1"/>
  <c r="C248" i="15" s="1"/>
  <c r="C254" i="15" s="1"/>
  <c r="C276" i="15" s="1"/>
  <c r="C288" i="15" s="1"/>
  <c r="C293" i="15" s="1"/>
  <c r="C299" i="15" s="1"/>
  <c r="C303" i="15" s="1"/>
  <c r="C312" i="15" s="1"/>
  <c r="C318" i="15" s="1"/>
  <c r="C327" i="15" s="1"/>
  <c r="C332" i="15" s="1"/>
  <c r="C336" i="15" s="1"/>
  <c r="C337" i="15" s="1"/>
  <c r="C344" i="15" s="1"/>
  <c r="C347" i="15" l="1"/>
</calcChain>
</file>

<file path=xl/comments1.xml><?xml version="1.0" encoding="utf-8"?>
<comments xmlns="http://schemas.openxmlformats.org/spreadsheetml/2006/main">
  <authors>
    <author>作成者</author>
  </authors>
  <commentList>
    <comment ref="B79" authorId="0" shapeId="0">
      <text>
        <r>
          <rPr>
            <sz val="9"/>
            <color indexed="81"/>
            <rFont val="ＭＳ Ｐゴシック"/>
            <family val="3"/>
            <charset val="128"/>
          </rPr>
          <t>対応ﾌﾟﾛﾄｺﾙVersion</t>
        </r>
      </text>
    </comment>
    <comment ref="B91" authorId="0" shapeId="0">
      <text>
        <r>
          <rPr>
            <sz val="9"/>
            <color indexed="81"/>
            <rFont val="ＭＳ Ｐゴシック"/>
            <family val="3"/>
            <charset val="128"/>
          </rPr>
          <t>対応ﾌﾟﾛﾄｺﾙVersion</t>
        </r>
      </text>
    </comment>
    <comment ref="B103" authorId="0" shapeId="0">
      <text>
        <r>
          <rPr>
            <sz val="9"/>
            <color indexed="81"/>
            <rFont val="ＭＳ Ｐゴシック"/>
            <family val="3"/>
            <charset val="128"/>
          </rPr>
          <t>対応ﾌﾟﾛﾄｺﾙVersion</t>
        </r>
      </text>
    </comment>
    <comment ref="B115" authorId="0" shapeId="0">
      <text>
        <r>
          <rPr>
            <sz val="9"/>
            <color indexed="81"/>
            <rFont val="ＭＳ Ｐゴシック"/>
            <family val="3"/>
            <charset val="128"/>
          </rPr>
          <t>対応ﾌﾟﾛﾄｺﾙVersion</t>
        </r>
      </text>
    </comment>
    <comment ref="B127" authorId="0" shapeId="0">
      <text>
        <r>
          <rPr>
            <sz val="9"/>
            <color indexed="81"/>
            <rFont val="ＭＳ Ｐゴシック"/>
            <family val="3"/>
            <charset val="128"/>
          </rPr>
          <t>対応ﾌﾟﾛﾄｺﾙVersion</t>
        </r>
      </text>
    </comment>
    <comment ref="B139" authorId="0" shapeId="0">
      <text>
        <r>
          <rPr>
            <sz val="9"/>
            <color indexed="81"/>
            <rFont val="ＭＳ Ｐゴシック"/>
            <family val="3"/>
            <charset val="128"/>
          </rPr>
          <t>対応ﾌﾟﾛﾄｺﾙVersion</t>
        </r>
      </text>
    </comment>
    <comment ref="B153" authorId="0" shapeId="0">
      <text>
        <r>
          <rPr>
            <sz val="9"/>
            <color indexed="81"/>
            <rFont val="ＭＳ Ｐゴシック"/>
            <family val="3"/>
            <charset val="128"/>
          </rPr>
          <t>対応ﾌﾟﾛﾄｺﾙVersion</t>
        </r>
      </text>
    </comment>
    <comment ref="B170" authorId="0" shapeId="0">
      <text>
        <r>
          <rPr>
            <sz val="9"/>
            <color indexed="81"/>
            <rFont val="ＭＳ Ｐゴシック"/>
            <family val="3"/>
            <charset val="128"/>
          </rPr>
          <t>対応ﾌﾟﾛﾄｺﾙVersion</t>
        </r>
      </text>
    </comment>
    <comment ref="B183" authorId="0" shapeId="0">
      <text>
        <r>
          <rPr>
            <sz val="9"/>
            <color indexed="81"/>
            <rFont val="ＭＳ Ｐゴシック"/>
            <family val="3"/>
            <charset val="128"/>
          </rPr>
          <t>対応ﾌﾟﾛﾄｺﾙVersion</t>
        </r>
      </text>
    </comment>
  </commentList>
</comments>
</file>

<file path=xl/comments2.xml><?xml version="1.0" encoding="utf-8"?>
<comments xmlns="http://schemas.openxmlformats.org/spreadsheetml/2006/main">
  <authors>
    <author>作成者</author>
  </authors>
  <commentList>
    <comment ref="B15" authorId="0" shapeId="0">
      <text>
        <r>
          <rPr>
            <sz val="9"/>
            <color indexed="81"/>
            <rFont val="ＭＳ Ｐゴシック"/>
            <family val="3"/>
            <charset val="128"/>
          </rPr>
          <t>対応ﾌﾟﾛﾄｺﾙVersion</t>
        </r>
      </text>
    </comment>
    <comment ref="B24" authorId="0" shapeId="0">
      <text>
        <r>
          <rPr>
            <sz val="9"/>
            <color indexed="81"/>
            <rFont val="ＭＳ Ｐゴシック"/>
            <family val="3"/>
            <charset val="128"/>
          </rPr>
          <t>対応ﾌﾟﾛﾄｺﾙVersion</t>
        </r>
      </text>
    </comment>
    <comment ref="B33" authorId="0" shapeId="0">
      <text>
        <r>
          <rPr>
            <sz val="9"/>
            <color indexed="81"/>
            <rFont val="ＭＳ Ｐゴシック"/>
            <family val="3"/>
            <charset val="128"/>
          </rPr>
          <t>対応ﾌﾟﾛﾄｺﾙVersion</t>
        </r>
      </text>
    </comment>
    <comment ref="B42" authorId="0" shapeId="0">
      <text>
        <r>
          <rPr>
            <sz val="9"/>
            <color indexed="81"/>
            <rFont val="ＭＳ Ｐゴシック"/>
            <family val="3"/>
            <charset val="128"/>
          </rPr>
          <t>対応ﾌﾟﾛﾄｺﾙVersion</t>
        </r>
      </text>
    </comment>
    <comment ref="B53" authorId="0" shapeId="0">
      <text>
        <r>
          <rPr>
            <sz val="9"/>
            <color indexed="81"/>
            <rFont val="ＭＳ Ｐゴシック"/>
            <family val="3"/>
            <charset val="128"/>
          </rPr>
          <t>対応ﾌﾟﾛﾄｺﾙVersion</t>
        </r>
      </text>
    </comment>
    <comment ref="B62" authorId="0" shapeId="0">
      <text>
        <r>
          <rPr>
            <sz val="9"/>
            <color indexed="81"/>
            <rFont val="ＭＳ Ｐゴシック"/>
            <family val="3"/>
            <charset val="128"/>
          </rPr>
          <t>対応ﾌﾟﾛﾄｺﾙVersion</t>
        </r>
      </text>
    </comment>
    <comment ref="B71" authorId="0" shapeId="0">
      <text>
        <r>
          <rPr>
            <sz val="9"/>
            <color indexed="81"/>
            <rFont val="ＭＳ Ｐゴシック"/>
            <family val="3"/>
            <charset val="128"/>
          </rPr>
          <t>対応ﾌﾟﾛﾄｺﾙVersion</t>
        </r>
      </text>
    </comment>
    <comment ref="B80" authorId="0" shapeId="0">
      <text>
        <r>
          <rPr>
            <sz val="9"/>
            <color indexed="81"/>
            <rFont val="ＭＳ Ｐゴシック"/>
            <family val="3"/>
            <charset val="128"/>
          </rPr>
          <t>対応ﾌﾟﾛﾄｺﾙVersion</t>
        </r>
      </text>
    </comment>
    <comment ref="B93" authorId="0" shapeId="0">
      <text>
        <r>
          <rPr>
            <sz val="9"/>
            <color indexed="81"/>
            <rFont val="ＭＳ Ｐゴシック"/>
            <family val="3"/>
            <charset val="128"/>
          </rPr>
          <t>対応ﾌﾟﾛﾄｺﾙVersion</t>
        </r>
      </text>
    </comment>
    <comment ref="B102" authorId="0" shapeId="0">
      <text>
        <r>
          <rPr>
            <sz val="9"/>
            <color indexed="81"/>
            <rFont val="ＭＳ Ｐゴシック"/>
            <family val="3"/>
            <charset val="128"/>
          </rPr>
          <t>対応ﾌﾟﾛﾄｺﾙVersion</t>
        </r>
      </text>
    </comment>
    <comment ref="B111" authorId="0" shapeId="0">
      <text>
        <r>
          <rPr>
            <sz val="9"/>
            <color indexed="81"/>
            <rFont val="ＭＳ Ｐゴシック"/>
            <family val="3"/>
            <charset val="128"/>
          </rPr>
          <t>対応ﾌﾟﾛﾄｺﾙVersion</t>
        </r>
      </text>
    </comment>
    <comment ref="B120" authorId="0" shapeId="0">
      <text>
        <r>
          <rPr>
            <sz val="9"/>
            <color indexed="81"/>
            <rFont val="ＭＳ Ｐゴシック"/>
            <family val="3"/>
            <charset val="128"/>
          </rPr>
          <t>対応ﾌﾟﾛﾄｺﾙVersion</t>
        </r>
      </text>
    </comment>
    <comment ref="B129" authorId="0" shapeId="0">
      <text>
        <r>
          <rPr>
            <sz val="9"/>
            <color indexed="81"/>
            <rFont val="ＭＳ Ｐゴシック"/>
            <family val="3"/>
            <charset val="128"/>
          </rPr>
          <t>対応ﾌﾟﾛﾄｺﾙVersion</t>
        </r>
      </text>
    </comment>
    <comment ref="B140" authorId="0" shapeId="0">
      <text>
        <r>
          <rPr>
            <sz val="9"/>
            <color indexed="81"/>
            <rFont val="ＭＳ Ｐゴシック"/>
            <family val="3"/>
            <charset val="128"/>
          </rPr>
          <t>対応ﾌﾟﾛﾄｺﾙVersion</t>
        </r>
      </text>
    </comment>
    <comment ref="B151" authorId="0" shapeId="0">
      <text>
        <r>
          <rPr>
            <sz val="9"/>
            <color indexed="81"/>
            <rFont val="ＭＳ Ｐゴシック"/>
            <family val="3"/>
            <charset val="128"/>
          </rPr>
          <t>対応ﾌﾟﾛﾄｺﾙVersion</t>
        </r>
      </text>
    </comment>
    <comment ref="B160" authorId="0" shapeId="0">
      <text>
        <r>
          <rPr>
            <sz val="9"/>
            <color indexed="81"/>
            <rFont val="ＭＳ Ｐゴシック"/>
            <family val="3"/>
            <charset val="128"/>
          </rPr>
          <t>対応ﾌﾟﾛﾄｺﾙVersion</t>
        </r>
      </text>
    </comment>
    <comment ref="B169" authorId="0" shapeId="0">
      <text>
        <r>
          <rPr>
            <sz val="9"/>
            <color indexed="81"/>
            <rFont val="ＭＳ Ｐゴシック"/>
            <family val="3"/>
            <charset val="128"/>
          </rPr>
          <t>対応ﾌﾟﾛﾄｺﾙVersion</t>
        </r>
      </text>
    </comment>
    <comment ref="B178" authorId="0" shapeId="0">
      <text>
        <r>
          <rPr>
            <sz val="9"/>
            <color indexed="81"/>
            <rFont val="ＭＳ Ｐゴシック"/>
            <family val="3"/>
            <charset val="128"/>
          </rPr>
          <t>対応ﾌﾟﾛﾄｺﾙVersion</t>
        </r>
      </text>
    </comment>
    <comment ref="B187" authorId="0" shapeId="0">
      <text>
        <r>
          <rPr>
            <sz val="9"/>
            <color indexed="81"/>
            <rFont val="ＭＳ Ｐゴシック"/>
            <family val="3"/>
            <charset val="128"/>
          </rPr>
          <t>対応ﾌﾟﾛﾄｺﾙVersion</t>
        </r>
      </text>
    </comment>
    <comment ref="B196" authorId="0" shapeId="0">
      <text>
        <r>
          <rPr>
            <sz val="9"/>
            <color indexed="81"/>
            <rFont val="ＭＳ Ｐゴシック"/>
            <family val="3"/>
            <charset val="128"/>
          </rPr>
          <t>対応ﾌﾟﾛﾄｺﾙVersion</t>
        </r>
      </text>
    </comment>
    <comment ref="B208" authorId="0" shapeId="0">
      <text>
        <r>
          <rPr>
            <sz val="9"/>
            <color indexed="81"/>
            <rFont val="ＭＳ Ｐゴシック"/>
            <family val="3"/>
            <charset val="128"/>
          </rPr>
          <t>対応ﾌﾟﾛﾄｺﾙVersion</t>
        </r>
      </text>
    </comment>
    <comment ref="B217" authorId="0" shapeId="0">
      <text>
        <r>
          <rPr>
            <sz val="9"/>
            <color indexed="81"/>
            <rFont val="ＭＳ Ｐゴシック"/>
            <family val="3"/>
            <charset val="128"/>
          </rPr>
          <t>対応ﾌﾟﾛﾄｺﾙVersion</t>
        </r>
      </text>
    </comment>
    <comment ref="B226" authorId="0" shapeId="0">
      <text>
        <r>
          <rPr>
            <sz val="9"/>
            <color indexed="81"/>
            <rFont val="ＭＳ Ｐゴシック"/>
            <family val="3"/>
            <charset val="128"/>
          </rPr>
          <t>対応ﾌﾟﾛﾄｺﾙVersion</t>
        </r>
      </text>
    </comment>
    <comment ref="B235" authorId="0" shapeId="0">
      <text>
        <r>
          <rPr>
            <sz val="9"/>
            <color indexed="81"/>
            <rFont val="ＭＳ Ｐゴシック"/>
            <family val="3"/>
            <charset val="128"/>
          </rPr>
          <t>対応ﾌﾟﾛﾄｺﾙVersion</t>
        </r>
      </text>
    </comment>
    <comment ref="B263" authorId="0" shapeId="0">
      <text>
        <r>
          <rPr>
            <sz val="9"/>
            <color indexed="81"/>
            <rFont val="ＭＳ Ｐゴシック"/>
            <family val="3"/>
            <charset val="128"/>
          </rPr>
          <t>対応ﾌﾟﾛﾄｺﾙVersion</t>
        </r>
      </text>
    </comment>
    <comment ref="B290" authorId="0" shapeId="0">
      <text>
        <r>
          <rPr>
            <sz val="9"/>
            <color indexed="81"/>
            <rFont val="ＭＳ Ｐゴシック"/>
            <family val="3"/>
            <charset val="128"/>
          </rPr>
          <t>対応ﾌﾟﾛﾄｺﾙVersion</t>
        </r>
      </text>
    </comment>
    <comment ref="B299" authorId="0" shapeId="0">
      <text>
        <r>
          <rPr>
            <sz val="9"/>
            <color indexed="81"/>
            <rFont val="ＭＳ Ｐゴシック"/>
            <family val="3"/>
            <charset val="128"/>
          </rPr>
          <t>対応ﾌﾟﾛﾄｺﾙVersion</t>
        </r>
      </text>
    </comment>
    <comment ref="B313" authorId="0" shapeId="0">
      <text>
        <r>
          <rPr>
            <sz val="9"/>
            <color indexed="81"/>
            <rFont val="ＭＳ Ｐゴシック"/>
            <family val="3"/>
            <charset val="128"/>
          </rPr>
          <t>対応ﾌﾟﾛﾄｺﾙVersion</t>
        </r>
      </text>
    </comment>
    <comment ref="B322" authorId="0" shapeId="0">
      <text>
        <r>
          <rPr>
            <sz val="9"/>
            <color indexed="81"/>
            <rFont val="ＭＳ Ｐゴシック"/>
            <family val="3"/>
            <charset val="128"/>
          </rPr>
          <t>対応ﾌﾟﾛﾄｺﾙVersion</t>
        </r>
      </text>
    </comment>
    <comment ref="B338" authorId="0" shapeId="0">
      <text>
        <r>
          <rPr>
            <sz val="9"/>
            <color indexed="81"/>
            <rFont val="ＭＳ Ｐゴシック"/>
            <family val="3"/>
            <charset val="128"/>
          </rPr>
          <t>対応ﾌﾟﾛﾄｺﾙVersion</t>
        </r>
      </text>
    </comment>
    <comment ref="B347" authorId="0" shapeId="0">
      <text>
        <r>
          <rPr>
            <sz val="9"/>
            <color indexed="81"/>
            <rFont val="ＭＳ Ｐゴシック"/>
            <family val="3"/>
            <charset val="128"/>
          </rPr>
          <t>対応ﾌﾟﾛﾄｺﾙVersion</t>
        </r>
      </text>
    </comment>
    <comment ref="B356" authorId="0" shapeId="0">
      <text>
        <r>
          <rPr>
            <sz val="9"/>
            <color indexed="81"/>
            <rFont val="ＭＳ Ｐゴシック"/>
            <family val="3"/>
            <charset val="128"/>
          </rPr>
          <t>対応ﾌﾟﾛﾄｺﾙVersion</t>
        </r>
      </text>
    </comment>
    <comment ref="B366" authorId="0" shapeId="0">
      <text>
        <r>
          <rPr>
            <sz val="9"/>
            <color indexed="81"/>
            <rFont val="ＭＳ Ｐゴシック"/>
            <family val="3"/>
            <charset val="128"/>
          </rPr>
          <t>対応ﾌﾟﾛﾄｺﾙVersion</t>
        </r>
      </text>
    </comment>
    <comment ref="B379" authorId="0" shapeId="0">
      <text>
        <r>
          <rPr>
            <sz val="9"/>
            <color indexed="81"/>
            <rFont val="ＭＳ Ｐゴシック"/>
            <family val="3"/>
            <charset val="128"/>
          </rPr>
          <t>対応ﾌﾟﾛﾄｺﾙVersion</t>
        </r>
      </text>
    </comment>
    <comment ref="B398" authorId="0" shapeId="0">
      <text>
        <r>
          <rPr>
            <sz val="9"/>
            <color indexed="81"/>
            <rFont val="ＭＳ Ｐゴシック"/>
            <family val="3"/>
            <charset val="128"/>
          </rPr>
          <t>対応ﾌﾟﾛﾄｺﾙVersion</t>
        </r>
      </text>
    </comment>
  </commentList>
</comments>
</file>

<file path=xl/comments3.xml><?xml version="1.0" encoding="utf-8"?>
<comments xmlns="http://schemas.openxmlformats.org/spreadsheetml/2006/main">
  <authors>
    <author>作成者</author>
  </authors>
  <commentList>
    <comment ref="AQ12" authorId="0" shapeId="0">
      <text>
        <r>
          <rPr>
            <sz val="9"/>
            <color indexed="81"/>
            <rFont val="ＭＳ ゴシック"/>
            <family val="3"/>
            <charset val="128"/>
          </rPr>
          <t>要求に対してイベント応答が必要か否かを示します</t>
        </r>
      </text>
    </comment>
    <comment ref="AS12" authorId="0" shapeId="0">
      <text>
        <r>
          <rPr>
            <sz val="9"/>
            <color indexed="81"/>
            <rFont val="ＭＳ ゴシック"/>
            <family val="3"/>
            <charset val="128"/>
          </rPr>
          <t>イベント応答に対する応答待ちのﾀｲﾑｱｳﾄ時間を記載します</t>
        </r>
      </text>
    </comment>
    <comment ref="AU12" authorId="0" shapeId="0">
      <text>
        <r>
          <rPr>
            <sz val="9"/>
            <color indexed="81"/>
            <rFont val="ＭＳ ゴシック"/>
            <family val="3"/>
            <charset val="128"/>
          </rPr>
          <t>応答が必要な場合、当要求に対するイベント応答の関連付けの情報を記載します</t>
        </r>
      </text>
    </comment>
    <comment ref="Z435" authorId="0" shapeId="0">
      <text>
        <r>
          <rPr>
            <b/>
            <sz val="9"/>
            <color indexed="81"/>
            <rFont val="ＭＳ Ｐゴシック"/>
            <family val="3"/>
            <charset val="128"/>
          </rPr>
          <t>探索に指定必須な条件に○を付与</t>
        </r>
      </text>
    </comment>
    <comment ref="V470" authorId="0" shapeId="0">
      <text>
        <r>
          <rPr>
            <sz val="10"/>
            <color indexed="81"/>
            <rFont val="ＭＳ ゴシック"/>
            <family val="3"/>
            <charset val="128"/>
          </rPr>
          <t>＜Notification条件コード、条件値テーブル＞の[条件値の型]を参照</t>
        </r>
      </text>
    </comment>
    <comment ref="Z470" authorId="0" shapeId="0">
      <text>
        <r>
          <rPr>
            <sz val="9"/>
            <color indexed="81"/>
            <rFont val="ＭＳ ゴシック"/>
            <family val="3"/>
            <charset val="128"/>
          </rPr>
          <t>＜Notification条件コード、条件値テーブル＞の[条件値データ部サイズ]を参照</t>
        </r>
      </text>
    </comment>
    <comment ref="AF477" authorId="0" shapeId="0">
      <text>
        <r>
          <rPr>
            <b/>
            <sz val="9"/>
            <color indexed="81"/>
            <rFont val="ＭＳ Ｐゴシック"/>
            <family val="3"/>
            <charset val="128"/>
          </rPr>
          <t>Notificationに指定必須な条件に○を付与</t>
        </r>
      </text>
    </comment>
    <comment ref="AF483" authorId="0" shapeId="0">
      <text>
        <r>
          <rPr>
            <sz val="9"/>
            <color indexed="81"/>
            <rFont val="ＭＳ ゴシック"/>
            <family val="3"/>
            <charset val="128"/>
          </rPr>
          <t>[通知種別]で[ポップアップ]指定時は指定必須</t>
        </r>
      </text>
    </comment>
    <comment ref="AF498" authorId="0" shapeId="0">
      <text>
        <r>
          <rPr>
            <sz val="9"/>
            <color indexed="81"/>
            <rFont val="ＭＳ ゴシック"/>
            <family val="3"/>
            <charset val="128"/>
          </rPr>
          <t>[通知種別]で[ポップアップ]指定時は指定必須</t>
        </r>
      </text>
    </comment>
  </commentList>
</comments>
</file>

<file path=xl/comments4.xml><?xml version="1.0" encoding="utf-8"?>
<comments xmlns="http://schemas.openxmlformats.org/spreadsheetml/2006/main">
  <authors>
    <author>作成者</author>
  </authors>
  <commentList>
    <comment ref="AL34" authorId="0" shapeId="0">
      <text>
        <r>
          <rPr>
            <sz val="9"/>
            <color indexed="81"/>
            <rFont val="ＭＳ ゴシック"/>
            <family val="3"/>
            <charset val="128"/>
          </rPr>
          <t>数値(秒)で指定</t>
        </r>
      </text>
    </comment>
  </commentList>
</comments>
</file>

<file path=xl/sharedStrings.xml><?xml version="1.0" encoding="utf-8"?>
<sst xmlns="http://schemas.openxmlformats.org/spreadsheetml/2006/main" count="6883" uniqueCount="3330">
  <si>
    <t>1.モジュール構成</t>
    <rPh sb="7" eb="9">
      <t>コウセイ</t>
    </rPh>
    <phoneticPr fontId="9"/>
  </si>
  <si>
    <t>(1) B-Const</t>
    <phoneticPr fontId="9"/>
  </si>
  <si>
    <t>パケット種別</t>
    <rPh sb="4" eb="6">
      <t>シュベツ</t>
    </rPh>
    <phoneticPr fontId="9"/>
  </si>
  <si>
    <t>B-Const</t>
    <phoneticPr fontId="9"/>
  </si>
  <si>
    <t>B-High</t>
    <phoneticPr fontId="9"/>
  </si>
  <si>
    <t>B-MID</t>
    <phoneticPr fontId="9"/>
  </si>
  <si>
    <t>B-LOW</t>
    <phoneticPr fontId="9"/>
  </si>
  <si>
    <t>F-High</t>
    <phoneticPr fontId="9"/>
  </si>
  <si>
    <t>転送周期(ms)</t>
    <rPh sb="0" eb="2">
      <t>テンソウ</t>
    </rPh>
    <rPh sb="2" eb="4">
      <t>シュウキ</t>
    </rPh>
    <phoneticPr fontId="9"/>
  </si>
  <si>
    <t>エンジンオイル寿命</t>
    <rPh sb="7" eb="9">
      <t>ジュミョウ</t>
    </rPh>
    <phoneticPr fontId="9"/>
  </si>
  <si>
    <t>燃費単位</t>
    <rPh sb="0" eb="2">
      <t>ネンピ</t>
    </rPh>
    <rPh sb="2" eb="4">
      <t>タンイ</t>
    </rPh>
    <phoneticPr fontId="9"/>
  </si>
  <si>
    <t>B-LOW</t>
    <phoneticPr fontId="9"/>
  </si>
  <si>
    <t>転送データフォーマット</t>
    <rPh sb="0" eb="2">
      <t>テンソウ</t>
    </rPh>
    <phoneticPr fontId="9"/>
  </si>
  <si>
    <t>転送データ詳細仕様</t>
    <rPh sb="0" eb="2">
      <t>テンソウ</t>
    </rPh>
    <rPh sb="5" eb="7">
      <t>ショウサイ</t>
    </rPh>
    <rPh sb="7" eb="9">
      <t>シヨウ</t>
    </rPh>
    <phoneticPr fontId="9"/>
  </si>
  <si>
    <t>TRIP A</t>
  </si>
  <si>
    <t>TRIP B</t>
    <phoneticPr fontId="9"/>
  </si>
  <si>
    <t>B-HIGH</t>
    <phoneticPr fontId="9"/>
  </si>
  <si>
    <t>瞬間燃費最大値</t>
    <rPh sb="4" eb="7">
      <t>サイダイチ</t>
    </rPh>
    <phoneticPr fontId="11"/>
  </si>
  <si>
    <t>瞬間燃費最大値単位</t>
    <rPh sb="0" eb="2">
      <t>シュンカン</t>
    </rPh>
    <rPh sb="2" eb="4">
      <t>ネンピ</t>
    </rPh>
    <rPh sb="4" eb="7">
      <t>サイダイチ</t>
    </rPh>
    <rPh sb="7" eb="9">
      <t>タンイ</t>
    </rPh>
    <phoneticPr fontId="9"/>
  </si>
  <si>
    <t>車輪速FL</t>
  </si>
  <si>
    <t>車輪速FR</t>
  </si>
  <si>
    <t>車輪速RL</t>
  </si>
  <si>
    <t>車輪速RR</t>
  </si>
  <si>
    <t>データ名</t>
    <rPh sb="3" eb="4">
      <t>メイ</t>
    </rPh>
    <phoneticPr fontId="9"/>
  </si>
  <si>
    <t>8.7</t>
    <phoneticPr fontId="9"/>
  </si>
  <si>
    <t>9.7</t>
    <phoneticPr fontId="9"/>
  </si>
  <si>
    <t>10.7</t>
    <phoneticPr fontId="9"/>
  </si>
  <si>
    <t>11.0</t>
    <phoneticPr fontId="9"/>
  </si>
  <si>
    <t>ストップSW</t>
    <phoneticPr fontId="9"/>
  </si>
  <si>
    <t>雨滴検知</t>
    <phoneticPr fontId="9"/>
  </si>
  <si>
    <t>クルーズ状態</t>
    <rPh sb="4" eb="6">
      <t>ジョウタイ</t>
    </rPh>
    <phoneticPr fontId="9"/>
  </si>
  <si>
    <t>ガソリン残量</t>
    <phoneticPr fontId="9"/>
  </si>
  <si>
    <t>VSA作動中</t>
    <phoneticPr fontId="9"/>
  </si>
  <si>
    <t>ABS作動中</t>
    <phoneticPr fontId="9"/>
  </si>
  <si>
    <t>乗員検知</t>
    <phoneticPr fontId="9"/>
  </si>
  <si>
    <t>VE通信プロトコルの概要について記載する。</t>
    <rPh sb="2" eb="4">
      <t>ツウシン</t>
    </rPh>
    <rPh sb="10" eb="12">
      <t>ガイヨウ</t>
    </rPh>
    <rPh sb="16" eb="18">
      <t>キサイ</t>
    </rPh>
    <phoneticPr fontId="9"/>
  </si>
  <si>
    <t>　モジュール構成を以下に示す。</t>
    <rPh sb="6" eb="8">
      <t>コウセイ</t>
    </rPh>
    <rPh sb="9" eb="11">
      <t>イカ</t>
    </rPh>
    <rPh sb="12" eb="13">
      <t>シメ</t>
    </rPh>
    <phoneticPr fontId="9"/>
  </si>
  <si>
    <t>　転送データの構成を以下に示す。</t>
    <rPh sb="1" eb="3">
      <t>テンソウ</t>
    </rPh>
    <rPh sb="7" eb="9">
      <t>コウセイ</t>
    </rPh>
    <rPh sb="10" eb="12">
      <t>イカ</t>
    </rPh>
    <rPh sb="13" eb="14">
      <t>シメ</t>
    </rPh>
    <phoneticPr fontId="9"/>
  </si>
  <si>
    <t>　転送データのパケット種別を以下に示す。</t>
    <rPh sb="1" eb="3">
      <t>テンソウ</t>
    </rPh>
    <rPh sb="11" eb="13">
      <t>シュベツ</t>
    </rPh>
    <rPh sb="14" eb="16">
      <t>イカ</t>
    </rPh>
    <rPh sb="17" eb="18">
      <t>シメ</t>
    </rPh>
    <phoneticPr fontId="9"/>
  </si>
  <si>
    <t>　各パケット種別毎の転送周期を以下に示す。</t>
    <rPh sb="1" eb="2">
      <t>カク</t>
    </rPh>
    <rPh sb="6" eb="8">
      <t>シュベツ</t>
    </rPh>
    <rPh sb="8" eb="9">
      <t>ゴト</t>
    </rPh>
    <rPh sb="10" eb="12">
      <t>テンソウ</t>
    </rPh>
    <rPh sb="12" eb="14">
      <t>シュウキ</t>
    </rPh>
    <rPh sb="15" eb="17">
      <t>イカ</t>
    </rPh>
    <rPh sb="18" eb="19">
      <t>シメ</t>
    </rPh>
    <phoneticPr fontId="9"/>
  </si>
  <si>
    <t>B-CONST</t>
    <phoneticPr fontId="9"/>
  </si>
  <si>
    <t>VIN</t>
    <phoneticPr fontId="9"/>
  </si>
  <si>
    <t>エンジン吸気温度</t>
  </si>
  <si>
    <t>クルーズ設定速度</t>
    <rPh sb="4" eb="6">
      <t>セッテイ</t>
    </rPh>
    <rPh sb="6" eb="8">
      <t>ソクド</t>
    </rPh>
    <phoneticPr fontId="9"/>
  </si>
  <si>
    <t>車速(メーター表示)</t>
  </si>
  <si>
    <t>走行距離</t>
  </si>
  <si>
    <t>積算消費燃料</t>
  </si>
  <si>
    <t>ガソリン残量</t>
    <rPh sb="4" eb="6">
      <t>ザンリョウ</t>
    </rPh>
    <phoneticPr fontId="11"/>
  </si>
  <si>
    <t>ブレーキ圧</t>
  </si>
  <si>
    <t>縦G</t>
  </si>
  <si>
    <t>横G</t>
  </si>
  <si>
    <t>外気温</t>
  </si>
  <si>
    <t>乗員検知</t>
    <rPh sb="0" eb="2">
      <t>ジョウイン</t>
    </rPh>
    <rPh sb="2" eb="4">
      <t>ケンチ</t>
    </rPh>
    <phoneticPr fontId="9"/>
  </si>
  <si>
    <t>F-HIGH</t>
    <phoneticPr fontId="9"/>
  </si>
  <si>
    <t>Tire pressure FR</t>
  </si>
  <si>
    <t>Tire pressure FL</t>
  </si>
  <si>
    <t>Tire pressure RR</t>
  </si>
  <si>
    <t>Tire pressure RL</t>
  </si>
  <si>
    <t xml:space="preserve">※本書はHGT様提供の「API作成検討⊿1_20151126.xlsx」の内容を基に作成。  </t>
    <rPh sb="1" eb="3">
      <t>ホンショ</t>
    </rPh>
    <rPh sb="7" eb="8">
      <t>サマ</t>
    </rPh>
    <rPh sb="8" eb="10">
      <t>テイキョウ</t>
    </rPh>
    <rPh sb="37" eb="39">
      <t>ナイヨウ</t>
    </rPh>
    <rPh sb="40" eb="41">
      <t>モト</t>
    </rPh>
    <rPh sb="42" eb="44">
      <t>サクセイ</t>
    </rPh>
    <phoneticPr fontId="9"/>
  </si>
  <si>
    <t>2.バージョン管理</t>
    <rPh sb="7" eb="9">
      <t>カンリ</t>
    </rPh>
    <phoneticPr fontId="9"/>
  </si>
  <si>
    <t>データ長</t>
    <rPh sb="3" eb="4">
      <t>チョウ</t>
    </rPh>
    <phoneticPr fontId="9"/>
  </si>
  <si>
    <t>2.データ部</t>
    <rPh sb="5" eb="6">
      <t>ブ</t>
    </rPh>
    <phoneticPr fontId="9"/>
  </si>
  <si>
    <t>走行距離</t>
    <phoneticPr fontId="9"/>
  </si>
  <si>
    <t>3.転送データ構成</t>
    <rPh sb="2" eb="4">
      <t>テンソウ</t>
    </rPh>
    <rPh sb="7" eb="9">
      <t>コウセイ</t>
    </rPh>
    <phoneticPr fontId="9"/>
  </si>
  <si>
    <t>4.パケット種別</t>
    <rPh sb="6" eb="8">
      <t>シュベツ</t>
    </rPh>
    <phoneticPr fontId="9"/>
  </si>
  <si>
    <t>5.転送周期</t>
    <rPh sb="2" eb="4">
      <t>テンソウ</t>
    </rPh>
    <rPh sb="4" eb="6">
      <t>シュウキ</t>
    </rPh>
    <phoneticPr fontId="9"/>
  </si>
  <si>
    <t>6.転送イメージ</t>
    <rPh sb="2" eb="4">
      <t>テンソウ</t>
    </rPh>
    <phoneticPr fontId="9"/>
  </si>
  <si>
    <t>8.0</t>
    <phoneticPr fontId="9"/>
  </si>
  <si>
    <t>エンジン回転数</t>
    <phoneticPr fontId="9"/>
  </si>
  <si>
    <t>エンジン水温</t>
    <phoneticPr fontId="9"/>
  </si>
  <si>
    <t>速度(T/M)</t>
    <phoneticPr fontId="9"/>
  </si>
  <si>
    <t>瞬間燃費</t>
    <phoneticPr fontId="9"/>
  </si>
  <si>
    <t>11.7</t>
    <phoneticPr fontId="9"/>
  </si>
  <si>
    <t>車輪速FL</t>
    <phoneticPr fontId="9"/>
  </si>
  <si>
    <t>車輪速FR</t>
    <phoneticPr fontId="9"/>
  </si>
  <si>
    <t>車輪速RL</t>
    <phoneticPr fontId="9"/>
  </si>
  <si>
    <t>車輪速RR</t>
    <phoneticPr fontId="9"/>
  </si>
  <si>
    <t>大気圧</t>
    <rPh sb="0" eb="3">
      <t>タイキアツ</t>
    </rPh>
    <phoneticPr fontId="9"/>
  </si>
  <si>
    <t>CVT SHIFT D</t>
    <phoneticPr fontId="9"/>
  </si>
  <si>
    <t>CVT SHIFT N</t>
    <phoneticPr fontId="9"/>
  </si>
  <si>
    <t>CVT SHIFT R</t>
    <phoneticPr fontId="9"/>
  </si>
  <si>
    <t>CVT SHIFT P</t>
    <phoneticPr fontId="9"/>
  </si>
  <si>
    <t>TRIP A</t>
    <phoneticPr fontId="9"/>
  </si>
  <si>
    <t>Time</t>
    <phoneticPr fontId="9"/>
  </si>
  <si>
    <t>ステアリング
舵角</t>
    <phoneticPr fontId="9"/>
  </si>
  <si>
    <t>パーキング
ブレーキ</t>
    <phoneticPr fontId="9"/>
  </si>
  <si>
    <t>IG1電源</t>
    <phoneticPr fontId="9"/>
  </si>
  <si>
    <t>昼夜モード</t>
    <phoneticPr fontId="9"/>
  </si>
  <si>
    <t>バックライト信号</t>
    <phoneticPr fontId="9"/>
  </si>
  <si>
    <t>ターンシグナル L</t>
    <phoneticPr fontId="9"/>
  </si>
  <si>
    <t>バックライト
信号</t>
    <phoneticPr fontId="9"/>
  </si>
  <si>
    <t>HLスイッチ
SMALL</t>
    <phoneticPr fontId="9"/>
  </si>
  <si>
    <t>HLスイッチ
LOW</t>
    <phoneticPr fontId="9"/>
  </si>
  <si>
    <t>ストップSW</t>
  </si>
  <si>
    <t>ストップSW</t>
    <phoneticPr fontId="9"/>
  </si>
  <si>
    <t>ハザードSW</t>
  </si>
  <si>
    <t>ハザードSW</t>
    <phoneticPr fontId="9"/>
  </si>
  <si>
    <t>エアコン
設定温度
DR</t>
    <phoneticPr fontId="9"/>
  </si>
  <si>
    <t>エアコン
設定温度
AS</t>
    <phoneticPr fontId="9"/>
  </si>
  <si>
    <t>Window status
DR</t>
    <phoneticPr fontId="9"/>
  </si>
  <si>
    <t>Window status
AS</t>
    <phoneticPr fontId="9"/>
  </si>
  <si>
    <t>Window status
RR</t>
    <phoneticPr fontId="9"/>
  </si>
  <si>
    <t>Window status
RL</t>
    <phoneticPr fontId="9"/>
  </si>
  <si>
    <t>FCAN リプロ</t>
    <phoneticPr fontId="9"/>
  </si>
  <si>
    <t>エンジン
オイル寿命</t>
    <phoneticPr fontId="9"/>
  </si>
  <si>
    <t>燃費単位</t>
    <phoneticPr fontId="9"/>
  </si>
  <si>
    <t>平均燃費A</t>
    <phoneticPr fontId="9"/>
  </si>
  <si>
    <t>平均燃費B</t>
    <phoneticPr fontId="9"/>
  </si>
  <si>
    <t>航続可能距離</t>
    <phoneticPr fontId="9"/>
  </si>
  <si>
    <t>航続可能距離
単位</t>
    <phoneticPr fontId="9"/>
  </si>
  <si>
    <t>+B電圧</t>
    <phoneticPr fontId="9"/>
  </si>
  <si>
    <t>+B電圧</t>
    <phoneticPr fontId="9"/>
  </si>
  <si>
    <t>アクセルペダル位置</t>
    <phoneticPr fontId="9"/>
  </si>
  <si>
    <t>アクセルペダル位置</t>
    <phoneticPr fontId="9"/>
  </si>
  <si>
    <t>エンジン吸気温度</t>
    <phoneticPr fontId="9"/>
  </si>
  <si>
    <t>エンジン吸気温度</t>
    <phoneticPr fontId="9"/>
  </si>
  <si>
    <t>クルーズ状態</t>
    <phoneticPr fontId="9"/>
  </si>
  <si>
    <t>車速(メーター表示)</t>
    <phoneticPr fontId="9"/>
  </si>
  <si>
    <t>走行距離</t>
    <phoneticPr fontId="9"/>
  </si>
  <si>
    <t>走行距離(0.1km)</t>
    <phoneticPr fontId="9"/>
  </si>
  <si>
    <t>積算消費燃料
(上位1Byte)</t>
    <rPh sb="8" eb="10">
      <t>ジョウイ</t>
    </rPh>
    <phoneticPr fontId="9"/>
  </si>
  <si>
    <t>積算消費燃料
(下位1Byte)</t>
    <rPh sb="8" eb="10">
      <t>カイ</t>
    </rPh>
    <phoneticPr fontId="9"/>
  </si>
  <si>
    <t>ガソリン残量</t>
    <phoneticPr fontId="9"/>
  </si>
  <si>
    <t>ステアリング舵角角速度</t>
    <phoneticPr fontId="9"/>
  </si>
  <si>
    <t>ブレーキ圧</t>
    <phoneticPr fontId="9"/>
  </si>
  <si>
    <t>VSA作動中</t>
    <phoneticPr fontId="9"/>
  </si>
  <si>
    <t>ABS作動中</t>
    <phoneticPr fontId="9"/>
  </si>
  <si>
    <t>縦G</t>
    <phoneticPr fontId="9"/>
  </si>
  <si>
    <t>横G</t>
    <phoneticPr fontId="9"/>
  </si>
  <si>
    <t>外気温</t>
    <phoneticPr fontId="9"/>
  </si>
  <si>
    <t>乗員検知</t>
    <phoneticPr fontId="9"/>
  </si>
  <si>
    <t>HLスイッチ
HIGH</t>
    <phoneticPr fontId="9"/>
  </si>
  <si>
    <t>HLスイッチ
PASS</t>
    <phoneticPr fontId="9"/>
  </si>
  <si>
    <t>Window status</t>
  </si>
  <si>
    <t>Window status AS</t>
  </si>
  <si>
    <t>Window status RR</t>
  </si>
  <si>
    <t>Window status RL</t>
  </si>
  <si>
    <t>精度</t>
    <rPh sb="0" eb="2">
      <t>セイド</t>
    </rPh>
    <phoneticPr fontId="9"/>
  </si>
  <si>
    <t>符号</t>
    <rPh sb="0" eb="2">
      <t>フゴウ</t>
    </rPh>
    <phoneticPr fontId="9"/>
  </si>
  <si>
    <t>倍率</t>
    <rPh sb="0" eb="2">
      <t>バイリツ</t>
    </rPh>
    <phoneticPr fontId="9"/>
  </si>
  <si>
    <t>Byte数</t>
    <rPh sb="4" eb="5">
      <t>スウ</t>
    </rPh>
    <phoneticPr fontId="9"/>
  </si>
  <si>
    <t>整数</t>
  </si>
  <si>
    <t>整数</t>
    <rPh sb="0" eb="2">
      <t>セイスウ</t>
    </rPh>
    <phoneticPr fontId="9"/>
  </si>
  <si>
    <t>unsigned</t>
  </si>
  <si>
    <t>unsigned</t>
    <phoneticPr fontId="9"/>
  </si>
  <si>
    <t>少数点第1位</t>
  </si>
  <si>
    <t>少数点第7位</t>
  </si>
  <si>
    <t>signed</t>
  </si>
  <si>
    <t>signed</t>
    <phoneticPr fontId="9"/>
  </si>
  <si>
    <t>少数点第3位</t>
    <phoneticPr fontId="9"/>
  </si>
  <si>
    <t>整数</t>
    <phoneticPr fontId="9"/>
  </si>
  <si>
    <t>unsigned</t>
    <phoneticPr fontId="9"/>
  </si>
  <si>
    <t>少数点第6位</t>
  </si>
  <si>
    <t>少数点第2位</t>
  </si>
  <si>
    <t>少数点第2位</t>
    <phoneticPr fontId="9"/>
  </si>
  <si>
    <t>クルーズ設定
速度</t>
    <phoneticPr fontId="9"/>
  </si>
  <si>
    <t>バージョン</t>
    <phoneticPr fontId="9"/>
  </si>
  <si>
    <t>ステータス</t>
    <phoneticPr fontId="9"/>
  </si>
  <si>
    <t>0.7</t>
    <phoneticPr fontId="9"/>
  </si>
  <si>
    <t>0.0</t>
    <phoneticPr fontId="9"/>
  </si>
  <si>
    <t>1.7</t>
    <phoneticPr fontId="9"/>
  </si>
  <si>
    <t>1.0</t>
    <phoneticPr fontId="9"/>
  </si>
  <si>
    <t>2.7</t>
    <phoneticPr fontId="9"/>
  </si>
  <si>
    <t>2.0</t>
    <phoneticPr fontId="9"/>
  </si>
  <si>
    <t>3.7</t>
    <phoneticPr fontId="9"/>
  </si>
  <si>
    <t>3.0</t>
    <phoneticPr fontId="9"/>
  </si>
  <si>
    <t>4.7</t>
    <phoneticPr fontId="9"/>
  </si>
  <si>
    <t>4.0</t>
    <phoneticPr fontId="9"/>
  </si>
  <si>
    <t>5.7</t>
    <phoneticPr fontId="9"/>
  </si>
  <si>
    <t>5.0</t>
    <phoneticPr fontId="9"/>
  </si>
  <si>
    <t>6.7</t>
    <phoneticPr fontId="9"/>
  </si>
  <si>
    <t>6.0</t>
    <phoneticPr fontId="9"/>
  </si>
  <si>
    <t>7.7</t>
    <phoneticPr fontId="9"/>
  </si>
  <si>
    <t>7.0</t>
    <phoneticPr fontId="9"/>
  </si>
  <si>
    <t>ヨーレート</t>
    <phoneticPr fontId="9"/>
  </si>
  <si>
    <t>未使用</t>
    <rPh sb="0" eb="3">
      <t>ミシヨウ</t>
    </rPh>
    <phoneticPr fontId="9"/>
  </si>
  <si>
    <t>エンジン
回転数</t>
    <phoneticPr fontId="9"/>
  </si>
  <si>
    <t>エンジン
水温</t>
    <phoneticPr fontId="9"/>
  </si>
  <si>
    <t>速度
(T/M)</t>
    <phoneticPr fontId="9"/>
  </si>
  <si>
    <t>瞬間燃費</t>
    <phoneticPr fontId="9"/>
  </si>
  <si>
    <t>瞬間燃費
最大値</t>
    <phoneticPr fontId="9"/>
  </si>
  <si>
    <t>瞬間燃費
最大値単位</t>
    <phoneticPr fontId="9"/>
  </si>
  <si>
    <t>ステアリング舵角</t>
    <phoneticPr fontId="9"/>
  </si>
  <si>
    <t>車輪速FL</t>
    <phoneticPr fontId="9"/>
  </si>
  <si>
    <t>車輪速FR</t>
    <phoneticPr fontId="9"/>
  </si>
  <si>
    <t>車輪速RL</t>
    <phoneticPr fontId="9"/>
  </si>
  <si>
    <t>車輪速RR</t>
    <phoneticPr fontId="9"/>
  </si>
  <si>
    <t>Time</t>
    <phoneticPr fontId="9"/>
  </si>
  <si>
    <t>大気圧</t>
    <phoneticPr fontId="9"/>
  </si>
  <si>
    <t>CVT SHIFT D</t>
    <phoneticPr fontId="9"/>
  </si>
  <si>
    <t>CVT SHIFT N</t>
    <phoneticPr fontId="9"/>
  </si>
  <si>
    <t>CVT SHIFT R</t>
    <phoneticPr fontId="9"/>
  </si>
  <si>
    <t>CVT SHIFT P</t>
    <phoneticPr fontId="9"/>
  </si>
  <si>
    <t>TRIP A</t>
    <phoneticPr fontId="9"/>
  </si>
  <si>
    <t>TRIP B</t>
    <phoneticPr fontId="9"/>
  </si>
  <si>
    <t>ターンシグナル R</t>
    <phoneticPr fontId="9"/>
  </si>
  <si>
    <t>HLスイッチ SMALL</t>
    <phoneticPr fontId="9"/>
  </si>
  <si>
    <t>HLスイッチ LOW</t>
    <phoneticPr fontId="9"/>
  </si>
  <si>
    <t>HLスイッチ HIGH</t>
    <phoneticPr fontId="9"/>
  </si>
  <si>
    <t>HLスイッチ PASS</t>
    <phoneticPr fontId="9"/>
  </si>
  <si>
    <t>ハザードSW</t>
    <phoneticPr fontId="9"/>
  </si>
  <si>
    <t>エアコン設定温度DR</t>
    <phoneticPr fontId="9"/>
  </si>
  <si>
    <t>エアコン設定温度AS</t>
    <phoneticPr fontId="9"/>
  </si>
  <si>
    <t>エアコン現在温度</t>
    <phoneticPr fontId="9"/>
  </si>
  <si>
    <t>Window status AS</t>
    <phoneticPr fontId="9"/>
  </si>
  <si>
    <t>Window status RR</t>
    <phoneticPr fontId="9"/>
  </si>
  <si>
    <t>Window status RL</t>
    <phoneticPr fontId="9"/>
  </si>
  <si>
    <t>FCAN
リプロ</t>
    <phoneticPr fontId="9"/>
  </si>
  <si>
    <t>(1)B-CONST</t>
    <phoneticPr fontId="9"/>
  </si>
  <si>
    <t>(2)B-HIGH</t>
    <phoneticPr fontId="9"/>
  </si>
  <si>
    <t>(3)B-MID</t>
    <phoneticPr fontId="9"/>
  </si>
  <si>
    <t>(4)B-LOW</t>
    <phoneticPr fontId="9"/>
  </si>
  <si>
    <t>エンジン
オイル寿命</t>
    <phoneticPr fontId="9"/>
  </si>
  <si>
    <t>燃費単位</t>
    <phoneticPr fontId="9"/>
  </si>
  <si>
    <t>平均燃費A</t>
    <phoneticPr fontId="9"/>
  </si>
  <si>
    <t>平均燃費B</t>
    <phoneticPr fontId="9"/>
  </si>
  <si>
    <t>航続可能距離</t>
    <phoneticPr fontId="9"/>
  </si>
  <si>
    <t>航続可能距離
単位</t>
    <phoneticPr fontId="9"/>
  </si>
  <si>
    <t>クルーズ状態</t>
    <phoneticPr fontId="9"/>
  </si>
  <si>
    <t>クルーズ設定速度</t>
    <phoneticPr fontId="9"/>
  </si>
  <si>
    <t>車速(メーター表示)</t>
    <phoneticPr fontId="9"/>
  </si>
  <si>
    <t>走行距離(0.1km)</t>
    <phoneticPr fontId="9"/>
  </si>
  <si>
    <t>積算消費燃料</t>
    <phoneticPr fontId="9"/>
  </si>
  <si>
    <t>ステアリング舵角角速度</t>
    <phoneticPr fontId="9"/>
  </si>
  <si>
    <t>ブレーキ圧</t>
    <phoneticPr fontId="9"/>
  </si>
  <si>
    <t>Tire pressure FR</t>
    <phoneticPr fontId="9"/>
  </si>
  <si>
    <t>Tire 
pressure FL</t>
    <phoneticPr fontId="9"/>
  </si>
  <si>
    <t>Tire pressure RR</t>
    <phoneticPr fontId="9"/>
  </si>
  <si>
    <t>Tire pressure RL</t>
    <phoneticPr fontId="9"/>
  </si>
  <si>
    <t>縦G</t>
    <phoneticPr fontId="9"/>
  </si>
  <si>
    <t>横G</t>
    <phoneticPr fontId="9"/>
  </si>
  <si>
    <t>外気温</t>
    <phoneticPr fontId="9"/>
  </si>
  <si>
    <t>各データの受信状態（0:未受信/1:受信済）を格納する。</t>
    <rPh sb="0" eb="1">
      <t>カク</t>
    </rPh>
    <rPh sb="5" eb="7">
      <t>ジュシン</t>
    </rPh>
    <rPh sb="7" eb="9">
      <t>ジョウタイ</t>
    </rPh>
    <rPh sb="12" eb="13">
      <t>ミ</t>
    </rPh>
    <rPh sb="13" eb="15">
      <t>ジュシン</t>
    </rPh>
    <rPh sb="18" eb="20">
      <t>ジュシン</t>
    </rPh>
    <rPh sb="20" eb="21">
      <t>ズ</t>
    </rPh>
    <rPh sb="23" eb="25">
      <t>カクノウ</t>
    </rPh>
    <phoneticPr fontId="9"/>
  </si>
  <si>
    <t>(5)F-HIGH</t>
    <phoneticPr fontId="9"/>
  </si>
  <si>
    <t>1.ヘッダ部 (12Byte)</t>
    <rPh sb="5" eb="6">
      <t>ブ</t>
    </rPh>
    <phoneticPr fontId="9"/>
  </si>
  <si>
    <t>ステータス(上位4Byte)</t>
    <rPh sb="6" eb="8">
      <t>ジョウイ</t>
    </rPh>
    <phoneticPr fontId="9"/>
  </si>
  <si>
    <t>9.0</t>
    <phoneticPr fontId="9"/>
  </si>
  <si>
    <t>10.0</t>
    <phoneticPr fontId="9"/>
  </si>
  <si>
    <t>ステータス(下位4Byte)</t>
    <rPh sb="6" eb="8">
      <t>カイ</t>
    </rPh>
    <phoneticPr fontId="9"/>
  </si>
  <si>
    <t>12</t>
    <phoneticPr fontId="9"/>
  </si>
  <si>
    <t>Byte</t>
    <phoneticPr fontId="9"/>
  </si>
  <si>
    <t>MIN</t>
    <phoneticPr fontId="9"/>
  </si>
  <si>
    <t>MAX</t>
    <phoneticPr fontId="9"/>
  </si>
  <si>
    <t>Byte
Position</t>
    <phoneticPr fontId="9"/>
  </si>
  <si>
    <t>ヨーレート
(下位2Byte)</t>
    <rPh sb="7" eb="9">
      <t>カイ</t>
    </rPh>
    <phoneticPr fontId="9"/>
  </si>
  <si>
    <t>ヨーレート(上位2Byte)</t>
    <rPh sb="6" eb="8">
      <t>ジョウイ</t>
    </rPh>
    <phoneticPr fontId="9"/>
  </si>
  <si>
    <t>ターンシグナル L</t>
    <phoneticPr fontId="9"/>
  </si>
  <si>
    <t>ターンシグナル R</t>
    <phoneticPr fontId="9"/>
  </si>
  <si>
    <t>Wiper status INT</t>
    <phoneticPr fontId="9"/>
  </si>
  <si>
    <t>Wiper status LOW</t>
    <phoneticPr fontId="9"/>
  </si>
  <si>
    <t>Wiper status HIGH</t>
    <phoneticPr fontId="9"/>
  </si>
  <si>
    <t>Wiper status MIST</t>
    <phoneticPr fontId="9"/>
  </si>
  <si>
    <t>Window status DR</t>
    <phoneticPr fontId="9"/>
  </si>
  <si>
    <t>Wiper status WASHER</t>
    <phoneticPr fontId="9"/>
  </si>
  <si>
    <t>Wiper status
INT</t>
    <phoneticPr fontId="9"/>
  </si>
  <si>
    <t>Wiper status
LOW</t>
    <phoneticPr fontId="9"/>
  </si>
  <si>
    <t>Wiper status
HIGH</t>
    <phoneticPr fontId="9"/>
  </si>
  <si>
    <t>Wiper status
MIST</t>
    <phoneticPr fontId="9"/>
  </si>
  <si>
    <t>Wiper status
WASHER</t>
    <phoneticPr fontId="9"/>
  </si>
  <si>
    <t>VIN
(10桁目)</t>
    <rPh sb="6" eb="7">
      <t>ケタ</t>
    </rPh>
    <rPh sb="7" eb="8">
      <t>メ</t>
    </rPh>
    <phoneticPr fontId="9"/>
  </si>
  <si>
    <t>文字列</t>
    <rPh sb="0" eb="3">
      <t>モジレツ</t>
    </rPh>
    <phoneticPr fontId="9"/>
  </si>
  <si>
    <t>-</t>
    <phoneticPr fontId="9"/>
  </si>
  <si>
    <t>有効値</t>
    <rPh sb="0" eb="2">
      <t>ユウコウ</t>
    </rPh>
    <rPh sb="2" eb="3">
      <t>チ</t>
    </rPh>
    <phoneticPr fontId="9"/>
  </si>
  <si>
    <t>異常値</t>
    <rPh sb="0" eb="3">
      <t>イジョウチ</t>
    </rPh>
    <phoneticPr fontId="9"/>
  </si>
  <si>
    <t>エンジン回転数</t>
  </si>
  <si>
    <t>Engine</t>
  </si>
  <si>
    <t>エンジン水温</t>
  </si>
  <si>
    <t>Engine coolant temperature</t>
  </si>
  <si>
    <t>速度(T/M)</t>
  </si>
  <si>
    <t>Transmission speed</t>
  </si>
  <si>
    <t>瞬間燃費</t>
  </si>
  <si>
    <t>Wheel speed FL</t>
  </si>
  <si>
    <t>Wheel speed FR</t>
  </si>
  <si>
    <t>Wheel speed RL</t>
  </si>
  <si>
    <t>Wheel speed RR</t>
  </si>
  <si>
    <t>Yaw rate</t>
  </si>
  <si>
    <t>Time</t>
  </si>
  <si>
    <t>大気圧</t>
  </si>
  <si>
    <t>CVT SHIFT D</t>
  </si>
  <si>
    <t>Shift D</t>
  </si>
  <si>
    <t>CVT SHIFT N</t>
  </si>
  <si>
    <t>Shift N</t>
  </si>
  <si>
    <t>CVT SHIFT R</t>
  </si>
  <si>
    <t>Shift R</t>
  </si>
  <si>
    <t>CVT SHIFT P</t>
  </si>
  <si>
    <t>Shift P</t>
  </si>
  <si>
    <t>Trip A</t>
  </si>
  <si>
    <t>TRIP B</t>
  </si>
  <si>
    <t>Trip B</t>
  </si>
  <si>
    <t>パーキングブレーキ</t>
  </si>
  <si>
    <t>Parking brake</t>
  </si>
  <si>
    <t>IG1電源</t>
  </si>
  <si>
    <t>Ignition status</t>
  </si>
  <si>
    <t>昼夜モード</t>
    <rPh sb="0" eb="2">
      <t>チュウヤ</t>
    </rPh>
    <phoneticPr fontId="9"/>
  </si>
  <si>
    <t>Day/Night mode status</t>
  </si>
  <si>
    <t>バックライト信号</t>
    <rPh sb="6" eb="8">
      <t>シンゴウ</t>
    </rPh>
    <phoneticPr fontId="15"/>
  </si>
  <si>
    <t>Back light signal</t>
  </si>
  <si>
    <t>ターンシグナル L</t>
  </si>
  <si>
    <t>Turn signal L</t>
  </si>
  <si>
    <t>ターンシグナル R</t>
  </si>
  <si>
    <t>Turn signal R</t>
  </si>
  <si>
    <t>HLスイッチ SMALL</t>
  </si>
  <si>
    <t>Head light small</t>
  </si>
  <si>
    <t>HLスイッチ LOW</t>
  </si>
  <si>
    <t>Head light low</t>
  </si>
  <si>
    <t>HLスイッチ HIGH</t>
  </si>
  <si>
    <t>Head light high</t>
  </si>
  <si>
    <t>HLスイッチ PASS</t>
  </si>
  <si>
    <t>Head light pass</t>
  </si>
  <si>
    <t>Stop switch</t>
  </si>
  <si>
    <t>Hazard switch</t>
  </si>
  <si>
    <t>エアコン現在温度</t>
    <rPh sb="4" eb="6">
      <t>ゲンザイ</t>
    </rPh>
    <rPh sb="6" eb="8">
      <t>オンド</t>
    </rPh>
    <phoneticPr fontId="9"/>
  </si>
  <si>
    <t>AC current temperature</t>
  </si>
  <si>
    <t>雨滴検知</t>
    <rPh sb="0" eb="2">
      <t>ウテキ</t>
    </rPh>
    <rPh sb="2" eb="4">
      <t>ケンチ</t>
    </rPh>
    <phoneticPr fontId="9"/>
  </si>
  <si>
    <t>Rain detection</t>
  </si>
  <si>
    <t>ワイパー状態</t>
    <rPh sb="4" eb="6">
      <t>ジョウタイ</t>
    </rPh>
    <phoneticPr fontId="9"/>
  </si>
  <si>
    <t>Wiper status INT</t>
    <phoneticPr fontId="9"/>
  </si>
  <si>
    <t>Wiper status LOW</t>
    <phoneticPr fontId="9"/>
  </si>
  <si>
    <t>Wiper status HIGH</t>
    <phoneticPr fontId="9"/>
  </si>
  <si>
    <t>Wiper status MIST</t>
    <phoneticPr fontId="9"/>
  </si>
  <si>
    <t>Wiper status WASHER</t>
    <phoneticPr fontId="9"/>
  </si>
  <si>
    <t>Window status DR</t>
    <phoneticPr fontId="9"/>
  </si>
  <si>
    <t>FCAN リプロ</t>
  </si>
  <si>
    <t>FCAN reprogramming</t>
  </si>
  <si>
    <t>Engine oil life</t>
  </si>
  <si>
    <t>平均燃費A</t>
  </si>
  <si>
    <t>Average fuel economy A</t>
  </si>
  <si>
    <t>平均燃費B</t>
  </si>
  <si>
    <t>Average fuel economy B</t>
  </si>
  <si>
    <t>航続可能距離</t>
  </si>
  <si>
    <t>Estimated range</t>
  </si>
  <si>
    <t>Estimated range Unit</t>
  </si>
  <si>
    <t>+B電圧</t>
  </si>
  <si>
    <t>+B Voltage</t>
  </si>
  <si>
    <t>アクセルペダル位置</t>
  </si>
  <si>
    <t>Accel pedal position</t>
  </si>
  <si>
    <t>Intake air temperature</t>
  </si>
  <si>
    <t>Cruise control status</t>
  </si>
  <si>
    <t>Cruise set speed</t>
  </si>
  <si>
    <t>Vehicle speed</t>
  </si>
  <si>
    <t>Odometer</t>
  </si>
  <si>
    <t>Traveled distance</t>
  </si>
  <si>
    <t>Remained fuel</t>
  </si>
  <si>
    <t>Steering angle velocity</t>
  </si>
  <si>
    <t>Brake pressure</t>
  </si>
  <si>
    <t>VSA作動中</t>
    <rPh sb="3" eb="6">
      <t>サドウチュウ</t>
    </rPh>
    <phoneticPr fontId="6"/>
  </si>
  <si>
    <t>VSA ON</t>
  </si>
  <si>
    <t>ABS作動中</t>
    <rPh sb="3" eb="6">
      <t>サドウチュウ</t>
    </rPh>
    <phoneticPr fontId="6"/>
  </si>
  <si>
    <t>ABS</t>
  </si>
  <si>
    <t>Longitudinal G</t>
  </si>
  <si>
    <t>Lateral G</t>
  </si>
  <si>
    <t>Outside temperature</t>
  </si>
  <si>
    <t>Passenger presence</t>
  </si>
  <si>
    <t>ソフトバージョン(システム)</t>
    <phoneticPr fontId="9"/>
  </si>
  <si>
    <t>VIN</t>
    <phoneticPr fontId="9"/>
  </si>
  <si>
    <t>Headunit part num</t>
    <phoneticPr fontId="9"/>
  </si>
  <si>
    <t>Headunit SW ver</t>
    <phoneticPr fontId="9"/>
  </si>
  <si>
    <t xml:space="preserve">部品番号
(1桁目) </t>
    <rPh sb="7" eb="8">
      <t>ケタ</t>
    </rPh>
    <rPh sb="8" eb="9">
      <t>メ</t>
    </rPh>
    <phoneticPr fontId="9"/>
  </si>
  <si>
    <t>部品番号
(2桁目)</t>
    <rPh sb="6" eb="7">
      <t>ケタ</t>
    </rPh>
    <rPh sb="7" eb="8">
      <t>メ</t>
    </rPh>
    <phoneticPr fontId="9"/>
  </si>
  <si>
    <t>部品番号
(3桁目)</t>
    <rPh sb="6" eb="7">
      <t>ケタ</t>
    </rPh>
    <rPh sb="7" eb="8">
      <t>メ</t>
    </rPh>
    <phoneticPr fontId="9"/>
  </si>
  <si>
    <t>部品番号
(4桁目)</t>
    <rPh sb="6" eb="7">
      <t>ケタ</t>
    </rPh>
    <rPh sb="7" eb="8">
      <t>メ</t>
    </rPh>
    <phoneticPr fontId="9"/>
  </si>
  <si>
    <t>部品番号
(5桁目)</t>
    <rPh sb="6" eb="7">
      <t>ケタ</t>
    </rPh>
    <rPh sb="7" eb="8">
      <t>メ</t>
    </rPh>
    <phoneticPr fontId="9"/>
  </si>
  <si>
    <t>部品番号
(6桁目)</t>
    <rPh sb="6" eb="7">
      <t>ケタ</t>
    </rPh>
    <rPh sb="7" eb="8">
      <t>メ</t>
    </rPh>
    <phoneticPr fontId="9"/>
  </si>
  <si>
    <t>部品番号
(7桁目)</t>
    <rPh sb="6" eb="7">
      <t>ケタ</t>
    </rPh>
    <rPh sb="7" eb="8">
      <t>メ</t>
    </rPh>
    <phoneticPr fontId="9"/>
  </si>
  <si>
    <t>部品番号
(8桁目)</t>
    <rPh sb="6" eb="7">
      <t>ケタ</t>
    </rPh>
    <rPh sb="7" eb="8">
      <t>メ</t>
    </rPh>
    <phoneticPr fontId="9"/>
  </si>
  <si>
    <t>部品番号
(9桁目)</t>
    <rPh sb="6" eb="7">
      <t>ケタ</t>
    </rPh>
    <rPh sb="7" eb="8">
      <t>メ</t>
    </rPh>
    <phoneticPr fontId="9"/>
  </si>
  <si>
    <t>部品番号
(10桁目)</t>
    <rPh sb="7" eb="8">
      <t>ケタ</t>
    </rPh>
    <rPh sb="8" eb="9">
      <t>メ</t>
    </rPh>
    <phoneticPr fontId="9"/>
  </si>
  <si>
    <t>部品番号
(11桁目)</t>
    <rPh sb="7" eb="8">
      <t>ケタ</t>
    </rPh>
    <rPh sb="8" eb="9">
      <t>メ</t>
    </rPh>
    <phoneticPr fontId="9"/>
  </si>
  <si>
    <t>部品番号
(12桁目)</t>
    <rPh sb="7" eb="8">
      <t>ケタ</t>
    </rPh>
    <rPh sb="8" eb="9">
      <t>メ</t>
    </rPh>
    <phoneticPr fontId="9"/>
  </si>
  <si>
    <t>部品番号
(13桁目)</t>
    <rPh sb="7" eb="8">
      <t>ケタ</t>
    </rPh>
    <rPh sb="8" eb="9">
      <t>メ</t>
    </rPh>
    <phoneticPr fontId="9"/>
  </si>
  <si>
    <t>部品番号
(14桁目)</t>
    <rPh sb="7" eb="8">
      <t>ケタ</t>
    </rPh>
    <rPh sb="8" eb="9">
      <t>メ</t>
    </rPh>
    <phoneticPr fontId="9"/>
  </si>
  <si>
    <t>部品番号
(15桁目)</t>
    <rPh sb="7" eb="8">
      <t>ケタ</t>
    </rPh>
    <rPh sb="8" eb="9">
      <t>メ</t>
    </rPh>
    <phoneticPr fontId="9"/>
  </si>
  <si>
    <t>部品番号
(16桁目)</t>
    <rPh sb="7" eb="8">
      <t>ケタ</t>
    </rPh>
    <rPh sb="8" eb="9">
      <t>メ</t>
    </rPh>
    <phoneticPr fontId="9"/>
  </si>
  <si>
    <t xml:space="preserve">部品番号
(17桁目) </t>
    <rPh sb="8" eb="9">
      <t>ケタ</t>
    </rPh>
    <rPh sb="9" eb="10">
      <t>メ</t>
    </rPh>
    <phoneticPr fontId="9"/>
  </si>
  <si>
    <t>VIN
(1桁目)</t>
    <rPh sb="6" eb="7">
      <t>メ</t>
    </rPh>
    <phoneticPr fontId="9"/>
  </si>
  <si>
    <t>VIN
(2桁目)</t>
    <rPh sb="6" eb="7">
      <t>メ</t>
    </rPh>
    <phoneticPr fontId="9"/>
  </si>
  <si>
    <t>VIN
(3桁目)</t>
    <rPh sb="6" eb="7">
      <t>メ</t>
    </rPh>
    <phoneticPr fontId="9"/>
  </si>
  <si>
    <t>VIN
(4桁目)</t>
    <rPh sb="6" eb="7">
      <t>メ</t>
    </rPh>
    <phoneticPr fontId="9"/>
  </si>
  <si>
    <t>VIN
(5桁目)</t>
    <rPh sb="6" eb="7">
      <t>メ</t>
    </rPh>
    <phoneticPr fontId="9"/>
  </si>
  <si>
    <t>VIN
(6桁目)</t>
    <rPh sb="6" eb="7">
      <t>メ</t>
    </rPh>
    <phoneticPr fontId="9"/>
  </si>
  <si>
    <t>VIN
(7桁目)</t>
    <rPh sb="6" eb="7">
      <t>メ</t>
    </rPh>
    <phoneticPr fontId="9"/>
  </si>
  <si>
    <t>VIN
(8桁目)</t>
    <rPh sb="6" eb="7">
      <t>メ</t>
    </rPh>
    <phoneticPr fontId="9"/>
  </si>
  <si>
    <t>VIN
(9桁目)</t>
    <rPh sb="6" eb="7">
      <t>メ</t>
    </rPh>
    <phoneticPr fontId="9"/>
  </si>
  <si>
    <t>VIN
(11桁目)</t>
    <rPh sb="7" eb="8">
      <t>メ</t>
    </rPh>
    <phoneticPr fontId="9"/>
  </si>
  <si>
    <t>VIN
(12桁目)</t>
    <rPh sb="7" eb="8">
      <t>メ</t>
    </rPh>
    <phoneticPr fontId="9"/>
  </si>
  <si>
    <t>VIN
(13桁目)</t>
    <rPh sb="7" eb="8">
      <t>メ</t>
    </rPh>
    <phoneticPr fontId="9"/>
  </si>
  <si>
    <t>VIN
(14桁目)</t>
    <rPh sb="7" eb="8">
      <t>メ</t>
    </rPh>
    <phoneticPr fontId="9"/>
  </si>
  <si>
    <t>VIN
(15桁目)</t>
    <rPh sb="7" eb="8">
      <t>メ</t>
    </rPh>
    <phoneticPr fontId="9"/>
  </si>
  <si>
    <t xml:space="preserve">VIN
(16桁目) </t>
    <rPh sb="7" eb="8">
      <t>ケタ</t>
    </rPh>
    <rPh sb="8" eb="9">
      <t>メ</t>
    </rPh>
    <phoneticPr fontId="9"/>
  </si>
  <si>
    <t>VIN
(17桁目)</t>
    <rPh sb="7" eb="8">
      <t>メ</t>
    </rPh>
    <phoneticPr fontId="9"/>
  </si>
  <si>
    <t>VIN
(18桁目)</t>
    <rPh sb="7" eb="8">
      <t>メ</t>
    </rPh>
    <phoneticPr fontId="9"/>
  </si>
  <si>
    <t>VIN
(19桁目)</t>
    <rPh sb="7" eb="8">
      <t>メ</t>
    </rPh>
    <phoneticPr fontId="9"/>
  </si>
  <si>
    <t>VIN
(20桁目)</t>
    <rPh sb="7" eb="8">
      <t>メ</t>
    </rPh>
    <phoneticPr fontId="9"/>
  </si>
  <si>
    <t>ソフトバージョン(システム)
(20桁目)</t>
    <rPh sb="18" eb="19">
      <t>メ</t>
    </rPh>
    <phoneticPr fontId="9"/>
  </si>
  <si>
    <t>ソフトバージョン(システム)
(5桁目)</t>
    <rPh sb="17" eb="18">
      <t>メ</t>
    </rPh>
    <phoneticPr fontId="9"/>
  </si>
  <si>
    <t>ソフトバージョン(システム)
(6桁目)</t>
    <rPh sb="17" eb="18">
      <t>メ</t>
    </rPh>
    <phoneticPr fontId="9"/>
  </si>
  <si>
    <t>ソフトバージョン(システム)
(7桁目)</t>
    <rPh sb="17" eb="18">
      <t>メ</t>
    </rPh>
    <phoneticPr fontId="9"/>
  </si>
  <si>
    <t>ソフトバージョン(システム)
(8桁目)</t>
    <rPh sb="17" eb="18">
      <t>メ</t>
    </rPh>
    <phoneticPr fontId="9"/>
  </si>
  <si>
    <t>ソフトバージョン(システム)
(9桁目)</t>
    <rPh sb="17" eb="18">
      <t>メ</t>
    </rPh>
    <phoneticPr fontId="9"/>
  </si>
  <si>
    <t>ソフトバージョン(システム)
(10桁目)</t>
    <rPh sb="17" eb="18">
      <t>ケタ</t>
    </rPh>
    <rPh sb="18" eb="19">
      <t>メ</t>
    </rPh>
    <phoneticPr fontId="9"/>
  </si>
  <si>
    <t>ソフトバージョン(システム)
(11桁目)</t>
    <rPh sb="18" eb="19">
      <t>メ</t>
    </rPh>
    <phoneticPr fontId="9"/>
  </si>
  <si>
    <t>ソフトバージョン(システム)
(12桁目)</t>
    <rPh sb="18" eb="19">
      <t>メ</t>
    </rPh>
    <phoneticPr fontId="9"/>
  </si>
  <si>
    <t>ソフトバージョン(システム)
(13桁目)</t>
    <rPh sb="18" eb="19">
      <t>メ</t>
    </rPh>
    <phoneticPr fontId="9"/>
  </si>
  <si>
    <t>ソフトバージョン(システム)
(14桁目)</t>
    <rPh sb="18" eb="19">
      <t>メ</t>
    </rPh>
    <phoneticPr fontId="9"/>
  </si>
  <si>
    <t>ソフトバージョン(システム)
(15桁目)</t>
    <rPh sb="18" eb="19">
      <t>メ</t>
    </rPh>
    <phoneticPr fontId="9"/>
  </si>
  <si>
    <t>ソフトバージョン(システム)
(1桁目)</t>
    <rPh sb="17" eb="18">
      <t>メ</t>
    </rPh>
    <phoneticPr fontId="9"/>
  </si>
  <si>
    <t>ソフトバージョン(システム)
(2桁目)</t>
    <rPh sb="17" eb="18">
      <t>メ</t>
    </rPh>
    <phoneticPr fontId="9"/>
  </si>
  <si>
    <t>ソフトバージョン(システム)
(3桁目)</t>
    <rPh sb="17" eb="18">
      <t>メ</t>
    </rPh>
    <phoneticPr fontId="9"/>
  </si>
  <si>
    <t>ソフトバージョン(システム)
(4桁目)</t>
    <rPh sb="17" eb="18">
      <t>メ</t>
    </rPh>
    <phoneticPr fontId="9"/>
  </si>
  <si>
    <t>ソフトバージョン(システム)
(17桁目)</t>
    <rPh sb="18" eb="19">
      <t>メ</t>
    </rPh>
    <phoneticPr fontId="9"/>
  </si>
  <si>
    <t>ソフトバージョン(システム)
(18桁目)</t>
    <rPh sb="18" eb="19">
      <t>メ</t>
    </rPh>
    <phoneticPr fontId="9"/>
  </si>
  <si>
    <t>ソフトバージョン(システム)
(19桁目)</t>
    <rPh sb="18" eb="19">
      <t>メ</t>
    </rPh>
    <phoneticPr fontId="9"/>
  </si>
  <si>
    <t xml:space="preserve">ソフトバージョン(システム)
(16桁目) </t>
    <rPh sb="18" eb="19">
      <t>ケタ</t>
    </rPh>
    <rPh sb="19" eb="20">
      <t>メ</t>
    </rPh>
    <phoneticPr fontId="9"/>
  </si>
  <si>
    <t>走行距離(0.01km)</t>
    <phoneticPr fontId="9"/>
  </si>
  <si>
    <t>部品番号</t>
    <phoneticPr fontId="9"/>
  </si>
  <si>
    <t>未使用</t>
    <rPh sb="0" eb="3">
      <t>ミシヨウ</t>
    </rPh>
    <phoneticPr fontId="9"/>
  </si>
  <si>
    <t>部品番号</t>
    <rPh sb="0" eb="2">
      <t>ブヒン</t>
    </rPh>
    <rPh sb="2" eb="4">
      <t>バンゴウ</t>
    </rPh>
    <phoneticPr fontId="9"/>
  </si>
  <si>
    <t>ソフトバージョン(システム)</t>
    <phoneticPr fontId="9"/>
  </si>
  <si>
    <t>単位</t>
    <rPh sb="0" eb="2">
      <t>タンイ</t>
    </rPh>
    <phoneticPr fontId="9"/>
  </si>
  <si>
    <t>℃</t>
    <phoneticPr fontId="9"/>
  </si>
  <si>
    <t>0xFE(254)　　: F-CAN未受信時
0xFF(255)　　: 故障</t>
    <phoneticPr fontId="9"/>
  </si>
  <si>
    <t>km/h</t>
    <phoneticPr fontId="9"/>
  </si>
  <si>
    <t>FF: 故障</t>
    <phoneticPr fontId="9"/>
  </si>
  <si>
    <t>-</t>
    <phoneticPr fontId="9"/>
  </si>
  <si>
    <t>単位は[瞬間燃費最大値単位]に従う</t>
    <rPh sb="0" eb="2">
      <t>タンイ</t>
    </rPh>
    <rPh sb="4" eb="6">
      <t>シュンカン</t>
    </rPh>
    <rPh sb="6" eb="8">
      <t>ネンピ</t>
    </rPh>
    <rPh sb="8" eb="10">
      <t>サイダイ</t>
    </rPh>
    <rPh sb="10" eb="11">
      <t>アタイ</t>
    </rPh>
    <rPh sb="11" eb="13">
      <t>タンイ</t>
    </rPh>
    <rPh sb="15" eb="16">
      <t>シタガ</t>
    </rPh>
    <phoneticPr fontId="9"/>
  </si>
  <si>
    <t>0: km/L・km/h
1: MPG・mph(U.S. gallon)
2: MPG・mph(imperial gallon)
3: L/100km・km/h</t>
    <phoneticPr fontId="9"/>
  </si>
  <si>
    <t>0x7FFF(32767): Invalid</t>
    <phoneticPr fontId="9"/>
  </si>
  <si>
    <t>msec</t>
    <phoneticPr fontId="9"/>
  </si>
  <si>
    <t>0x00(0)　　　:異常</t>
    <rPh sb="11" eb="13">
      <t>イジョウ</t>
    </rPh>
    <phoneticPr fontId="9"/>
  </si>
  <si>
    <t xml:space="preserve">3: ERR </t>
    <phoneticPr fontId="9"/>
  </si>
  <si>
    <t xml:space="preserve">0:OFF, 1:D, 3: ERR </t>
    <phoneticPr fontId="9"/>
  </si>
  <si>
    <t>0: OFF、IGN　OFF時
1: ON</t>
    <phoneticPr fontId="9"/>
  </si>
  <si>
    <t>0: OFF
1: ON</t>
    <phoneticPr fontId="9"/>
  </si>
  <si>
    <t>3: 故障</t>
    <phoneticPr fontId="9"/>
  </si>
  <si>
    <t>0: OFF
1: ON
3: 故障</t>
    <phoneticPr fontId="9"/>
  </si>
  <si>
    <t>°F</t>
    <phoneticPr fontId="9"/>
  </si>
  <si>
    <t>＜注意＞℃と°Fで設定可能な範囲が異なる。
値によって単位が決定する。</t>
    <rPh sb="1" eb="3">
      <t>チュウイ</t>
    </rPh>
    <rPh sb="9" eb="11">
      <t>セッテイ</t>
    </rPh>
    <rPh sb="11" eb="13">
      <t>カノウ</t>
    </rPh>
    <rPh sb="14" eb="16">
      <t>ハンイ</t>
    </rPh>
    <rPh sb="17" eb="18">
      <t>コト</t>
    </rPh>
    <rPh sb="22" eb="23">
      <t>アタイ</t>
    </rPh>
    <rPh sb="27" eb="29">
      <t>タンイ</t>
    </rPh>
    <rPh sb="30" eb="32">
      <t>ケッテイ</t>
    </rPh>
    <phoneticPr fontId="9"/>
  </si>
  <si>
    <t>-</t>
    <phoneticPr fontId="9"/>
  </si>
  <si>
    <t>℃</t>
    <phoneticPr fontId="9"/>
  </si>
  <si>
    <t>°F</t>
    <phoneticPr fontId="9"/>
  </si>
  <si>
    <t>エアコン設定温度(Driver)</t>
    <rPh sb="4" eb="6">
      <t>セッテイ</t>
    </rPh>
    <rPh sb="6" eb="8">
      <t>オンド</t>
    </rPh>
    <phoneticPr fontId="9"/>
  </si>
  <si>
    <t>エアコン設定温度(助手席)</t>
    <rPh sb="9" eb="12">
      <t>ジョシュセキ</t>
    </rPh>
    <phoneticPr fontId="9"/>
  </si>
  <si>
    <t>0xFE(254): 未確定
0xFF(255): ｾﾝｻｴﾗｰ</t>
    <phoneticPr fontId="9"/>
  </si>
  <si>
    <t>0: 雨滴検知なし
1: 雨滴検知あり</t>
    <phoneticPr fontId="9"/>
  </si>
  <si>
    <t>ﾌﾛﾝﾄﾜｲﾊﾟｰINT-SW
(ﾌﾛﾝﾄﾜｲﾊﾟｰAUTO-SW)
0: OFF
1: ON
3: 故障</t>
    <phoneticPr fontId="9"/>
  </si>
  <si>
    <t>ﾌﾛﾝﾄﾜｲﾊﾟｰLOW-SW
0: OFF
1: ON
3: 故障</t>
    <phoneticPr fontId="9"/>
  </si>
  <si>
    <t>ﾌﾛﾝﾄﾜｲﾊﾟｰHIGH-SW
0: OFF
1: ON
3: 故障</t>
    <phoneticPr fontId="9"/>
  </si>
  <si>
    <t>ﾌﾛﾝﾄﾜｲﾊﾟｰMIST-SW
0: OFF
1: ON</t>
    <phoneticPr fontId="9"/>
  </si>
  <si>
    <t>ﾌﾛﾝﾄﾜｲﾊﾟｰ ｳｫｯｼｬｰSW
0: OFF
1: ON</t>
    <phoneticPr fontId="9"/>
  </si>
  <si>
    <t>0: OFF
1: ON(全閉)</t>
    <phoneticPr fontId="9"/>
  </si>
  <si>
    <t>0: リプロ状態以外
1: リプロ状態</t>
    <phoneticPr fontId="9"/>
  </si>
  <si>
    <t>F</t>
    <phoneticPr fontId="9"/>
  </si>
  <si>
    <t>0x0: ”- - -”
0x1: 100%
0x2: 90%
0x3: 80%
0x4: 70%
0x5: 60%
0x6: 50%
0x7: 40%
0x8: 30%
0x9: 20%
0xA: 15% SERVICE
0xB: 10% SERVICE
0xC: 5% SERVICE
0xD: 0% SERVICE
0xE: 経過距離表示 SERVICE
0xF: 表示無し</t>
    <phoneticPr fontId="9"/>
  </si>
  <si>
    <t>単位は[燃費単位]に従う</t>
    <rPh sb="0" eb="2">
      <t>タンイ</t>
    </rPh>
    <rPh sb="4" eb="6">
      <t>ネンピ</t>
    </rPh>
    <rPh sb="6" eb="8">
      <t>タンイ</t>
    </rPh>
    <rPh sb="10" eb="11">
      <t>シタガ</t>
    </rPh>
    <phoneticPr fontId="9"/>
  </si>
  <si>
    <t>0x7FE(2046)  : 表示なし
0x7FF(2047)  : ”－－－－”(無効値)</t>
    <rPh sb="42" eb="44">
      <t>ムコウ</t>
    </rPh>
    <rPh sb="44" eb="45">
      <t>アタイ</t>
    </rPh>
    <phoneticPr fontId="9"/>
  </si>
  <si>
    <t>単位は[航続可能距離単位]に従う</t>
    <rPh sb="0" eb="2">
      <t>タンイ</t>
    </rPh>
    <rPh sb="4" eb="6">
      <t>コウゾク</t>
    </rPh>
    <rPh sb="6" eb="8">
      <t>カノウ</t>
    </rPh>
    <rPh sb="8" eb="10">
      <t>キョリ</t>
    </rPh>
    <rPh sb="10" eb="12">
      <t>タンイ</t>
    </rPh>
    <rPh sb="14" eb="15">
      <t>シタガ</t>
    </rPh>
    <phoneticPr fontId="9"/>
  </si>
  <si>
    <t>0: km
1: mile</t>
    <phoneticPr fontId="9"/>
  </si>
  <si>
    <t>0: OFF, 1: ON</t>
    <phoneticPr fontId="9"/>
  </si>
  <si>
    <t>km</t>
    <phoneticPr fontId="9"/>
  </si>
  <si>
    <t>-1           : 異常</t>
    <phoneticPr fontId="9"/>
  </si>
  <si>
    <t>-40: 値未確定中
215: センサショート or センサオープン</t>
    <phoneticPr fontId="9"/>
  </si>
  <si>
    <t>0: Ps席非着座(Ps:passenger)
1: Ps席着座　(Ps:passenger)</t>
    <rPh sb="5" eb="6">
      <t>セキ</t>
    </rPh>
    <rPh sb="6" eb="7">
      <t>ヒ</t>
    </rPh>
    <rPh sb="7" eb="9">
      <t>チャクザ</t>
    </rPh>
    <rPh sb="29" eb="30">
      <t>セキ</t>
    </rPh>
    <rPh sb="30" eb="32">
      <t>チャクザ</t>
    </rPh>
    <phoneticPr fontId="9"/>
  </si>
  <si>
    <t>値範囲</t>
    <rPh sb="0" eb="1">
      <t>アタイ</t>
    </rPh>
    <rPh sb="1" eb="3">
      <t>ハンイ</t>
    </rPh>
    <phoneticPr fontId="9"/>
  </si>
  <si>
    <t>説明事項</t>
    <phoneticPr fontId="9"/>
  </si>
  <si>
    <t>※有効値の実値=有効値÷倍率 で計算</t>
    <rPh sb="1" eb="3">
      <t>ユウコウ</t>
    </rPh>
    <rPh sb="3" eb="4">
      <t>アタイ</t>
    </rPh>
    <rPh sb="5" eb="6">
      <t>ジツ</t>
    </rPh>
    <phoneticPr fontId="9"/>
  </si>
  <si>
    <t>※初期値は、「 0:未受信」とする。</t>
    <rPh sb="1" eb="4">
      <t>ショキチ</t>
    </rPh>
    <rPh sb="10" eb="11">
      <t>ミ</t>
    </rPh>
    <rPh sb="11" eb="13">
      <t>ジュシン</t>
    </rPh>
    <phoneticPr fontId="9"/>
  </si>
  <si>
    <t>Tire pressure RL</t>
    <phoneticPr fontId="9"/>
  </si>
  <si>
    <t>Tire pressure
RR
(下位1Byte)</t>
    <rPh sb="18" eb="20">
      <t>カイ</t>
    </rPh>
    <phoneticPr fontId="9"/>
  </si>
  <si>
    <t>Tire pressure
FL</t>
    <phoneticPr fontId="9"/>
  </si>
  <si>
    <t>Tire pressure
FR</t>
    <phoneticPr fontId="9"/>
  </si>
  <si>
    <t>Tire pressure
RR
(上位1Byte)</t>
    <rPh sb="18" eb="20">
      <t>ジョウイ</t>
    </rPh>
    <phoneticPr fontId="9"/>
  </si>
  <si>
    <t>0x7FE(2046)  : 表示なし
0x7FF(2047)  : ”--.-”(無効値)</t>
    <phoneticPr fontId="9"/>
  </si>
  <si>
    <t>0: ILL-OFF(Day mode)
1: ILL-ON(Night mode、Off mode)</t>
    <phoneticPr fontId="9"/>
  </si>
  <si>
    <t>0
※"1"は未定義のため値範囲外</t>
    <rPh sb="13" eb="14">
      <t>アタイ</t>
    </rPh>
    <rPh sb="14" eb="16">
      <t>ハンイ</t>
    </rPh>
    <rPh sb="16" eb="17">
      <t>ガイ</t>
    </rPh>
    <phoneticPr fontId="9"/>
  </si>
  <si>
    <t>最大17桁の英数文字列(ASCII)
※先頭から文字を詰めて設定する。桁数に満たない場合は0x00詰めとする。</t>
    <rPh sb="0" eb="2">
      <t>サイダイ</t>
    </rPh>
    <rPh sb="4" eb="5">
      <t>ケタ</t>
    </rPh>
    <rPh sb="6" eb="8">
      <t>エイスウ</t>
    </rPh>
    <rPh sb="8" eb="11">
      <t>モジレツ</t>
    </rPh>
    <rPh sb="20" eb="22">
      <t>セントウ</t>
    </rPh>
    <rPh sb="24" eb="26">
      <t>モジ</t>
    </rPh>
    <rPh sb="27" eb="28">
      <t>ツ</t>
    </rPh>
    <rPh sb="30" eb="32">
      <t>セッテイ</t>
    </rPh>
    <rPh sb="35" eb="37">
      <t>ケタスウ</t>
    </rPh>
    <rPh sb="38" eb="39">
      <t>ミ</t>
    </rPh>
    <rPh sb="42" eb="44">
      <t>バアイ</t>
    </rPh>
    <rPh sb="49" eb="50">
      <t>ヅ</t>
    </rPh>
    <phoneticPr fontId="9"/>
  </si>
  <si>
    <t>最大20桁の英数文字列(ASCII)
※先頭から文字を詰めて設定する。桁数に満たない場合は0x00詰めとする。</t>
    <rPh sb="4" eb="5">
      <t>ケタ</t>
    </rPh>
    <rPh sb="6" eb="8">
      <t>エイスウ</t>
    </rPh>
    <rPh sb="8" eb="11">
      <t>モジレツ</t>
    </rPh>
    <phoneticPr fontId="9"/>
  </si>
  <si>
    <r>
      <t xml:space="preserve">0x0: 0～1km/h、F-CAN未受信時
</t>
    </r>
    <r>
      <rPr>
        <strike/>
        <sz val="11"/>
        <rFont val="ＭＳ ゴシック"/>
        <family val="3"/>
        <charset val="128"/>
      </rPr>
      <t>0x1: 未定義</t>
    </r>
    <r>
      <rPr>
        <sz val="11"/>
        <rFont val="ＭＳ ゴシック"/>
        <family val="3"/>
        <charset val="128"/>
      </rPr>
      <t xml:space="preserve">
0x2: 2km/h
0xF9: 249km/h
0xFA: 250km/h以上
0xFF: 故障</t>
    </r>
    <rPh sb="28" eb="31">
      <t>ミテイギ</t>
    </rPh>
    <phoneticPr fontId="9"/>
  </si>
  <si>
    <t>%</t>
    <phoneticPr fontId="9"/>
  </si>
  <si>
    <t>rpm</t>
    <phoneticPr fontId="9"/>
  </si>
  <si>
    <t>mmHg</t>
    <phoneticPr fontId="9"/>
  </si>
  <si>
    <t>℃</t>
    <phoneticPr fontId="9"/>
  </si>
  <si>
    <t>km/h</t>
    <phoneticPr fontId="9"/>
  </si>
  <si>
    <t>cm3</t>
    <phoneticPr fontId="9"/>
  </si>
  <si>
    <t>航続可能距離単位</t>
    <phoneticPr fontId="9"/>
  </si>
  <si>
    <t>deg</t>
    <phoneticPr fontId="9"/>
  </si>
  <si>
    <t>deg/s</t>
    <phoneticPr fontId="9"/>
  </si>
  <si>
    <t>kPa</t>
    <phoneticPr fontId="9"/>
  </si>
  <si>
    <t>m/s2</t>
    <phoneticPr fontId="9"/>
  </si>
  <si>
    <t>V</t>
    <phoneticPr fontId="9"/>
  </si>
  <si>
    <t>E(Empty)点=0%, F(Full)点=100%</t>
    <phoneticPr fontId="9"/>
  </si>
  <si>
    <t>℃</t>
    <phoneticPr fontId="9"/>
  </si>
  <si>
    <t>無断複製を禁じます。無断で複製された仕様書の内容については一切責任を負いません。</t>
  </si>
  <si>
    <t>本仕様書の内容には、機密情報が含まれています。取扱いには十分ご注意ください。</t>
  </si>
  <si>
    <t>新規</t>
    <rPh sb="0" eb="2">
      <t>シンキ</t>
    </rPh>
    <phoneticPr fontId="14"/>
  </si>
  <si>
    <t>ALL</t>
    <phoneticPr fontId="14"/>
  </si>
  <si>
    <t>担当</t>
  </si>
  <si>
    <t>内容</t>
  </si>
  <si>
    <t>項目・シート名</t>
    <rPh sb="6" eb="7">
      <t>メイ</t>
    </rPh>
    <phoneticPr fontId="26"/>
  </si>
  <si>
    <t>改版年月日</t>
  </si>
  <si>
    <t>版</t>
  </si>
  <si>
    <t>改　版　履　歴</t>
  </si>
  <si>
    <t>□</t>
    <phoneticPr fontId="9"/>
  </si>
  <si>
    <t>瞬間燃費
最大値</t>
    <phoneticPr fontId="9"/>
  </si>
  <si>
    <t>瞬間燃費
最大値
単位</t>
    <phoneticPr fontId="9"/>
  </si>
  <si>
    <t>　バージョン管理を行う。詳細は別途検討する。</t>
    <rPh sb="6" eb="8">
      <t>カンリ</t>
    </rPh>
    <rPh sb="9" eb="10">
      <t>オコナ</t>
    </rPh>
    <rPh sb="12" eb="14">
      <t>ショウサイ</t>
    </rPh>
    <rPh sb="15" eb="17">
      <t>ベット</t>
    </rPh>
    <rPh sb="17" eb="19">
      <t>ケントウ</t>
    </rPh>
    <phoneticPr fontId="9"/>
  </si>
  <si>
    <t>0xFFFF(65535):異常、F-CAN未受信</t>
    <rPh sb="14" eb="16">
      <t>イジョウ</t>
    </rPh>
    <phoneticPr fontId="9"/>
  </si>
  <si>
    <t>ヨーレート</t>
    <phoneticPr fontId="9"/>
  </si>
  <si>
    <t>[精度向上]
ヨーレート最大値を"1247558593"→"1247558594"に変更</t>
    <rPh sb="1" eb="3">
      <t>セイド</t>
    </rPh>
    <rPh sb="3" eb="5">
      <t>コウジョウ</t>
    </rPh>
    <rPh sb="12" eb="14">
      <t>サイダイ</t>
    </rPh>
    <rPh sb="14" eb="15">
      <t>アタイ</t>
    </rPh>
    <rPh sb="42" eb="44">
      <t>ヘンコウ</t>
    </rPh>
    <phoneticPr fontId="9"/>
  </si>
  <si>
    <t>0: km
1: mile</t>
    <phoneticPr fontId="9"/>
  </si>
  <si>
    <t>-</t>
    <phoneticPr fontId="9"/>
  </si>
  <si>
    <t>整数</t>
    <phoneticPr fontId="9"/>
  </si>
  <si>
    <t>Trip B Unit</t>
    <phoneticPr fontId="9"/>
  </si>
  <si>
    <t>TRIP B 単位</t>
    <rPh sb="7" eb="9">
      <t>タンイ</t>
    </rPh>
    <phoneticPr fontId="9"/>
  </si>
  <si>
    <t>0: km
1: mile</t>
    <phoneticPr fontId="9"/>
  </si>
  <si>
    <t>-</t>
    <phoneticPr fontId="9"/>
  </si>
  <si>
    <t>Trip A Unit</t>
    <phoneticPr fontId="9"/>
  </si>
  <si>
    <t>TRIP A 単位</t>
    <rPh sb="7" eb="9">
      <t>タンイ</t>
    </rPh>
    <phoneticPr fontId="9"/>
  </si>
  <si>
    <t>kPa</t>
    <phoneticPr fontId="9"/>
  </si>
  <si>
    <t>0x1FE: 未確定</t>
    <rPh sb="7" eb="8">
      <t>ミ</t>
    </rPh>
    <rPh sb="8" eb="10">
      <t>カクテイ</t>
    </rPh>
    <phoneticPr fontId="9"/>
  </si>
  <si>
    <t>TRIP A
UNIT</t>
    <phoneticPr fontId="9"/>
  </si>
  <si>
    <t>TRIP B
UNIT</t>
    <phoneticPr fontId="9"/>
  </si>
  <si>
    <t>TRIP A　UNIT</t>
    <phoneticPr fontId="9"/>
  </si>
  <si>
    <t>転送データ詳細仕様</t>
    <phoneticPr fontId="9"/>
  </si>
  <si>
    <t>転送データフォーマット(ヘッダ)</t>
    <phoneticPr fontId="9"/>
  </si>
  <si>
    <t>転送データフォーマット(データ)</t>
    <phoneticPr fontId="9"/>
  </si>
  <si>
    <t>転送データ詳細仕様</t>
    <phoneticPr fontId="9"/>
  </si>
  <si>
    <t>[TRIP A/B 単位]
B-MIDのステータスとしてTRIP A/B単位を追加</t>
    <rPh sb="10" eb="12">
      <t>タンイ</t>
    </rPh>
    <rPh sb="36" eb="38">
      <t>タンイ</t>
    </rPh>
    <rPh sb="39" eb="41">
      <t>ツイカ</t>
    </rPh>
    <phoneticPr fontId="9"/>
  </si>
  <si>
    <t>[TRIP A/B 単位]
B-MIDデータにTRIP A/B単位を追加</t>
    <rPh sb="10" eb="12">
      <t>タンイ</t>
    </rPh>
    <rPh sb="31" eb="33">
      <t>タンイ</t>
    </rPh>
    <rPh sb="34" eb="36">
      <t>ツイカ</t>
    </rPh>
    <phoneticPr fontId="9"/>
  </si>
  <si>
    <t>[TRIP A/B 単位]
・TRIP A/Bの"説明事項"の単位に関する記載削除
・TRIP A/B 単位の項目を追加</t>
    <rPh sb="10" eb="12">
      <t>タンイ</t>
    </rPh>
    <rPh sb="25" eb="27">
      <t>セツメイ</t>
    </rPh>
    <rPh sb="27" eb="29">
      <t>ジコウ</t>
    </rPh>
    <rPh sb="31" eb="33">
      <t>タンイ</t>
    </rPh>
    <rPh sb="34" eb="35">
      <t>カン</t>
    </rPh>
    <rPh sb="37" eb="39">
      <t>キサイ</t>
    </rPh>
    <rPh sb="39" eb="41">
      <t>サクジョ</t>
    </rPh>
    <rPh sb="52" eb="54">
      <t>タンイ</t>
    </rPh>
    <rPh sb="55" eb="57">
      <t>コウモク</t>
    </rPh>
    <rPh sb="58" eb="60">
      <t>ツイカ</t>
    </rPh>
    <phoneticPr fontId="9"/>
  </si>
  <si>
    <t>Tire pressure</t>
    <phoneticPr fontId="9"/>
  </si>
  <si>
    <t>[Tire pressure 有効範囲]
・Tire pressureの有効値の最大値を510→400に変更。
　異常値に0x1FE:未確定を追加</t>
    <rPh sb="15" eb="17">
      <t>ユウコウ</t>
    </rPh>
    <rPh sb="17" eb="19">
      <t>ハンイ</t>
    </rPh>
    <phoneticPr fontId="9"/>
  </si>
  <si>
    <t>-1: 表示無し</t>
    <phoneticPr fontId="9"/>
  </si>
  <si>
    <t>[TripA/B異常値追加]
・TripA/Bそれぞれの異常値として下記を追加
　-1: 表示無し
・TripA/Bの符号をunsigned→signedに変更</t>
    <rPh sb="59" eb="61">
      <t>フゴウ</t>
    </rPh>
    <rPh sb="78" eb="80">
      <t>ヘンコウ</t>
    </rPh>
    <phoneticPr fontId="9"/>
  </si>
  <si>
    <t>3.Check Sum部</t>
    <rPh sb="11" eb="12">
      <t>ブ</t>
    </rPh>
    <phoneticPr fontId="9"/>
  </si>
  <si>
    <t>未使用(0x00埋め)</t>
    <rPh sb="0" eb="3">
      <t>ミシヨウ</t>
    </rPh>
    <rPh sb="8" eb="9">
      <t>ウ</t>
    </rPh>
    <phoneticPr fontId="9"/>
  </si>
  <si>
    <t>未使用(0x00埋め)</t>
    <phoneticPr fontId="9"/>
  </si>
  <si>
    <t>Check Sum</t>
    <phoneticPr fontId="9"/>
  </si>
  <si>
    <t>Byte</t>
    <phoneticPr fontId="9"/>
  </si>
  <si>
    <t>全てのパケット種別に対し、Check Sumを付与する</t>
    <phoneticPr fontId="9"/>
  </si>
  <si>
    <t>転送データフォーマット(データ, CheckSum)</t>
    <phoneticPr fontId="9"/>
  </si>
  <si>
    <t>[CheckSum対応]
・通信データの最後に"Check Sum"追加</t>
    <rPh sb="9" eb="11">
      <t>タイオウ</t>
    </rPh>
    <rPh sb="14" eb="16">
      <t>ツウシン</t>
    </rPh>
    <rPh sb="20" eb="22">
      <t>サイゴ</t>
    </rPh>
    <rPh sb="34" eb="36">
      <t>ツイカ</t>
    </rPh>
    <phoneticPr fontId="9"/>
  </si>
  <si>
    <t>転送データフォーマット(データ, CheckSum)</t>
    <phoneticPr fontId="9"/>
  </si>
  <si>
    <t>[CheckSum対応]
・Check Sum部の定義追加
※シート名変更[転送データフォーマット(データ)]→[転送データフォーマット(データ, CheckSum)]</t>
    <rPh sb="9" eb="11">
      <t>タイオウ</t>
    </rPh>
    <rPh sb="25" eb="27">
      <t>テイギ</t>
    </rPh>
    <rPh sb="27" eb="29">
      <t>ツイカ</t>
    </rPh>
    <rPh sb="34" eb="35">
      <t>メイ</t>
    </rPh>
    <rPh sb="35" eb="37">
      <t>ヘンコウ</t>
    </rPh>
    <phoneticPr fontId="9"/>
  </si>
  <si>
    <t xml:space="preserve">  ※暗号化前後のデータ長変化を避けるため、データ部のデータ長は16の倍数とし、未使用部は0x00埋めとする</t>
    <rPh sb="3" eb="6">
      <t>アンゴウカ</t>
    </rPh>
    <rPh sb="6" eb="8">
      <t>ゼンゴ</t>
    </rPh>
    <rPh sb="12" eb="13">
      <t>チョウ</t>
    </rPh>
    <rPh sb="13" eb="15">
      <t>ヘンカ</t>
    </rPh>
    <rPh sb="16" eb="17">
      <t>サ</t>
    </rPh>
    <rPh sb="25" eb="26">
      <t>ブ</t>
    </rPh>
    <rPh sb="30" eb="31">
      <t>チョウ</t>
    </rPh>
    <rPh sb="35" eb="37">
      <t>バイスウ</t>
    </rPh>
    <rPh sb="40" eb="43">
      <t>ミシヨウ</t>
    </rPh>
    <rPh sb="43" eb="44">
      <t>ブ</t>
    </rPh>
    <rPh sb="49" eb="50">
      <t>ウ</t>
    </rPh>
    <phoneticPr fontId="9"/>
  </si>
  <si>
    <t>[暗号化対応]
・暗号化前後でデータ長の変化が発生しないように、下記データ長を変更
　B-CONST：57→64、B-HIGH：22→32、B-MID：43→48、B-LOW：10→16</t>
    <rPh sb="1" eb="3">
      <t>アンゴウ</t>
    </rPh>
    <rPh sb="3" eb="4">
      <t>カ</t>
    </rPh>
    <rPh sb="4" eb="6">
      <t>タイオウ</t>
    </rPh>
    <rPh sb="9" eb="11">
      <t>アンゴウ</t>
    </rPh>
    <rPh sb="11" eb="12">
      <t>カ</t>
    </rPh>
    <rPh sb="12" eb="14">
      <t>ゼンゴ</t>
    </rPh>
    <rPh sb="18" eb="19">
      <t>チョウ</t>
    </rPh>
    <rPh sb="20" eb="22">
      <t>ヘンカ</t>
    </rPh>
    <rPh sb="23" eb="25">
      <t>ハッセイ</t>
    </rPh>
    <rPh sb="32" eb="34">
      <t>カキ</t>
    </rPh>
    <rPh sb="37" eb="38">
      <t>チョウ</t>
    </rPh>
    <rPh sb="39" eb="41">
      <t>ヘンコウ</t>
    </rPh>
    <phoneticPr fontId="9"/>
  </si>
  <si>
    <t>Event送信のみ</t>
    <rPh sb="5" eb="7">
      <t>ソウシン</t>
    </rPh>
    <phoneticPr fontId="9"/>
  </si>
  <si>
    <t>EC-STARTREQ</t>
    <phoneticPr fontId="9"/>
  </si>
  <si>
    <t>EC-STARTRES</t>
    <phoneticPr fontId="9"/>
  </si>
  <si>
    <t>EC-SENDKEY</t>
    <phoneticPr fontId="9"/>
  </si>
  <si>
    <t>EC-FINISHED</t>
    <phoneticPr fontId="9"/>
  </si>
  <si>
    <t>INVALID</t>
    <phoneticPr fontId="9"/>
  </si>
  <si>
    <t>[暗号化対応]
・初期シーケンス用の各種パケット種別の定義を追加</t>
    <rPh sb="1" eb="3">
      <t>アンゴウ</t>
    </rPh>
    <rPh sb="3" eb="4">
      <t>カ</t>
    </rPh>
    <rPh sb="4" eb="6">
      <t>タイオウ</t>
    </rPh>
    <rPh sb="9" eb="11">
      <t>ショキ</t>
    </rPh>
    <rPh sb="16" eb="17">
      <t>ヨウ</t>
    </rPh>
    <rPh sb="18" eb="20">
      <t>カクシュ</t>
    </rPh>
    <rPh sb="24" eb="26">
      <t>シュベツ</t>
    </rPh>
    <rPh sb="27" eb="29">
      <t>テイギ</t>
    </rPh>
    <rPh sb="30" eb="32">
      <t>ツイカ</t>
    </rPh>
    <phoneticPr fontId="9"/>
  </si>
  <si>
    <t>#</t>
    <phoneticPr fontId="9"/>
  </si>
  <si>
    <t>パケット詳細</t>
    <rPh sb="4" eb="6">
      <t>ショウサイ</t>
    </rPh>
    <phoneticPr fontId="9"/>
  </si>
  <si>
    <t>方向</t>
    <rPh sb="0" eb="2">
      <t>ホウコウ</t>
    </rPh>
    <phoneticPr fontId="9"/>
  </si>
  <si>
    <t>説明</t>
    <rPh sb="0" eb="2">
      <t>セツメイ</t>
    </rPh>
    <phoneticPr fontId="9"/>
  </si>
  <si>
    <t>値</t>
    <rPh sb="0" eb="1">
      <t>アタイ</t>
    </rPh>
    <phoneticPr fontId="9"/>
  </si>
  <si>
    <t>B-CONST</t>
    <phoneticPr fontId="9"/>
  </si>
  <si>
    <t>HU-&gt;MD</t>
    <phoneticPr fontId="9"/>
  </si>
  <si>
    <t>B-CANデータ(固定)送信</t>
    <rPh sb="9" eb="11">
      <t>コテイ</t>
    </rPh>
    <rPh sb="12" eb="14">
      <t>ソウシン</t>
    </rPh>
    <phoneticPr fontId="9"/>
  </si>
  <si>
    <t>B-HIGH</t>
    <phoneticPr fontId="9"/>
  </si>
  <si>
    <t>B-CANデータ(更新頻度:高)送信</t>
    <rPh sb="9" eb="11">
      <t>コウシン</t>
    </rPh>
    <rPh sb="11" eb="13">
      <t>ヒンド</t>
    </rPh>
    <rPh sb="14" eb="15">
      <t>コウ</t>
    </rPh>
    <rPh sb="16" eb="18">
      <t>ソウシン</t>
    </rPh>
    <phoneticPr fontId="9"/>
  </si>
  <si>
    <t>B-MID</t>
    <phoneticPr fontId="9"/>
  </si>
  <si>
    <t>B-CANデータ(更新頻度:中)送信</t>
    <rPh sb="9" eb="11">
      <t>コウシン</t>
    </rPh>
    <rPh sb="11" eb="13">
      <t>ヒンド</t>
    </rPh>
    <rPh sb="14" eb="15">
      <t>チュウ</t>
    </rPh>
    <rPh sb="16" eb="18">
      <t>ソウシン</t>
    </rPh>
    <phoneticPr fontId="9"/>
  </si>
  <si>
    <t>B-LOW</t>
    <phoneticPr fontId="9"/>
  </si>
  <si>
    <t>B-CANデータ(更新頻度:低)送信</t>
    <rPh sb="9" eb="11">
      <t>コウシン</t>
    </rPh>
    <rPh sb="11" eb="13">
      <t>ヒンド</t>
    </rPh>
    <rPh sb="14" eb="15">
      <t>テイ</t>
    </rPh>
    <rPh sb="16" eb="18">
      <t>ソウシン</t>
    </rPh>
    <phoneticPr fontId="9"/>
  </si>
  <si>
    <t>F-HIGH</t>
    <phoneticPr fontId="9"/>
  </si>
  <si>
    <t>F-CANデータ(更新頻度:高)送信</t>
    <rPh sb="9" eb="11">
      <t>コウシン</t>
    </rPh>
    <rPh sb="11" eb="13">
      <t>ヒンド</t>
    </rPh>
    <rPh sb="14" eb="15">
      <t>コウ</t>
    </rPh>
    <rPh sb="16" eb="18">
      <t>ソウシン</t>
    </rPh>
    <phoneticPr fontId="9"/>
  </si>
  <si>
    <t>-</t>
    <phoneticPr fontId="9"/>
  </si>
  <si>
    <t>HU-&gt;MD</t>
    <phoneticPr fontId="9"/>
  </si>
  <si>
    <t>EC-STARTRES</t>
    <phoneticPr fontId="9"/>
  </si>
  <si>
    <t>MD-&gt;HU</t>
    <phoneticPr fontId="9"/>
  </si>
  <si>
    <t>通信開始応答</t>
    <rPh sb="4" eb="6">
      <t>オウトウ</t>
    </rPh>
    <phoneticPr fontId="9"/>
  </si>
  <si>
    <t>EC-SENDKEY</t>
    <phoneticPr fontId="9"/>
  </si>
  <si>
    <t>暗号化セッションキー通知</t>
    <phoneticPr fontId="9"/>
  </si>
  <si>
    <t>EC-FINISHED</t>
    <phoneticPr fontId="9"/>
  </si>
  <si>
    <t>INVALID</t>
    <phoneticPr fontId="9"/>
  </si>
  <si>
    <t>無効パケット(※)</t>
    <rPh sb="0" eb="2">
      <t>ムコウ</t>
    </rPh>
    <phoneticPr fontId="9"/>
  </si>
  <si>
    <t>※無効パケットはヘッダ部の先頭2Byte(バージョン)を除く10Byteを「0xFF」詰めとする。</t>
    <rPh sb="1" eb="3">
      <t>ムコウ</t>
    </rPh>
    <rPh sb="11" eb="12">
      <t>ブ</t>
    </rPh>
    <rPh sb="13" eb="15">
      <t>セントウ</t>
    </rPh>
    <rPh sb="28" eb="29">
      <t>ノゾ</t>
    </rPh>
    <rPh sb="43" eb="44">
      <t>ツ</t>
    </rPh>
    <phoneticPr fontId="9"/>
  </si>
  <si>
    <t>EC-STARTREQ</t>
    <phoneticPr fontId="9"/>
  </si>
  <si>
    <t>データ分割数</t>
    <rPh sb="3" eb="6">
      <t>ブンカツスウ</t>
    </rPh>
    <phoneticPr fontId="9"/>
  </si>
  <si>
    <t>転送データフォーマット(ヘッダ)</t>
    <phoneticPr fontId="9"/>
  </si>
  <si>
    <t>[ドキュメント整備]
・パケット種別定義を暗号化検討資料より転記</t>
    <rPh sb="7" eb="9">
      <t>セイビ</t>
    </rPh>
    <rPh sb="16" eb="18">
      <t>シュベツ</t>
    </rPh>
    <rPh sb="18" eb="20">
      <t>テイギ</t>
    </rPh>
    <rPh sb="30" eb="32">
      <t>テンキ</t>
    </rPh>
    <phoneticPr fontId="9"/>
  </si>
  <si>
    <t>データ分割番号
(開始番号を1とする)</t>
    <rPh sb="3" eb="5">
      <t>ブンカツ</t>
    </rPh>
    <rPh sb="5" eb="7">
      <t>バンゴウ</t>
    </rPh>
    <rPh sb="9" eb="11">
      <t>カイシ</t>
    </rPh>
    <rPh sb="11" eb="13">
      <t>バンゴウ</t>
    </rPh>
    <phoneticPr fontId="9"/>
  </si>
  <si>
    <t>コンテンツ長
（分割する前の公開鍵証明書全体のデータ長）</t>
    <rPh sb="5" eb="6">
      <t>チョウ</t>
    </rPh>
    <phoneticPr fontId="9"/>
  </si>
  <si>
    <t>コンテンツ長
（分割する前の暗号化セッションキー情報全体のデータ長）</t>
    <rPh sb="5" eb="6">
      <t>チョウ</t>
    </rPh>
    <phoneticPr fontId="9"/>
  </si>
  <si>
    <t xml:space="preserve">HUVELibバージョン
(1桁目) </t>
    <rPh sb="15" eb="16">
      <t>ケタ</t>
    </rPh>
    <rPh sb="16" eb="17">
      <t>メ</t>
    </rPh>
    <phoneticPr fontId="9"/>
  </si>
  <si>
    <t xml:space="preserve">HUVELibバージョン
(2桁目) </t>
    <rPh sb="15" eb="16">
      <t>ケタ</t>
    </rPh>
    <rPh sb="16" eb="17">
      <t>メ</t>
    </rPh>
    <phoneticPr fontId="9"/>
  </si>
  <si>
    <t xml:space="preserve">HUVELibバージョン
(3桁目) </t>
    <rPh sb="15" eb="16">
      <t>ケタ</t>
    </rPh>
    <rPh sb="16" eb="17">
      <t>メ</t>
    </rPh>
    <phoneticPr fontId="9"/>
  </si>
  <si>
    <t xml:space="preserve">HUVELibバージョン
(4桁目) </t>
    <rPh sb="15" eb="16">
      <t>ケタ</t>
    </rPh>
    <rPh sb="16" eb="17">
      <t>メ</t>
    </rPh>
    <phoneticPr fontId="9"/>
  </si>
  <si>
    <t>デジタル署名</t>
    <rPh sb="4" eb="6">
      <t>ショメイ</t>
    </rPh>
    <phoneticPr fontId="9"/>
  </si>
  <si>
    <t>・・・</t>
    <phoneticPr fontId="9"/>
  </si>
  <si>
    <t>X+11</t>
    <phoneticPr fontId="9"/>
  </si>
  <si>
    <t>X+12</t>
    <phoneticPr fontId="9"/>
  </si>
  <si>
    <t>X：デジタル署名のデータ長</t>
    <rPh sb="6" eb="8">
      <t>ショメイ</t>
    </rPh>
    <rPh sb="12" eb="13">
      <t>チョウ</t>
    </rPh>
    <phoneticPr fontId="9"/>
  </si>
  <si>
    <t>Y：公開鍵のデータ長</t>
    <rPh sb="2" eb="4">
      <t>コウカイ</t>
    </rPh>
    <rPh sb="4" eb="5">
      <t>カギ</t>
    </rPh>
    <rPh sb="9" eb="10">
      <t>チョウ</t>
    </rPh>
    <phoneticPr fontId="9"/>
  </si>
  <si>
    <t>公開鍵</t>
    <rPh sb="0" eb="2">
      <t>コウカイ</t>
    </rPh>
    <rPh sb="2" eb="3">
      <t>カギ</t>
    </rPh>
    <phoneticPr fontId="9"/>
  </si>
  <si>
    <t>X：初期化ベクトル</t>
    <rPh sb="2" eb="5">
      <t>ショキカ</t>
    </rPh>
    <phoneticPr fontId="9"/>
  </si>
  <si>
    <t>初期化ベクトル</t>
    <rPh sb="0" eb="3">
      <t>ショキカ</t>
    </rPh>
    <phoneticPr fontId="9"/>
  </si>
  <si>
    <t>セッションキー</t>
    <phoneticPr fontId="9"/>
  </si>
  <si>
    <t>データ部なし。</t>
    <rPh sb="3" eb="4">
      <t>ブ</t>
    </rPh>
    <phoneticPr fontId="9"/>
  </si>
  <si>
    <t>[ドキュメント整備]
・初期シーケンス用の各種パケットのヘッダ部フォーマットを暗号化検討資料より転記</t>
    <rPh sb="7" eb="9">
      <t>セイビ</t>
    </rPh>
    <rPh sb="12" eb="14">
      <t>ショキ</t>
    </rPh>
    <rPh sb="19" eb="20">
      <t>ヨウ</t>
    </rPh>
    <rPh sb="21" eb="23">
      <t>カクシュ</t>
    </rPh>
    <rPh sb="31" eb="32">
      <t>ブ</t>
    </rPh>
    <rPh sb="48" eb="50">
      <t>テンキ</t>
    </rPh>
    <phoneticPr fontId="9"/>
  </si>
  <si>
    <t>Y+X+11</t>
    <phoneticPr fontId="9"/>
  </si>
  <si>
    <t>※「車両データ通信プロトコル暗号化検討_VerX.XX.xlsx」[暗号化検討(Step2)][暗号アルゴリズム]の共通鍵暗号の鍵長に従う</t>
    <rPh sb="48" eb="50">
      <t>アンゴウ</t>
    </rPh>
    <rPh sb="58" eb="60">
      <t>キョウツウ</t>
    </rPh>
    <rPh sb="60" eb="61">
      <t>カギ</t>
    </rPh>
    <rPh sb="61" eb="63">
      <t>アンゴウ</t>
    </rPh>
    <rPh sb="64" eb="65">
      <t>カギ</t>
    </rPh>
    <rPh sb="65" eb="66">
      <t>チョウ</t>
    </rPh>
    <rPh sb="67" eb="68">
      <t>シタガ</t>
    </rPh>
    <phoneticPr fontId="9"/>
  </si>
  <si>
    <t>本パケットにて転送する公開鍵証明書は1パケットに格納できるデータ長254Byte(=255-1(CheckSum))を超えるため、複数パケットにデータを分割して転送する。</t>
    <phoneticPr fontId="9"/>
  </si>
  <si>
    <t>分割されたデータを結合するための情報として、コンテンツ長、データ分割数、データ分割番号を格納する。</t>
    <rPh sb="27" eb="28">
      <t>チョウ</t>
    </rPh>
    <rPh sb="32" eb="35">
      <t>ブンカツスウ</t>
    </rPh>
    <rPh sb="39" eb="41">
      <t>ブンカツ</t>
    </rPh>
    <rPh sb="41" eb="43">
      <t>バンゴウ</t>
    </rPh>
    <rPh sb="44" eb="46">
      <t>カクノウ</t>
    </rPh>
    <phoneticPr fontId="9"/>
  </si>
  <si>
    <t>HUVELibバージョン(1桁目)</t>
    <rPh sb="14" eb="15">
      <t>ケタ</t>
    </rPh>
    <rPh sb="15" eb="16">
      <t>メ</t>
    </rPh>
    <phoneticPr fontId="9"/>
  </si>
  <si>
    <t>HUVELibバージョン(2桁目)</t>
    <rPh sb="14" eb="15">
      <t>ケタ</t>
    </rPh>
    <rPh sb="15" eb="16">
      <t>メ</t>
    </rPh>
    <phoneticPr fontId="9"/>
  </si>
  <si>
    <t>HUVELibバージョン(3桁目)</t>
    <rPh sb="14" eb="15">
      <t>ケタ</t>
    </rPh>
    <rPh sb="15" eb="16">
      <t>メ</t>
    </rPh>
    <phoneticPr fontId="9"/>
  </si>
  <si>
    <t>HUVELibバージョン(4桁目)</t>
    <rPh sb="14" eb="15">
      <t>ケタ</t>
    </rPh>
    <rPh sb="15" eb="16">
      <t>メ</t>
    </rPh>
    <phoneticPr fontId="9"/>
  </si>
  <si>
    <t>-</t>
    <phoneticPr fontId="9"/>
  </si>
  <si>
    <t>Protocolメジャーバージョン</t>
    <phoneticPr fontId="9"/>
  </si>
  <si>
    <t>Protocolマイナーバージョン</t>
    <phoneticPr fontId="9"/>
  </si>
  <si>
    <t>Libraryメジャーバージョン</t>
    <phoneticPr fontId="9"/>
  </si>
  <si>
    <t>Libraryマイナーバージョン</t>
    <phoneticPr fontId="9"/>
  </si>
  <si>
    <t>EC-STARTRES</t>
    <phoneticPr fontId="9"/>
  </si>
  <si>
    <t>デジタル署名</t>
    <rPh sb="4" eb="6">
      <t>ショメイ</t>
    </rPh>
    <phoneticPr fontId="9"/>
  </si>
  <si>
    <t>X</t>
    <phoneticPr fontId="9"/>
  </si>
  <si>
    <t>Y</t>
    <phoneticPr fontId="9"/>
  </si>
  <si>
    <t>X+12</t>
    <phoneticPr fontId="9"/>
  </si>
  <si>
    <t>バイナリ形式
(X：デジタル署名のデータ長)</t>
    <rPh sb="4" eb="6">
      <t>ケイシキ</t>
    </rPh>
    <phoneticPr fontId="9"/>
  </si>
  <si>
    <t>Y：セッションキー</t>
    <phoneticPr fontId="9"/>
  </si>
  <si>
    <t>EC-SENDKEY</t>
    <phoneticPr fontId="9"/>
  </si>
  <si>
    <t>初期化ベクトル</t>
    <rPh sb="0" eb="3">
      <t>ショキカ</t>
    </rPh>
    <phoneticPr fontId="9"/>
  </si>
  <si>
    <t>セッションキー</t>
    <phoneticPr fontId="9"/>
  </si>
  <si>
    <t>[サーバ管理対応]
・EC-STARTREQのデータ部にHUVELibバージョンを追加</t>
    <rPh sb="26" eb="27">
      <t>ブ</t>
    </rPh>
    <rPh sb="41" eb="43">
      <t>ツイカ</t>
    </rPh>
    <phoneticPr fontId="9"/>
  </si>
  <si>
    <t>下記の初期化ベクトルとセッションキーを公開鍵で暗号化した状態で送信する。</t>
    <rPh sb="0" eb="2">
      <t>カキ</t>
    </rPh>
    <rPh sb="3" eb="6">
      <t>ショキカ</t>
    </rPh>
    <rPh sb="19" eb="21">
      <t>コウカイ</t>
    </rPh>
    <rPh sb="21" eb="22">
      <t>カギ</t>
    </rPh>
    <rPh sb="23" eb="25">
      <t>アンゴウ</t>
    </rPh>
    <rPh sb="25" eb="26">
      <t>カ</t>
    </rPh>
    <rPh sb="28" eb="30">
      <t>ジョウタイ</t>
    </rPh>
    <rPh sb="31" eb="33">
      <t>ソウシン</t>
    </rPh>
    <phoneticPr fontId="9"/>
  </si>
  <si>
    <t>-</t>
    <phoneticPr fontId="9"/>
  </si>
  <si>
    <t>バイナリ形式
(X：初期化ベクトルのデータ長)</t>
    <rPh sb="4" eb="6">
      <t>ケイシキ</t>
    </rPh>
    <rPh sb="10" eb="13">
      <t>ショキカ</t>
    </rPh>
    <phoneticPr fontId="9"/>
  </si>
  <si>
    <t>バイナリ形式
(Y：セッションキーのデータ長)</t>
    <rPh sb="4" eb="6">
      <t>ケイシキ</t>
    </rPh>
    <phoneticPr fontId="9"/>
  </si>
  <si>
    <t>※「車両データ通信プロトコル暗号化検討_VerX.XX.xlsx」[暗号化検討(Step2)][暗号アルゴリズム]の公開鍵暗号の鍵長に従う</t>
    <rPh sb="61" eb="63">
      <t>アンゴウ</t>
    </rPh>
    <phoneticPr fontId="9"/>
  </si>
  <si>
    <t>PEM形式
(Y：公開鍵のデータ長)</t>
    <rPh sb="3" eb="5">
      <t>ケイシキ</t>
    </rPh>
    <phoneticPr fontId="9"/>
  </si>
  <si>
    <t>EC-RESET</t>
    <phoneticPr fontId="9"/>
  </si>
  <si>
    <t>リセット通知</t>
    <rPh sb="4" eb="6">
      <t>ツウチ</t>
    </rPh>
    <phoneticPr fontId="9"/>
  </si>
  <si>
    <t>EC-RESET</t>
    <phoneticPr fontId="9"/>
  </si>
  <si>
    <t>4.7</t>
    <phoneticPr fontId="9"/>
  </si>
  <si>
    <t>パケット最大値の誤記修正</t>
    <rPh sb="4" eb="7">
      <t>サイダイチ</t>
    </rPh>
    <rPh sb="8" eb="10">
      <t>ゴキ</t>
    </rPh>
    <rPh sb="10" eb="12">
      <t>シュウセイ</t>
    </rPh>
    <phoneticPr fontId="9"/>
  </si>
  <si>
    <t>EC-RESET</t>
    <phoneticPr fontId="9"/>
  </si>
  <si>
    <t>セッション毎に固有の値</t>
    <rPh sb="5" eb="6">
      <t>ゴト</t>
    </rPh>
    <rPh sb="7" eb="9">
      <t>コユウ</t>
    </rPh>
    <rPh sb="10" eb="11">
      <t>アタイ</t>
    </rPh>
    <phoneticPr fontId="9"/>
  </si>
  <si>
    <t>unsigned</t>
    <phoneticPr fontId="9"/>
  </si>
  <si>
    <t>[Reset通知対応]
・パケット種別 EC-RESET 追加</t>
    <rPh sb="6" eb="8">
      <t>ツウチ</t>
    </rPh>
    <rPh sb="8" eb="10">
      <t>タイオウ</t>
    </rPh>
    <rPh sb="29" eb="31">
      <t>ツイカ</t>
    </rPh>
    <phoneticPr fontId="9"/>
  </si>
  <si>
    <t>リセットID</t>
    <phoneticPr fontId="9"/>
  </si>
  <si>
    <t>2016/9/19</t>
    <phoneticPr fontId="9"/>
  </si>
  <si>
    <t>2016/9/20</t>
    <phoneticPr fontId="9"/>
  </si>
  <si>
    <t>2016/9/23</t>
    <phoneticPr fontId="9"/>
  </si>
  <si>
    <t>2016/9/25</t>
    <phoneticPr fontId="9"/>
  </si>
  <si>
    <t>2016/9/28</t>
    <phoneticPr fontId="9"/>
  </si>
  <si>
    <t>転送データ詳細仕様</t>
    <phoneticPr fontId="9"/>
  </si>
  <si>
    <r>
      <t xml:space="preserve">単位は[航続可能距離単位]参照 </t>
    </r>
    <r>
      <rPr>
        <sz val="11"/>
        <rFont val="ＭＳ ゴシック"/>
        <family val="3"/>
        <charset val="128"/>
      </rPr>
      <t>単位[Trip A Unit]</t>
    </r>
    <rPh sb="0" eb="2">
      <t>タンイ</t>
    </rPh>
    <rPh sb="13" eb="15">
      <t>サンショウ</t>
    </rPh>
    <rPh sb="16" eb="18">
      <t>タンイ</t>
    </rPh>
    <phoneticPr fontId="9"/>
  </si>
  <si>
    <r>
      <t xml:space="preserve">単位は[航続可能距離単位]参照 </t>
    </r>
    <r>
      <rPr>
        <sz val="11"/>
        <rFont val="ＭＳ ゴシック"/>
        <family val="3"/>
        <charset val="128"/>
      </rPr>
      <t>単位[Trip B Unit]</t>
    </r>
    <rPh sb="0" eb="2">
      <t>タンイ</t>
    </rPh>
    <rPh sb="13" eb="15">
      <t>サンショウ</t>
    </rPh>
    <rPh sb="16" eb="18">
      <t>タンイ</t>
    </rPh>
    <phoneticPr fontId="9"/>
  </si>
  <si>
    <t>[CAN仕様変更]
・瞬間燃費最大値に12～14の定義を追加
　有効値の最大値を11→14に変更
・ステアリング舵角角速度の異常値に0x7FFF(32767): Invalidを追加
　有効値の最大値を32767→32766に変更</t>
    <rPh sb="4" eb="6">
      <t>シヨウ</t>
    </rPh>
    <rPh sb="6" eb="8">
      <t>ヘンコウ</t>
    </rPh>
    <phoneticPr fontId="9"/>
  </si>
  <si>
    <t>0x7FFF(32767): Invalid</t>
    <phoneticPr fontId="9"/>
  </si>
  <si>
    <t>2016/10/5</t>
    <phoneticPr fontId="9"/>
  </si>
  <si>
    <t>Instantaneous fuel economy</t>
    <phoneticPr fontId="9"/>
  </si>
  <si>
    <t>2016/11/28</t>
    <phoneticPr fontId="9"/>
  </si>
  <si>
    <t>ステアリング舵角角速度</t>
    <phoneticPr fontId="9"/>
  </si>
  <si>
    <t>[データ符号誤記]
・ステアリング舵角角速度　unsigned → signed</t>
    <rPh sb="6" eb="8">
      <t>ゴキ</t>
    </rPh>
    <phoneticPr fontId="9"/>
  </si>
  <si>
    <t>Fuel economy MAX</t>
    <phoneticPr fontId="9"/>
  </si>
  <si>
    <t>Fuel economy MAX Unit</t>
    <phoneticPr fontId="9"/>
  </si>
  <si>
    <t>Fuel economy Unit</t>
    <phoneticPr fontId="9"/>
  </si>
  <si>
    <t>Accumulated fuel consumption</t>
    <phoneticPr fontId="9"/>
  </si>
  <si>
    <r>
      <t>[データ名誤記]
・瞬間燃費最大値 Fuel eco</t>
    </r>
    <r>
      <rPr>
        <b/>
        <sz val="11"/>
        <rFont val="ＭＳ Ｐゴシック"/>
        <family val="3"/>
        <charset val="128"/>
        <scheme val="minor"/>
      </rPr>
      <t>m</t>
    </r>
    <r>
      <rPr>
        <sz val="11"/>
        <rFont val="ＭＳ Ｐゴシック"/>
        <family val="3"/>
        <charset val="128"/>
        <scheme val="minor"/>
      </rPr>
      <t>omy MAX→Fuel eco</t>
    </r>
    <r>
      <rPr>
        <b/>
        <sz val="11"/>
        <rFont val="ＭＳ Ｐゴシック"/>
        <family val="3"/>
        <charset val="128"/>
        <scheme val="minor"/>
      </rPr>
      <t>n</t>
    </r>
    <r>
      <rPr>
        <sz val="11"/>
        <rFont val="ＭＳ Ｐゴシック"/>
        <family val="3"/>
        <charset val="128"/>
        <scheme val="minor"/>
      </rPr>
      <t>omy MAX に変更
・瞬間燃費最大値単位 Fuel eco</t>
    </r>
    <r>
      <rPr>
        <b/>
        <sz val="11"/>
        <rFont val="ＭＳ Ｐゴシック"/>
        <family val="3"/>
        <charset val="128"/>
        <scheme val="minor"/>
      </rPr>
      <t>m</t>
    </r>
    <r>
      <rPr>
        <sz val="11"/>
        <rFont val="ＭＳ Ｐゴシック"/>
        <family val="3"/>
        <charset val="128"/>
        <scheme val="minor"/>
      </rPr>
      <t>omy MAX Unit→Fuel eco</t>
    </r>
    <r>
      <rPr>
        <b/>
        <sz val="11"/>
        <rFont val="ＭＳ Ｐゴシック"/>
        <family val="3"/>
        <charset val="128"/>
        <scheme val="minor"/>
      </rPr>
      <t>n</t>
    </r>
    <r>
      <rPr>
        <sz val="11"/>
        <rFont val="ＭＳ Ｐゴシック"/>
        <family val="3"/>
        <charset val="128"/>
        <scheme val="minor"/>
      </rPr>
      <t>omy MAX Unit に変更
・燃費単位 Fuel eco</t>
    </r>
    <r>
      <rPr>
        <b/>
        <sz val="11"/>
        <rFont val="ＭＳ Ｐゴシック"/>
        <family val="3"/>
        <charset val="128"/>
        <scheme val="minor"/>
      </rPr>
      <t>m</t>
    </r>
    <r>
      <rPr>
        <sz val="11"/>
        <rFont val="ＭＳ Ｐゴシック"/>
        <family val="3"/>
        <charset val="128"/>
        <scheme val="minor"/>
      </rPr>
      <t>omy Unit→Fuel eco</t>
    </r>
    <r>
      <rPr>
        <b/>
        <sz val="11"/>
        <rFont val="ＭＳ Ｐゴシック"/>
        <family val="3"/>
        <charset val="128"/>
        <scheme val="minor"/>
      </rPr>
      <t>n</t>
    </r>
    <r>
      <rPr>
        <sz val="11"/>
        <rFont val="ＭＳ Ｐゴシック"/>
        <family val="3"/>
        <charset val="128"/>
        <scheme val="minor"/>
      </rPr>
      <t>omy Unit に変更
・積算消費燃料 Accumu</t>
    </r>
    <r>
      <rPr>
        <b/>
        <sz val="11"/>
        <rFont val="ＭＳ Ｐゴシック"/>
        <family val="3"/>
        <charset val="128"/>
        <scheme val="minor"/>
      </rPr>
      <t>r</t>
    </r>
    <r>
      <rPr>
        <sz val="11"/>
        <rFont val="ＭＳ Ｐゴシック"/>
        <family val="3"/>
        <charset val="128"/>
        <scheme val="minor"/>
      </rPr>
      <t>ated fuel consumption→Accumu</t>
    </r>
    <r>
      <rPr>
        <b/>
        <sz val="11"/>
        <rFont val="ＭＳ Ｐゴシック"/>
        <family val="3"/>
        <charset val="128"/>
        <scheme val="minor"/>
      </rPr>
      <t>l</t>
    </r>
    <r>
      <rPr>
        <sz val="11"/>
        <rFont val="ＭＳ Ｐゴシック"/>
        <family val="3"/>
        <charset val="128"/>
        <scheme val="minor"/>
      </rPr>
      <t>ated fuel consumption に変更</t>
    </r>
    <phoneticPr fontId="9"/>
  </si>
  <si>
    <t>2017/3/28</t>
    <phoneticPr fontId="9"/>
  </si>
  <si>
    <t>HU-&gt;MD</t>
    <phoneticPr fontId="9"/>
  </si>
  <si>
    <t>MD要求に対する応答</t>
    <rPh sb="2" eb="4">
      <t>ヨウキュウ</t>
    </rPh>
    <rPh sb="5" eb="6">
      <t>タイ</t>
    </rPh>
    <rPh sb="8" eb="10">
      <t>オウトウ</t>
    </rPh>
    <phoneticPr fontId="9"/>
  </si>
  <si>
    <t>MD要求に対するイベント応答</t>
    <rPh sb="2" eb="4">
      <t>ヨウキュウ</t>
    </rPh>
    <rPh sb="5" eb="6">
      <t>タイ</t>
    </rPh>
    <rPh sb="12" eb="14">
      <t>オウトウ</t>
    </rPh>
    <phoneticPr fontId="9"/>
  </si>
  <si>
    <t>通信プロトコル_概要</t>
    <rPh sb="0" eb="2">
      <t>ツウシン</t>
    </rPh>
    <phoneticPr fontId="9"/>
  </si>
  <si>
    <t>通信プロトコル_概要</t>
    <phoneticPr fontId="9"/>
  </si>
  <si>
    <t>CheckSum</t>
    <phoneticPr fontId="9"/>
  </si>
  <si>
    <t>1.目的</t>
    <rPh sb="2" eb="4">
      <t>モクテキ</t>
    </rPh>
    <phoneticPr fontId="9"/>
  </si>
  <si>
    <t>通信データの誤りを検出することを目的にCheckSumを適用する。</t>
    <rPh sb="0" eb="2">
      <t>ツウシン</t>
    </rPh>
    <rPh sb="6" eb="7">
      <t>アヤマ</t>
    </rPh>
    <rPh sb="9" eb="11">
      <t>ケンシュツ</t>
    </rPh>
    <rPh sb="16" eb="18">
      <t>モクテキ</t>
    </rPh>
    <rPh sb="28" eb="30">
      <t>テキヨウ</t>
    </rPh>
    <phoneticPr fontId="9"/>
  </si>
  <si>
    <t>CheckSumはヘッダ部及び、実データ部を含めた計算とする。</t>
    <rPh sb="12" eb="13">
      <t>ブ</t>
    </rPh>
    <rPh sb="13" eb="14">
      <t>オヨ</t>
    </rPh>
    <rPh sb="16" eb="17">
      <t>ジツ</t>
    </rPh>
    <rPh sb="20" eb="21">
      <t>ブ</t>
    </rPh>
    <rPh sb="22" eb="23">
      <t>フク</t>
    </rPh>
    <rPh sb="25" eb="27">
      <t>ケイサン</t>
    </rPh>
    <phoneticPr fontId="9"/>
  </si>
  <si>
    <t>CheckSumにより通信データに誤りがあると判定された場合、当該通信データを破棄する。</t>
    <rPh sb="11" eb="13">
      <t>ツウシン</t>
    </rPh>
    <rPh sb="17" eb="18">
      <t>アヤマ</t>
    </rPh>
    <rPh sb="23" eb="25">
      <t>ハンテイ</t>
    </rPh>
    <rPh sb="28" eb="30">
      <t>バアイ</t>
    </rPh>
    <rPh sb="31" eb="33">
      <t>トウガイ</t>
    </rPh>
    <rPh sb="33" eb="35">
      <t>ツウシン</t>
    </rPh>
    <rPh sb="39" eb="41">
      <t>ハキ</t>
    </rPh>
    <phoneticPr fontId="9"/>
  </si>
  <si>
    <t>2.フォーマット</t>
    <phoneticPr fontId="9"/>
  </si>
  <si>
    <t>サイズ　　　：</t>
    <phoneticPr fontId="9"/>
  </si>
  <si>
    <t>1Byte(8bit)</t>
    <phoneticPr fontId="9"/>
  </si>
  <si>
    <t>※通信データサイズが1Byte加算されるため注意</t>
    <rPh sb="1" eb="3">
      <t>ツウシン</t>
    </rPh>
    <rPh sb="15" eb="17">
      <t>カサン</t>
    </rPh>
    <rPh sb="22" eb="24">
      <t>チュウイ</t>
    </rPh>
    <phoneticPr fontId="9"/>
  </si>
  <si>
    <t>フォーマット：</t>
    <phoneticPr fontId="9"/>
  </si>
  <si>
    <t>通信データの最後に追加する</t>
    <rPh sb="0" eb="2">
      <t>ツウシン</t>
    </rPh>
    <rPh sb="6" eb="8">
      <t>サイゴ</t>
    </rPh>
    <rPh sb="9" eb="11">
      <t>ツイカ</t>
    </rPh>
    <phoneticPr fontId="9"/>
  </si>
  <si>
    <t>ヘッダ部</t>
    <rPh sb="3" eb="4">
      <t>ブ</t>
    </rPh>
    <phoneticPr fontId="9"/>
  </si>
  <si>
    <t>実データ部</t>
    <rPh sb="0" eb="1">
      <t>ジツ</t>
    </rPh>
    <rPh sb="4" eb="5">
      <t>ブ</t>
    </rPh>
    <phoneticPr fontId="9"/>
  </si>
  <si>
    <t>3.CheckSum計算方法</t>
    <rPh sb="10" eb="12">
      <t>ケイサン</t>
    </rPh>
    <rPh sb="12" eb="14">
      <t>ホウホウ</t>
    </rPh>
    <phoneticPr fontId="9"/>
  </si>
  <si>
    <t>ヘッダ部及び、実データ部の全データを"1Byteづつ"加算した結果を2の補数とした値とする</t>
    <rPh sb="3" eb="4">
      <t>ブ</t>
    </rPh>
    <rPh sb="4" eb="5">
      <t>オヨ</t>
    </rPh>
    <rPh sb="7" eb="8">
      <t>ジツ</t>
    </rPh>
    <rPh sb="11" eb="12">
      <t>ブ</t>
    </rPh>
    <rPh sb="13" eb="14">
      <t>ゼン</t>
    </rPh>
    <rPh sb="27" eb="29">
      <t>カサン</t>
    </rPh>
    <rPh sb="31" eb="33">
      <t>ケッカ</t>
    </rPh>
    <rPh sb="36" eb="38">
      <t>ホスウ</t>
    </rPh>
    <rPh sb="41" eb="42">
      <t>アタイ</t>
    </rPh>
    <phoneticPr fontId="9"/>
  </si>
  <si>
    <t>※桁上がりは捨て</t>
    <rPh sb="1" eb="2">
      <t>ケタ</t>
    </rPh>
    <rPh sb="2" eb="3">
      <t>ア</t>
    </rPh>
    <rPh sb="6" eb="7">
      <t>ス</t>
    </rPh>
    <phoneticPr fontId="9"/>
  </si>
  <si>
    <t>例)</t>
    <rPh sb="0" eb="1">
      <t>レイ</t>
    </rPh>
    <phoneticPr fontId="9"/>
  </si>
  <si>
    <t>ヘッダ部＋実データ部</t>
    <rPh sb="3" eb="4">
      <t>ブ</t>
    </rPh>
    <rPh sb="5" eb="6">
      <t>ジツ</t>
    </rPh>
    <rPh sb="9" eb="10">
      <t>ブ</t>
    </rPh>
    <phoneticPr fontId="9"/>
  </si>
  <si>
    <t>00111011 00110010 11001011 10011111</t>
    <phoneticPr fontId="9"/>
  </si>
  <si>
    <t>4.CheckSum判定方法</t>
    <rPh sb="10" eb="12">
      <t>ハンテイ</t>
    </rPh>
    <rPh sb="12" eb="14">
      <t>ホウホウ</t>
    </rPh>
    <phoneticPr fontId="9"/>
  </si>
  <si>
    <t>受信側にてヘッダ部及び、実データ部、SheckSum値の全データを"1Byteづつ"加算した結果が"0"であれば正しいデータとして扱う</t>
    <rPh sb="0" eb="2">
      <t>ジュシン</t>
    </rPh>
    <rPh sb="2" eb="3">
      <t>ガワ</t>
    </rPh>
    <rPh sb="8" eb="9">
      <t>ブ</t>
    </rPh>
    <rPh sb="9" eb="10">
      <t>オヨ</t>
    </rPh>
    <rPh sb="12" eb="13">
      <t>ジツ</t>
    </rPh>
    <rPh sb="16" eb="17">
      <t>ブ</t>
    </rPh>
    <rPh sb="26" eb="27">
      <t>アタイ</t>
    </rPh>
    <rPh sb="28" eb="29">
      <t>ゼン</t>
    </rPh>
    <rPh sb="42" eb="44">
      <t>カサン</t>
    </rPh>
    <rPh sb="46" eb="48">
      <t>ケッカ</t>
    </rPh>
    <rPh sb="56" eb="57">
      <t>タダ</t>
    </rPh>
    <rPh sb="65" eb="66">
      <t>アツカ</t>
    </rPh>
    <phoneticPr fontId="9"/>
  </si>
  <si>
    <t>※暗号化前の平文にてCheckSum値を計算するため、暗号化されている場合は、復号化後に加算すること</t>
    <rPh sb="1" eb="3">
      <t>アンゴウ</t>
    </rPh>
    <rPh sb="3" eb="4">
      <t>カ</t>
    </rPh>
    <rPh sb="4" eb="5">
      <t>マエ</t>
    </rPh>
    <rPh sb="6" eb="7">
      <t>ヒラ</t>
    </rPh>
    <rPh sb="7" eb="8">
      <t>ブン</t>
    </rPh>
    <rPh sb="18" eb="19">
      <t>アタイ</t>
    </rPh>
    <rPh sb="20" eb="22">
      <t>ケイサン</t>
    </rPh>
    <rPh sb="27" eb="29">
      <t>アンゴウ</t>
    </rPh>
    <rPh sb="29" eb="30">
      <t>カ</t>
    </rPh>
    <rPh sb="35" eb="37">
      <t>バアイ</t>
    </rPh>
    <rPh sb="39" eb="42">
      <t>フクゴウカ</t>
    </rPh>
    <rPh sb="42" eb="43">
      <t>ゴ</t>
    </rPh>
    <rPh sb="44" eb="46">
      <t>カサン</t>
    </rPh>
    <phoneticPr fontId="9"/>
  </si>
  <si>
    <t>受信データ</t>
    <rPh sb="0" eb="2">
      <t>ジュシン</t>
    </rPh>
    <phoneticPr fontId="9"/>
  </si>
  <si>
    <t>5.適用範囲</t>
    <rPh sb="2" eb="4">
      <t>テキヨウ</t>
    </rPh>
    <rPh sb="4" eb="6">
      <t>ハンイ</t>
    </rPh>
    <phoneticPr fontId="9"/>
  </si>
  <si>
    <t>・[HU側からの送信データ][MD側からの送信データ]全ての通信データに対してCheckSumを適用すること</t>
    <rPh sb="4" eb="5">
      <t>ガワ</t>
    </rPh>
    <rPh sb="8" eb="10">
      <t>ソウシン</t>
    </rPh>
    <rPh sb="17" eb="18">
      <t>ガワ</t>
    </rPh>
    <rPh sb="21" eb="23">
      <t>ソウシン</t>
    </rPh>
    <rPh sb="27" eb="28">
      <t>スベ</t>
    </rPh>
    <rPh sb="30" eb="32">
      <t>ツウシン</t>
    </rPh>
    <rPh sb="36" eb="37">
      <t>タイ</t>
    </rPh>
    <rPh sb="48" eb="50">
      <t>テキヨウ</t>
    </rPh>
    <phoneticPr fontId="9"/>
  </si>
  <si>
    <t>・平文送信、暗号化送信に関係なく全ての通信データに対してCheckSumを適用すること</t>
    <rPh sb="1" eb="2">
      <t>ヒラ</t>
    </rPh>
    <rPh sb="2" eb="3">
      <t>ブン</t>
    </rPh>
    <rPh sb="3" eb="5">
      <t>ソウシン</t>
    </rPh>
    <rPh sb="6" eb="8">
      <t>アンゴウ</t>
    </rPh>
    <rPh sb="8" eb="9">
      <t>カ</t>
    </rPh>
    <rPh sb="9" eb="11">
      <t>ソウシン</t>
    </rPh>
    <rPh sb="12" eb="14">
      <t>カンケイ</t>
    </rPh>
    <rPh sb="16" eb="17">
      <t>スベ</t>
    </rPh>
    <rPh sb="19" eb="21">
      <t>ツウシン</t>
    </rPh>
    <rPh sb="25" eb="26">
      <t>タイ</t>
    </rPh>
    <rPh sb="37" eb="39">
      <t>テキヨウ</t>
    </rPh>
    <phoneticPr fontId="9"/>
  </si>
  <si>
    <t>※暗号化を行う場合は、暗号化後の送信データに対してCheckSum計算をすること</t>
    <rPh sb="1" eb="3">
      <t>アンゴウ</t>
    </rPh>
    <rPh sb="3" eb="4">
      <t>カ</t>
    </rPh>
    <rPh sb="5" eb="6">
      <t>オコナ</t>
    </rPh>
    <rPh sb="7" eb="9">
      <t>バアイ</t>
    </rPh>
    <rPh sb="11" eb="13">
      <t>アンゴウ</t>
    </rPh>
    <rPh sb="13" eb="14">
      <t>カ</t>
    </rPh>
    <rPh sb="14" eb="15">
      <t>ゴ</t>
    </rPh>
    <rPh sb="16" eb="18">
      <t>ソウシン</t>
    </rPh>
    <rPh sb="22" eb="23">
      <t>タイ</t>
    </rPh>
    <rPh sb="33" eb="35">
      <t>ケイサン</t>
    </rPh>
    <phoneticPr fontId="9"/>
  </si>
  <si>
    <t>・暗号化対象となるデータにおいては平文の状態で"CheckSum"を計算すること</t>
    <rPh sb="1" eb="3">
      <t>アンゴウ</t>
    </rPh>
    <rPh sb="3" eb="4">
      <t>カ</t>
    </rPh>
    <rPh sb="4" eb="6">
      <t>タイショウ</t>
    </rPh>
    <rPh sb="17" eb="18">
      <t>ヒラ</t>
    </rPh>
    <rPh sb="18" eb="19">
      <t>ブン</t>
    </rPh>
    <rPh sb="20" eb="22">
      <t>ジョウタイ</t>
    </rPh>
    <rPh sb="34" eb="36">
      <t>ケイサン</t>
    </rPh>
    <phoneticPr fontId="9"/>
  </si>
  <si>
    <t>　また、"CheckSum" 部は暗号化対象外とすること</t>
    <rPh sb="15" eb="16">
      <t>ブ</t>
    </rPh>
    <rPh sb="17" eb="19">
      <t>アンゴウ</t>
    </rPh>
    <rPh sb="19" eb="20">
      <t>カ</t>
    </rPh>
    <rPh sb="20" eb="22">
      <t>タイショウ</t>
    </rPh>
    <rPh sb="22" eb="23">
      <t>ガイ</t>
    </rPh>
    <phoneticPr fontId="9"/>
  </si>
  <si>
    <t>送信データ：</t>
    <rPh sb="0" eb="2">
      <t>ソウシン</t>
    </rPh>
    <phoneticPr fontId="9"/>
  </si>
  <si>
    <t>実データ部(暗号化前)</t>
    <rPh sb="0" eb="1">
      <t>ジツ</t>
    </rPh>
    <rPh sb="4" eb="5">
      <t>ブ</t>
    </rPh>
    <rPh sb="6" eb="8">
      <t>アンゴウ</t>
    </rPh>
    <rPh sb="8" eb="9">
      <t>カ</t>
    </rPh>
    <rPh sb="9" eb="10">
      <t>マエ</t>
    </rPh>
    <phoneticPr fontId="9"/>
  </si>
  <si>
    <t>1.CheckSum計算</t>
    <rPh sb="10" eb="12">
      <t>ケイサン</t>
    </rPh>
    <phoneticPr fontId="9"/>
  </si>
  <si>
    <t>2.暗号化</t>
    <rPh sb="2" eb="4">
      <t>アンゴウ</t>
    </rPh>
    <rPh sb="4" eb="5">
      <t>カ</t>
    </rPh>
    <phoneticPr fontId="9"/>
  </si>
  <si>
    <t>実データ部(暗号化)</t>
    <rPh sb="0" eb="1">
      <t>ジツ</t>
    </rPh>
    <rPh sb="4" eb="5">
      <t>ブ</t>
    </rPh>
    <rPh sb="6" eb="8">
      <t>アンゴウ</t>
    </rPh>
    <rPh sb="8" eb="9">
      <t>カ</t>
    </rPh>
    <phoneticPr fontId="9"/>
  </si>
  <si>
    <t>2017/4/5</t>
    <phoneticPr fontId="9"/>
  </si>
  <si>
    <t>CheckSum</t>
    <phoneticPr fontId="9"/>
  </si>
  <si>
    <t>暗号化通信確立通知</t>
    <phoneticPr fontId="9"/>
  </si>
  <si>
    <t>HiICS</t>
    <phoneticPr fontId="14"/>
  </si>
  <si>
    <t>HiICS</t>
    <phoneticPr fontId="14"/>
  </si>
  <si>
    <t>HiICS</t>
    <phoneticPr fontId="14"/>
  </si>
  <si>
    <t>パケット内容説明</t>
    <rPh sb="4" eb="6">
      <t>ナイヨウ</t>
    </rPh>
    <rPh sb="6" eb="8">
      <t>セツメイ</t>
    </rPh>
    <phoneticPr fontId="9"/>
  </si>
  <si>
    <t>パケット内容</t>
    <rPh sb="4" eb="6">
      <t>ナイヨウ</t>
    </rPh>
    <phoneticPr fontId="9"/>
  </si>
  <si>
    <t>B-CONST</t>
    <phoneticPr fontId="9"/>
  </si>
  <si>
    <t>パケット種別</t>
    <rPh sb="4" eb="6">
      <t>シュベツ</t>
    </rPh>
    <phoneticPr fontId="9"/>
  </si>
  <si>
    <t>B-CONST</t>
    <phoneticPr fontId="9"/>
  </si>
  <si>
    <t>データ</t>
    <phoneticPr fontId="9"/>
  </si>
  <si>
    <t>　また各パケットのヘッダ部[パケット種別]及び、データ部の構成概要は以下の通り。</t>
    <rPh sb="3" eb="4">
      <t>カク</t>
    </rPh>
    <rPh sb="12" eb="13">
      <t>ブ</t>
    </rPh>
    <rPh sb="18" eb="20">
      <t>シュベツ</t>
    </rPh>
    <rPh sb="21" eb="22">
      <t>オヨ</t>
    </rPh>
    <rPh sb="27" eb="28">
      <t>ブ</t>
    </rPh>
    <rPh sb="29" eb="31">
      <t>コウセイ</t>
    </rPh>
    <rPh sb="31" eb="33">
      <t>ガイヨウ</t>
    </rPh>
    <rPh sb="34" eb="36">
      <t>イカ</t>
    </rPh>
    <rPh sb="37" eb="38">
      <t>トオ</t>
    </rPh>
    <phoneticPr fontId="9"/>
  </si>
  <si>
    <t>ヘッダ</t>
    <phoneticPr fontId="9"/>
  </si>
  <si>
    <t>部品番号</t>
    <rPh sb="0" eb="2">
      <t>ブヒン</t>
    </rPh>
    <rPh sb="2" eb="4">
      <t>バンゴウ</t>
    </rPh>
    <phoneticPr fontId="9"/>
  </si>
  <si>
    <t>ｿﾌﾄﾊﾞｰｼﾞｮﾝ(ｼｽﾃﾑ)</t>
    <phoneticPr fontId="9"/>
  </si>
  <si>
    <t>VIN</t>
    <phoneticPr fontId="9"/>
  </si>
  <si>
    <t>ｴﾝｼﾞﾝ回転数</t>
    <rPh sb="5" eb="7">
      <t>カイテン</t>
    </rPh>
    <rPh sb="7" eb="8">
      <t>スウ</t>
    </rPh>
    <phoneticPr fontId="9"/>
  </si>
  <si>
    <t>速度</t>
    <rPh sb="0" eb="2">
      <t>ソクド</t>
    </rPh>
    <phoneticPr fontId="9"/>
  </si>
  <si>
    <t>B-HIGH</t>
    <phoneticPr fontId="9"/>
  </si>
  <si>
    <t>・・・</t>
  </si>
  <si>
    <t>・・・</t>
    <phoneticPr fontId="9"/>
  </si>
  <si>
    <t>瞬間燃費</t>
    <rPh sb="0" eb="2">
      <t>シュンカン</t>
    </rPh>
    <rPh sb="2" eb="4">
      <t>ネンピ</t>
    </rPh>
    <phoneticPr fontId="9"/>
  </si>
  <si>
    <t>B-HIGH</t>
    <phoneticPr fontId="9"/>
  </si>
  <si>
    <t>B-MID</t>
    <phoneticPr fontId="9"/>
  </si>
  <si>
    <t>B-MID</t>
    <phoneticPr fontId="9"/>
  </si>
  <si>
    <t>大気圧</t>
    <rPh sb="0" eb="3">
      <t>タイキアツ</t>
    </rPh>
    <phoneticPr fontId="9"/>
  </si>
  <si>
    <t>TripA</t>
    <phoneticPr fontId="9"/>
  </si>
  <si>
    <t>TripB</t>
    <phoneticPr fontId="9"/>
  </si>
  <si>
    <t>B-LOW</t>
    <phoneticPr fontId="9"/>
  </si>
  <si>
    <t>B-LOW</t>
    <phoneticPr fontId="9"/>
  </si>
  <si>
    <t>ｴﾝｼﾞﾝｵｲﾙ寿命</t>
    <rPh sb="8" eb="10">
      <t>ジュミョウ</t>
    </rPh>
    <phoneticPr fontId="9"/>
  </si>
  <si>
    <t>車速</t>
    <rPh sb="0" eb="2">
      <t>シャソク</t>
    </rPh>
    <phoneticPr fontId="9"/>
  </si>
  <si>
    <t>走行距離</t>
    <rPh sb="0" eb="2">
      <t>ソウコウ</t>
    </rPh>
    <rPh sb="2" eb="4">
      <t>キョリ</t>
    </rPh>
    <phoneticPr fontId="9"/>
  </si>
  <si>
    <t>F-HIGH</t>
    <phoneticPr fontId="9"/>
  </si>
  <si>
    <t>F-HIGH</t>
    <phoneticPr fontId="9"/>
  </si>
  <si>
    <t>ｱｸｾﾙﾍﾟﾀﾞﾙ位置</t>
    <rPh sb="9" eb="11">
      <t>イチ</t>
    </rPh>
    <phoneticPr fontId="9"/>
  </si>
  <si>
    <t>燃費単位</t>
    <rPh sb="0" eb="2">
      <t>ネンピ</t>
    </rPh>
    <rPh sb="2" eb="4">
      <t>タンイ</t>
    </rPh>
    <phoneticPr fontId="9"/>
  </si>
  <si>
    <t>平均燃費A</t>
    <rPh sb="0" eb="2">
      <t>ヘイキン</t>
    </rPh>
    <rPh sb="2" eb="4">
      <t>ネンピ</t>
    </rPh>
    <phoneticPr fontId="9"/>
  </si>
  <si>
    <t>　バイト位置やサイズ等、詳細は[転送データフォーマット(ヘッダ)][転送データフォーマット(データ, CheckSum)]を参照。</t>
    <rPh sb="4" eb="6">
      <t>イチ</t>
    </rPh>
    <rPh sb="10" eb="11">
      <t>トウ</t>
    </rPh>
    <rPh sb="12" eb="14">
      <t>ショウサイ</t>
    </rPh>
    <rPh sb="62" eb="64">
      <t>サンショウ</t>
    </rPh>
    <phoneticPr fontId="9"/>
  </si>
  <si>
    <t>ﾌﾟﾛﾄｺﾙ
Ver</t>
    <phoneticPr fontId="9"/>
  </si>
  <si>
    <t>1.0以降</t>
    <rPh sb="3" eb="5">
      <t>イコウ</t>
    </rPh>
    <phoneticPr fontId="9"/>
  </si>
  <si>
    <t>※各データ項目毎にどのプロトコルVersionに対応しているかについては[転送データフォーマット(ヘッダ)][転送データフォーマット(データ, CheckSum)]に記載</t>
    <rPh sb="1" eb="2">
      <t>カク</t>
    </rPh>
    <rPh sb="5" eb="7">
      <t>コウモク</t>
    </rPh>
    <rPh sb="7" eb="8">
      <t>マイ</t>
    </rPh>
    <rPh sb="24" eb="26">
      <t>タイオウ</t>
    </rPh>
    <rPh sb="83" eb="85">
      <t>キサイ</t>
    </rPh>
    <phoneticPr fontId="9"/>
  </si>
  <si>
    <t>EC-STARTRES</t>
    <phoneticPr fontId="9"/>
  </si>
  <si>
    <t>EC-SENDKEY</t>
    <phoneticPr fontId="9"/>
  </si>
  <si>
    <t>EC-FINISHED</t>
    <phoneticPr fontId="9"/>
  </si>
  <si>
    <t>通信開始要求</t>
    <rPh sb="0" eb="2">
      <t>ツウシン</t>
    </rPh>
    <rPh sb="2" eb="4">
      <t>カイシ</t>
    </rPh>
    <rPh sb="4" eb="6">
      <t>ヨウキュウ</t>
    </rPh>
    <phoneticPr fontId="9"/>
  </si>
  <si>
    <t>通信開始応答</t>
    <rPh sb="0" eb="2">
      <t>ツウシン</t>
    </rPh>
    <rPh sb="2" eb="4">
      <t>カイシ</t>
    </rPh>
    <rPh sb="4" eb="6">
      <t>オウトウ</t>
    </rPh>
    <phoneticPr fontId="9"/>
  </si>
  <si>
    <t>暗号化セッションキー通知</t>
    <rPh sb="0" eb="2">
      <t>アンゴウ</t>
    </rPh>
    <rPh sb="2" eb="3">
      <t>カ</t>
    </rPh>
    <rPh sb="10" eb="12">
      <t>ツウチ</t>
    </rPh>
    <phoneticPr fontId="9"/>
  </si>
  <si>
    <t>暗号化通信確立通知</t>
    <rPh sb="0" eb="2">
      <t>アンゴウ</t>
    </rPh>
    <rPh sb="2" eb="3">
      <t>カ</t>
    </rPh>
    <rPh sb="3" eb="5">
      <t>ツウシン</t>
    </rPh>
    <rPh sb="5" eb="7">
      <t>カクリツ</t>
    </rPh>
    <rPh sb="7" eb="9">
      <t>ツウチ</t>
    </rPh>
    <phoneticPr fontId="9"/>
  </si>
  <si>
    <t>公開鍵証明書</t>
    <rPh sb="0" eb="2">
      <t>コウカイ</t>
    </rPh>
    <rPh sb="2" eb="3">
      <t>カギ</t>
    </rPh>
    <rPh sb="3" eb="5">
      <t>ショウメイ</t>
    </rPh>
    <rPh sb="5" eb="6">
      <t>ショ</t>
    </rPh>
    <phoneticPr fontId="9"/>
  </si>
  <si>
    <t>暗号化セッションキー</t>
    <rPh sb="0" eb="2">
      <t>アンゴウ</t>
    </rPh>
    <rPh sb="2" eb="3">
      <t>カ</t>
    </rPh>
    <phoneticPr fontId="9"/>
  </si>
  <si>
    <t>1.0</t>
    <phoneticPr fontId="9"/>
  </si>
  <si>
    <t>データ部無し</t>
    <rPh sb="3" eb="4">
      <t>ブ</t>
    </rPh>
    <rPh sb="4" eb="5">
      <t>ナ</t>
    </rPh>
    <phoneticPr fontId="9"/>
  </si>
  <si>
    <t>周期情報</t>
    <rPh sb="0" eb="2">
      <t>シュウキ</t>
    </rPh>
    <rPh sb="2" eb="4">
      <t>ジョウホウ</t>
    </rPh>
    <phoneticPr fontId="9"/>
  </si>
  <si>
    <t>CT-MDREQ</t>
    <phoneticPr fontId="9"/>
  </si>
  <si>
    <t>CT-MDRES</t>
    <phoneticPr fontId="9"/>
  </si>
  <si>
    <t>MD要求</t>
    <phoneticPr fontId="9"/>
  </si>
  <si>
    <t>MD要求</t>
    <phoneticPr fontId="9"/>
  </si>
  <si>
    <t>MD要求に対するイベント応答</t>
    <phoneticPr fontId="9"/>
  </si>
  <si>
    <t>要求ID</t>
    <rPh sb="0" eb="2">
      <t>ヨウキュウ</t>
    </rPh>
    <phoneticPr fontId="9"/>
  </si>
  <si>
    <t>コマンド種別</t>
    <rPh sb="4" eb="6">
      <t>シュベツ</t>
    </rPh>
    <phoneticPr fontId="9"/>
  </si>
  <si>
    <t>要求結果</t>
    <rPh sb="0" eb="2">
      <t>ヨウキュウ</t>
    </rPh>
    <rPh sb="2" eb="4">
      <t>ケッカ</t>
    </rPh>
    <phoneticPr fontId="9"/>
  </si>
  <si>
    <t>リセット通知</t>
    <rPh sb="4" eb="6">
      <t>ツウチ</t>
    </rPh>
    <phoneticPr fontId="9"/>
  </si>
  <si>
    <t>EC-RESET</t>
    <phoneticPr fontId="9"/>
  </si>
  <si>
    <t>リセットID</t>
    <phoneticPr fontId="9"/>
  </si>
  <si>
    <t>無効パケット</t>
    <rPh sb="0" eb="2">
      <t>ムコウ</t>
    </rPh>
    <phoneticPr fontId="9"/>
  </si>
  <si>
    <t>INVALID</t>
    <phoneticPr fontId="9"/>
  </si>
  <si>
    <t>CT-MDREQ</t>
    <phoneticPr fontId="9"/>
  </si>
  <si>
    <t>CT-MDREQ</t>
    <phoneticPr fontId="9"/>
  </si>
  <si>
    <t>CT-MDRES</t>
    <phoneticPr fontId="9"/>
  </si>
  <si>
    <t>CT-MDRES</t>
    <phoneticPr fontId="9"/>
  </si>
  <si>
    <t>ヘッダ部はパケット種別によりフォーマットが異なる。</t>
    <rPh sb="3" eb="4">
      <t>ブ</t>
    </rPh>
    <rPh sb="9" eb="11">
      <t>シュベツ</t>
    </rPh>
    <rPh sb="21" eb="22">
      <t>コト</t>
    </rPh>
    <phoneticPr fontId="9"/>
  </si>
  <si>
    <t>フォーマット</t>
    <phoneticPr fontId="9"/>
  </si>
  <si>
    <t>type2</t>
    <phoneticPr fontId="9"/>
  </si>
  <si>
    <t>合計サイズ</t>
    <rPh sb="0" eb="2">
      <t>ゴウケイ</t>
    </rPh>
    <phoneticPr fontId="9"/>
  </si>
  <si>
    <t>Byte</t>
    <phoneticPr fontId="9"/>
  </si>
  <si>
    <t>Byte</t>
    <phoneticPr fontId="9"/>
  </si>
  <si>
    <t>Byte</t>
    <phoneticPr fontId="9"/>
  </si>
  <si>
    <t>パケット種別毎に適用するフォーマットは下記。</t>
    <rPh sb="4" eb="6">
      <t>シュベツ</t>
    </rPh>
    <rPh sb="6" eb="7">
      <t>マイ</t>
    </rPh>
    <rPh sb="8" eb="10">
      <t>テキヨウ</t>
    </rPh>
    <rPh sb="19" eb="21">
      <t>カキ</t>
    </rPh>
    <phoneticPr fontId="9"/>
  </si>
  <si>
    <t>#</t>
    <phoneticPr fontId="9"/>
  </si>
  <si>
    <t>B-CONST</t>
    <phoneticPr fontId="9"/>
  </si>
  <si>
    <t>B-HIGH</t>
    <phoneticPr fontId="9"/>
  </si>
  <si>
    <t>B-MID</t>
    <phoneticPr fontId="9"/>
  </si>
  <si>
    <t>B-LOW</t>
    <phoneticPr fontId="9"/>
  </si>
  <si>
    <t>F-HIGH</t>
    <phoneticPr fontId="9"/>
  </si>
  <si>
    <t>EC-STARTREQ</t>
    <phoneticPr fontId="9"/>
  </si>
  <si>
    <t>EC-STARTRES</t>
    <phoneticPr fontId="9"/>
  </si>
  <si>
    <t>EC-SENDKEY</t>
    <phoneticPr fontId="9"/>
  </si>
  <si>
    <t>EC-FINISHED</t>
    <phoneticPr fontId="9"/>
  </si>
  <si>
    <t>EC-RESET</t>
    <phoneticPr fontId="9"/>
  </si>
  <si>
    <t>INVALID</t>
    <phoneticPr fontId="9"/>
  </si>
  <si>
    <t>適用フォーマット</t>
    <rPh sb="0" eb="2">
      <t>テキヨウ</t>
    </rPh>
    <phoneticPr fontId="9"/>
  </si>
  <si>
    <t>type1</t>
    <phoneticPr fontId="9"/>
  </si>
  <si>
    <t>type1</t>
    <phoneticPr fontId="9"/>
  </si>
  <si>
    <t>type1</t>
    <phoneticPr fontId="9"/>
  </si>
  <si>
    <t>type1</t>
    <phoneticPr fontId="9"/>
  </si>
  <si>
    <t>■Type1フォーマット</t>
    <phoneticPr fontId="9"/>
  </si>
  <si>
    <t>■Type2フォーマット</t>
    <phoneticPr fontId="9"/>
  </si>
  <si>
    <t>通信プロトコルバージョン
0.7-0.2( 6bit):メジャーバージョン
0.1-1.0(10bit):マイナーバージョン</t>
    <phoneticPr fontId="9"/>
  </si>
  <si>
    <t>パケット種別
⇒Sheet[通信プロトコル_概要][4.パケット種別]参照</t>
    <phoneticPr fontId="9"/>
  </si>
  <si>
    <r>
      <t>以下に各パケットの</t>
    </r>
    <r>
      <rPr>
        <b/>
        <sz val="11"/>
        <rFont val="ＭＳ ゴシック"/>
        <family val="3"/>
        <charset val="128"/>
      </rPr>
      <t>[ステータス部分]</t>
    </r>
    <r>
      <rPr>
        <sz val="11"/>
        <rFont val="ＭＳ ゴシック"/>
        <family val="3"/>
        <charset val="128"/>
      </rPr>
      <t>のフォーマット詳細を記載する。</t>
    </r>
    <rPh sb="0" eb="2">
      <t>イカ</t>
    </rPh>
    <rPh sb="3" eb="4">
      <t>カク</t>
    </rPh>
    <rPh sb="15" eb="17">
      <t>ブブン</t>
    </rPh>
    <rPh sb="25" eb="27">
      <t>ショウサイ</t>
    </rPh>
    <rPh sb="28" eb="30">
      <t>キサイ</t>
    </rPh>
    <phoneticPr fontId="9"/>
  </si>
  <si>
    <t>ステータス(上位3Byte)</t>
    <phoneticPr fontId="9"/>
  </si>
  <si>
    <t>1-1.データフォーマット</t>
    <phoneticPr fontId="9"/>
  </si>
  <si>
    <t>1-2.ステータス部詳細</t>
    <rPh sb="9" eb="10">
      <t>ブ</t>
    </rPh>
    <rPh sb="10" eb="12">
      <t>ショウサイ</t>
    </rPh>
    <phoneticPr fontId="9"/>
  </si>
  <si>
    <t>ステータス部なし。</t>
    <rPh sb="5" eb="6">
      <t>ブ</t>
    </rPh>
    <phoneticPr fontId="9"/>
  </si>
  <si>
    <t>データ部[データ長]
最大:</t>
    <rPh sb="3" eb="4">
      <t>ブ</t>
    </rPh>
    <rPh sb="8" eb="9">
      <t>チョウ</t>
    </rPh>
    <rPh sb="11" eb="13">
      <t>サイダイ</t>
    </rPh>
    <phoneticPr fontId="9"/>
  </si>
  <si>
    <r>
      <t>データ部[データ長]
最大:256-12=244Byte
ただし、データ部は16の倍数のため、</t>
    </r>
    <r>
      <rPr>
        <b/>
        <sz val="11"/>
        <rFont val="ＭＳ ゴシック"/>
        <family val="3"/>
        <charset val="128"/>
      </rPr>
      <t>240Byte</t>
    </r>
    <r>
      <rPr>
        <sz val="11"/>
        <rFont val="ＭＳ ゴシック"/>
        <family val="3"/>
        <charset val="128"/>
      </rPr>
      <t>が実質上の最大となる</t>
    </r>
    <rPh sb="3" eb="4">
      <t>ブ</t>
    </rPh>
    <rPh sb="8" eb="9">
      <t>チョウ</t>
    </rPh>
    <rPh sb="11" eb="13">
      <t>サイダイ</t>
    </rPh>
    <rPh sb="36" eb="37">
      <t>ブ</t>
    </rPh>
    <rPh sb="41" eb="43">
      <t>バイスウ</t>
    </rPh>
    <rPh sb="55" eb="57">
      <t>ジッシツ</t>
    </rPh>
    <rPh sb="57" eb="58">
      <t>ジョウ</t>
    </rPh>
    <rPh sb="59" eb="61">
      <t>サイダイ</t>
    </rPh>
    <phoneticPr fontId="9"/>
  </si>
  <si>
    <t>7.エンディアン</t>
    <phoneticPr fontId="9"/>
  </si>
  <si>
    <t>　リトルエンディアンとなる。</t>
    <phoneticPr fontId="9"/>
  </si>
  <si>
    <t>Ver</t>
    <phoneticPr fontId="9"/>
  </si>
  <si>
    <t>1.0～</t>
  </si>
  <si>
    <t>1.0～</t>
    <phoneticPr fontId="9"/>
  </si>
  <si>
    <t>データ数</t>
    <rPh sb="3" eb="4">
      <t>スウ</t>
    </rPh>
    <phoneticPr fontId="9"/>
  </si>
  <si>
    <t>■H/U定期通知周期変更</t>
    <rPh sb="4" eb="6">
      <t>テイキ</t>
    </rPh>
    <rPh sb="6" eb="8">
      <t>ツウチ</t>
    </rPh>
    <rPh sb="8" eb="10">
      <t>シュウキ</t>
    </rPh>
    <rPh sb="10" eb="12">
      <t>ヘンコウ</t>
    </rPh>
    <phoneticPr fontId="9"/>
  </si>
  <si>
    <t>1.機能説明</t>
    <rPh sb="2" eb="4">
      <t>キノウ</t>
    </rPh>
    <rPh sb="4" eb="6">
      <t>セツメイ</t>
    </rPh>
    <phoneticPr fontId="9"/>
  </si>
  <si>
    <t>H/UからMDへの定期通知の周期をパケット種別毎に変更可能とする。</t>
    <rPh sb="9" eb="11">
      <t>テイキ</t>
    </rPh>
    <rPh sb="11" eb="13">
      <t>ツウチ</t>
    </rPh>
    <rPh sb="14" eb="16">
      <t>シュウキ</t>
    </rPh>
    <rPh sb="21" eb="23">
      <t>シュベツ</t>
    </rPh>
    <rPh sb="23" eb="24">
      <t>マイ</t>
    </rPh>
    <rPh sb="25" eb="27">
      <t>ヘンコウ</t>
    </rPh>
    <rPh sb="27" eb="29">
      <t>カノウ</t>
    </rPh>
    <phoneticPr fontId="9"/>
  </si>
  <si>
    <t>＜変更可能パケット種別＞</t>
    <rPh sb="1" eb="3">
      <t>ヘンコウ</t>
    </rPh>
    <rPh sb="3" eb="5">
      <t>カノウ</t>
    </rPh>
    <rPh sb="9" eb="11">
      <t>シュベツ</t>
    </rPh>
    <phoneticPr fontId="9"/>
  </si>
  <si>
    <t>定期通知のパケット種別のみが対象となる。※下記表の"変更可否"が"可"のもの</t>
    <rPh sb="0" eb="2">
      <t>テイキ</t>
    </rPh>
    <rPh sb="2" eb="4">
      <t>ツウチ</t>
    </rPh>
    <rPh sb="9" eb="11">
      <t>シュベツ</t>
    </rPh>
    <rPh sb="14" eb="16">
      <t>タイショウ</t>
    </rPh>
    <rPh sb="21" eb="23">
      <t>カキ</t>
    </rPh>
    <rPh sb="23" eb="24">
      <t>ヒョウ</t>
    </rPh>
    <rPh sb="26" eb="28">
      <t>ヘンコウ</t>
    </rPh>
    <rPh sb="28" eb="30">
      <t>カヒ</t>
    </rPh>
    <rPh sb="33" eb="34">
      <t>カ</t>
    </rPh>
    <phoneticPr fontId="9"/>
  </si>
  <si>
    <t>#</t>
    <phoneticPr fontId="9"/>
  </si>
  <si>
    <t>変更
可否</t>
    <rPh sb="0" eb="2">
      <t>ヘンコウ</t>
    </rPh>
    <rPh sb="3" eb="5">
      <t>カヒ</t>
    </rPh>
    <phoneticPr fontId="9"/>
  </si>
  <si>
    <t>備考</t>
    <rPh sb="0" eb="2">
      <t>ビコウ</t>
    </rPh>
    <phoneticPr fontId="9"/>
  </si>
  <si>
    <t>B-CONST</t>
    <phoneticPr fontId="9"/>
  </si>
  <si>
    <t>HU-&gt;MD</t>
    <phoneticPr fontId="9"/>
  </si>
  <si>
    <t>可</t>
    <rPh sb="0" eb="1">
      <t>カ</t>
    </rPh>
    <phoneticPr fontId="9"/>
  </si>
  <si>
    <t>B-HIGH</t>
    <phoneticPr fontId="9"/>
  </si>
  <si>
    <t>HU-&gt;MD</t>
    <phoneticPr fontId="9"/>
  </si>
  <si>
    <t>B-MID</t>
    <phoneticPr fontId="9"/>
  </si>
  <si>
    <t>B-LOW</t>
    <phoneticPr fontId="9"/>
  </si>
  <si>
    <t>F-HIGH</t>
    <phoneticPr fontId="9"/>
  </si>
  <si>
    <t>EC-STARTREQ</t>
    <phoneticPr fontId="9"/>
  </si>
  <si>
    <t>通信開始要求</t>
    <phoneticPr fontId="9"/>
  </si>
  <si>
    <t>否</t>
    <rPh sb="0" eb="1">
      <t>ヒ</t>
    </rPh>
    <phoneticPr fontId="9"/>
  </si>
  <si>
    <t>EC-STARTRES</t>
    <phoneticPr fontId="9"/>
  </si>
  <si>
    <t>MD-&gt;HU</t>
    <phoneticPr fontId="9"/>
  </si>
  <si>
    <t>EC-SENDKEY</t>
    <phoneticPr fontId="9"/>
  </si>
  <si>
    <t>HU-&gt;MD</t>
    <phoneticPr fontId="9"/>
  </si>
  <si>
    <t>暗号化セッションキー通知</t>
    <phoneticPr fontId="9"/>
  </si>
  <si>
    <t>EC-FINISHED</t>
    <phoneticPr fontId="9"/>
  </si>
  <si>
    <t>暗号化通信確立通知</t>
    <phoneticPr fontId="9"/>
  </si>
  <si>
    <t>EC-RESET</t>
    <phoneticPr fontId="9"/>
  </si>
  <si>
    <t>CT-MDREQ</t>
    <phoneticPr fontId="9"/>
  </si>
  <si>
    <t>MD要求</t>
    <rPh sb="2" eb="4">
      <t>ヨウキュウ</t>
    </rPh>
    <phoneticPr fontId="9"/>
  </si>
  <si>
    <t>Ver2.0で追加</t>
    <rPh sb="7" eb="9">
      <t>ツイカ</t>
    </rPh>
    <phoneticPr fontId="9"/>
  </si>
  <si>
    <t>CT-MDRES</t>
    <phoneticPr fontId="9"/>
  </si>
  <si>
    <t>INVALID</t>
    <phoneticPr fontId="9"/>
  </si>
  <si>
    <t>-</t>
    <phoneticPr fontId="9"/>
  </si>
  <si>
    <t>－</t>
    <phoneticPr fontId="9"/>
  </si>
  <si>
    <t>＜周期変更範囲＞</t>
    <rPh sb="1" eb="3">
      <t>シュウキ</t>
    </rPh>
    <rPh sb="3" eb="5">
      <t>ヘンコウ</t>
    </rPh>
    <rPh sb="5" eb="7">
      <t>ハンイ</t>
    </rPh>
    <phoneticPr fontId="9"/>
  </si>
  <si>
    <t>周期変更範囲は下記とする。</t>
    <rPh sb="0" eb="2">
      <t>シュウキ</t>
    </rPh>
    <rPh sb="2" eb="4">
      <t>ヘンコウ</t>
    </rPh>
    <rPh sb="4" eb="6">
      <t>ハンイ</t>
    </rPh>
    <rPh sb="7" eb="9">
      <t>カキ</t>
    </rPh>
    <phoneticPr fontId="9"/>
  </si>
  <si>
    <t>MIN</t>
    <phoneticPr fontId="9"/>
  </si>
  <si>
    <t>MAX</t>
    <phoneticPr fontId="9"/>
  </si>
  <si>
    <t>刻み</t>
    <rPh sb="0" eb="1">
      <t>キザ</t>
    </rPh>
    <phoneticPr fontId="9"/>
  </si>
  <si>
    <t>2.周期変更方法</t>
    <rPh sb="2" eb="4">
      <t>シュウキ</t>
    </rPh>
    <rPh sb="4" eb="6">
      <t>ヘンコウ</t>
    </rPh>
    <rPh sb="6" eb="8">
      <t>ホウホウ</t>
    </rPh>
    <phoneticPr fontId="9"/>
  </si>
  <si>
    <t>パケット種別毎の周期情報はサーバにて管理し、初期シーケンス時に周期情報を取得、適用する。</t>
    <rPh sb="4" eb="6">
      <t>シュベツ</t>
    </rPh>
    <rPh sb="6" eb="7">
      <t>マイ</t>
    </rPh>
    <rPh sb="8" eb="10">
      <t>シュウキ</t>
    </rPh>
    <rPh sb="10" eb="12">
      <t>ジョウホウ</t>
    </rPh>
    <rPh sb="18" eb="20">
      <t>カンリ</t>
    </rPh>
    <rPh sb="22" eb="24">
      <t>ショキ</t>
    </rPh>
    <rPh sb="29" eb="30">
      <t>ジ</t>
    </rPh>
    <rPh sb="31" eb="33">
      <t>シュウキ</t>
    </rPh>
    <rPh sb="33" eb="35">
      <t>ジョウホウ</t>
    </rPh>
    <rPh sb="36" eb="38">
      <t>シュトク</t>
    </rPh>
    <rPh sb="39" eb="41">
      <t>テキヨウ</t>
    </rPh>
    <phoneticPr fontId="9"/>
  </si>
  <si>
    <t>1.[サーバ]サーバはMDからの"初期化要求"時に、[周期情報管理TBL]から周期情報を取得</t>
    <rPh sb="17" eb="20">
      <t>ショキカ</t>
    </rPh>
    <rPh sb="20" eb="22">
      <t>ヨウキュウ</t>
    </rPh>
    <rPh sb="23" eb="24">
      <t>ジ</t>
    </rPh>
    <rPh sb="27" eb="29">
      <t>シュウキ</t>
    </rPh>
    <rPh sb="29" eb="31">
      <t>ジョウホウ</t>
    </rPh>
    <rPh sb="31" eb="33">
      <t>カンリ</t>
    </rPh>
    <rPh sb="39" eb="41">
      <t>シュウキ</t>
    </rPh>
    <rPh sb="41" eb="43">
      <t>ジョウホウ</t>
    </rPh>
    <rPh sb="44" eb="46">
      <t>シュトク</t>
    </rPh>
    <phoneticPr fontId="9"/>
  </si>
  <si>
    <t>2.[サーバ⇒MD]"初期化応答"に取得した周期情報を付与</t>
    <rPh sb="11" eb="14">
      <t>ショキカ</t>
    </rPh>
    <rPh sb="14" eb="16">
      <t>オウトウ</t>
    </rPh>
    <rPh sb="18" eb="20">
      <t>シュトク</t>
    </rPh>
    <rPh sb="22" eb="24">
      <t>シュウキ</t>
    </rPh>
    <rPh sb="24" eb="26">
      <t>ジョウホウ</t>
    </rPh>
    <rPh sb="27" eb="29">
      <t>フヨ</t>
    </rPh>
    <phoneticPr fontId="9"/>
  </si>
  <si>
    <t>4.[HU]MDから受信した周期情報を適用し、車両情報通知</t>
    <rPh sb="10" eb="12">
      <t>ジュシン</t>
    </rPh>
    <rPh sb="14" eb="16">
      <t>シュウキ</t>
    </rPh>
    <rPh sb="16" eb="18">
      <t>ジョウホウ</t>
    </rPh>
    <rPh sb="19" eb="21">
      <t>テキヨウ</t>
    </rPh>
    <rPh sb="23" eb="25">
      <t>シャリョウ</t>
    </rPh>
    <rPh sb="25" eb="27">
      <t>ジョウホウ</t>
    </rPh>
    <rPh sb="27" eb="29">
      <t>ツウチ</t>
    </rPh>
    <phoneticPr fontId="69"/>
  </si>
  <si>
    <t>＜周期情報変更シーケンス概要＞</t>
    <rPh sb="1" eb="3">
      <t>シュウキ</t>
    </rPh>
    <rPh sb="3" eb="5">
      <t>ジョウホウ</t>
    </rPh>
    <rPh sb="5" eb="7">
      <t>ヘンコウ</t>
    </rPh>
    <rPh sb="12" eb="14">
      <t>ガイヨウ</t>
    </rPh>
    <phoneticPr fontId="9"/>
  </si>
  <si>
    <t>　</t>
    <phoneticPr fontId="9"/>
  </si>
  <si>
    <t>＜特記事項＞</t>
    <rPh sb="1" eb="3">
      <t>トッキ</t>
    </rPh>
    <rPh sb="3" eb="5">
      <t>ジコウ</t>
    </rPh>
    <phoneticPr fontId="9"/>
  </si>
  <si>
    <t>当機能はあくまで開発時の周期調整時の機能の位置付けとなる。</t>
    <rPh sb="0" eb="1">
      <t>トウ</t>
    </rPh>
    <rPh sb="1" eb="3">
      <t>キノウ</t>
    </rPh>
    <rPh sb="8" eb="10">
      <t>カイハツ</t>
    </rPh>
    <rPh sb="10" eb="11">
      <t>ジ</t>
    </rPh>
    <rPh sb="12" eb="14">
      <t>シュウキ</t>
    </rPh>
    <rPh sb="14" eb="16">
      <t>チョウセイ</t>
    </rPh>
    <rPh sb="16" eb="17">
      <t>ジ</t>
    </rPh>
    <rPh sb="18" eb="20">
      <t>キノウ</t>
    </rPh>
    <rPh sb="21" eb="24">
      <t>イチヅ</t>
    </rPh>
    <phoneticPr fontId="9"/>
  </si>
  <si>
    <t>周期を非常に早くしてしまった場合、性能に影響が出る可能性が有るため、最終的な量産時には当機能をH/U側から解除するべきである。</t>
    <rPh sb="0" eb="2">
      <t>シュウキ</t>
    </rPh>
    <rPh sb="3" eb="5">
      <t>ヒジョウ</t>
    </rPh>
    <rPh sb="6" eb="7">
      <t>ハヤ</t>
    </rPh>
    <rPh sb="14" eb="16">
      <t>バアイ</t>
    </rPh>
    <rPh sb="17" eb="19">
      <t>セイノウ</t>
    </rPh>
    <rPh sb="20" eb="22">
      <t>エイキョウ</t>
    </rPh>
    <rPh sb="23" eb="24">
      <t>デ</t>
    </rPh>
    <rPh sb="25" eb="28">
      <t>カノウセイ</t>
    </rPh>
    <rPh sb="29" eb="30">
      <t>ア</t>
    </rPh>
    <rPh sb="34" eb="37">
      <t>サイシュウテキ</t>
    </rPh>
    <rPh sb="38" eb="40">
      <t>リョウサン</t>
    </rPh>
    <rPh sb="40" eb="41">
      <t>ジ</t>
    </rPh>
    <rPh sb="43" eb="44">
      <t>トウ</t>
    </rPh>
    <rPh sb="44" eb="46">
      <t>キノウ</t>
    </rPh>
    <rPh sb="50" eb="51">
      <t>ガワ</t>
    </rPh>
    <rPh sb="53" eb="55">
      <t>カイジョ</t>
    </rPh>
    <phoneticPr fontId="9"/>
  </si>
  <si>
    <t>3.周期情報管理TBL</t>
    <rPh sb="2" eb="4">
      <t>シュウキ</t>
    </rPh>
    <rPh sb="4" eb="6">
      <t>ジョウホウ</t>
    </rPh>
    <rPh sb="6" eb="8">
      <t>カンリ</t>
    </rPh>
    <phoneticPr fontId="9"/>
  </si>
  <si>
    <t>周期情報はパケット種別毎に管理するため、下記のように情報を保持する。</t>
    <rPh sb="0" eb="2">
      <t>シュウキ</t>
    </rPh>
    <rPh sb="2" eb="4">
      <t>ジョウホウ</t>
    </rPh>
    <rPh sb="9" eb="11">
      <t>シュベツ</t>
    </rPh>
    <rPh sb="11" eb="12">
      <t>マイ</t>
    </rPh>
    <rPh sb="13" eb="15">
      <t>カンリ</t>
    </rPh>
    <rPh sb="20" eb="22">
      <t>カキ</t>
    </rPh>
    <rPh sb="26" eb="28">
      <t>ジョウホウ</t>
    </rPh>
    <rPh sb="29" eb="31">
      <t>ホジ</t>
    </rPh>
    <phoneticPr fontId="9"/>
  </si>
  <si>
    <t>#</t>
    <phoneticPr fontId="9"/>
  </si>
  <si>
    <t>論理名</t>
    <rPh sb="0" eb="2">
      <t>ロンリ</t>
    </rPh>
    <rPh sb="2" eb="3">
      <t>メイ</t>
    </rPh>
    <phoneticPr fontId="9"/>
  </si>
  <si>
    <t>パケット種別</t>
    <rPh sb="4" eb="6">
      <t>シュベツ</t>
    </rPh>
    <phoneticPr fontId="9"/>
  </si>
  <si>
    <t>通信プロトコルで定義されているパケット種別値と同値</t>
    <rPh sb="0" eb="2">
      <t>ツウシン</t>
    </rPh>
    <rPh sb="8" eb="10">
      <t>テイギ</t>
    </rPh>
    <rPh sb="19" eb="21">
      <t>シュベツ</t>
    </rPh>
    <rPh sb="21" eb="22">
      <t>アタイ</t>
    </rPh>
    <rPh sb="23" eb="25">
      <t>ドウチ</t>
    </rPh>
    <phoneticPr fontId="9"/>
  </si>
  <si>
    <t>周期情報</t>
    <rPh sb="0" eb="2">
      <t>シュウキ</t>
    </rPh>
    <rPh sb="2" eb="4">
      <t>ジョウホウ</t>
    </rPh>
    <phoneticPr fontId="9"/>
  </si>
  <si>
    <t>例)B-MID　300msの場合</t>
    <rPh sb="0" eb="1">
      <t>レイ</t>
    </rPh>
    <rPh sb="14" eb="16">
      <t>バアイ</t>
    </rPh>
    <phoneticPr fontId="9"/>
  </si>
  <si>
    <t>4.通信プロトコル</t>
    <rPh sb="2" eb="4">
      <t>ツウシン</t>
    </rPh>
    <phoneticPr fontId="9"/>
  </si>
  <si>
    <t>対象：暗号化通信確立通知</t>
    <rPh sb="0" eb="2">
      <t>タイショウ</t>
    </rPh>
    <rPh sb="3" eb="5">
      <t>アンゴウ</t>
    </rPh>
    <rPh sb="5" eb="6">
      <t>カ</t>
    </rPh>
    <rPh sb="6" eb="8">
      <t>ツウシン</t>
    </rPh>
    <rPh sb="8" eb="10">
      <t>カクリツ</t>
    </rPh>
    <rPh sb="10" eb="12">
      <t>ツウチ</t>
    </rPh>
    <phoneticPr fontId="9"/>
  </si>
  <si>
    <t>バージョン</t>
    <phoneticPr fontId="9"/>
  </si>
  <si>
    <t>パケット種別</t>
    <phoneticPr fontId="9"/>
  </si>
  <si>
    <t>データ部</t>
    <rPh sb="3" eb="4">
      <t>ブ</t>
    </rPh>
    <phoneticPr fontId="9"/>
  </si>
  <si>
    <t>αの値</t>
    <rPh sb="2" eb="3">
      <t>アタイ</t>
    </rPh>
    <phoneticPr fontId="9"/>
  </si>
  <si>
    <t>周期情報</t>
    <rPh sb="0" eb="2">
      <t>シュウキ</t>
    </rPh>
    <rPh sb="2" eb="4">
      <t>ジョウホウ</t>
    </rPh>
    <phoneticPr fontId="9"/>
  </si>
  <si>
    <t>CheckSum部</t>
    <rPh sb="8" eb="9">
      <t>ブ</t>
    </rPh>
    <phoneticPr fontId="9"/>
  </si>
  <si>
    <t>CheckSum</t>
    <phoneticPr fontId="9"/>
  </si>
  <si>
    <t>例)B-CONST=5000, B-FIGH=100, B-MID=300, B-LOW=5000,</t>
    <rPh sb="0" eb="1">
      <t>レイ</t>
    </rPh>
    <phoneticPr fontId="9"/>
  </si>
  <si>
    <t>バージョン</t>
    <phoneticPr fontId="9"/>
  </si>
  <si>
    <t>省略</t>
    <rPh sb="0" eb="2">
      <t>ショウリャク</t>
    </rPh>
    <phoneticPr fontId="9"/>
  </si>
  <si>
    <t>パケット種別</t>
    <phoneticPr fontId="9"/>
  </si>
  <si>
    <t>通信確立通知</t>
    <rPh sb="0" eb="2">
      <t>ツウシン</t>
    </rPh>
    <rPh sb="2" eb="4">
      <t>カクリツ</t>
    </rPh>
    <rPh sb="4" eb="6">
      <t>ツウチ</t>
    </rPh>
    <phoneticPr fontId="9"/>
  </si>
  <si>
    <t>未使用領域は0埋め</t>
    <rPh sb="0" eb="3">
      <t>ミシヨウ</t>
    </rPh>
    <rPh sb="3" eb="5">
      <t>リョウイキ</t>
    </rPh>
    <rPh sb="7" eb="8">
      <t>ウ</t>
    </rPh>
    <phoneticPr fontId="9"/>
  </si>
  <si>
    <t>B-HIGH</t>
    <phoneticPr fontId="9"/>
  </si>
  <si>
    <t>B-MID</t>
    <phoneticPr fontId="9"/>
  </si>
  <si>
    <t>B-LOW</t>
    <phoneticPr fontId="9"/>
  </si>
  <si>
    <t>F-HIGH</t>
    <phoneticPr fontId="9"/>
  </si>
  <si>
    <t>CheckSum</t>
    <phoneticPr fontId="9"/>
  </si>
  <si>
    <t>省略</t>
    <phoneticPr fontId="9"/>
  </si>
  <si>
    <t>5.その他特記事項</t>
    <rPh sb="4" eb="5">
      <t>タ</t>
    </rPh>
    <rPh sb="5" eb="7">
      <t>トッキ</t>
    </rPh>
    <rPh sb="7" eb="9">
      <t>ジコウ</t>
    </rPh>
    <phoneticPr fontId="9"/>
  </si>
  <si>
    <t>MDから周期情報が通知されない場合は通信プロトコルとして定義しているDefaultの周期を適用する。</t>
    <rPh sb="4" eb="6">
      <t>シュウキ</t>
    </rPh>
    <rPh sb="6" eb="8">
      <t>ジョウホウ</t>
    </rPh>
    <rPh sb="9" eb="11">
      <t>ツウチ</t>
    </rPh>
    <rPh sb="15" eb="17">
      <t>バアイ</t>
    </rPh>
    <rPh sb="18" eb="20">
      <t>ツウシン</t>
    </rPh>
    <rPh sb="28" eb="30">
      <t>テイギ</t>
    </rPh>
    <rPh sb="42" eb="44">
      <t>シュウキ</t>
    </rPh>
    <rPh sb="45" eb="47">
      <t>テキヨウ</t>
    </rPh>
    <phoneticPr fontId="9"/>
  </si>
  <si>
    <t>Huvelib取り扱いパケット種別</t>
    <rPh sb="7" eb="8">
      <t>ト</t>
    </rPh>
    <rPh sb="9" eb="10">
      <t>アツカ</t>
    </rPh>
    <rPh sb="15" eb="17">
      <t>シュベツ</t>
    </rPh>
    <phoneticPr fontId="9"/>
  </si>
  <si>
    <t>Defalu
周期</t>
    <rPh sb="7" eb="9">
      <t>シュウキ</t>
    </rPh>
    <phoneticPr fontId="9"/>
  </si>
  <si>
    <t>MDからの
通知有無と値</t>
    <rPh sb="6" eb="8">
      <t>ツウチ</t>
    </rPh>
    <rPh sb="8" eb="10">
      <t>ウム</t>
    </rPh>
    <rPh sb="11" eb="12">
      <t>アタイ</t>
    </rPh>
    <phoneticPr fontId="9"/>
  </si>
  <si>
    <t>適用周期</t>
    <rPh sb="0" eb="2">
      <t>テキヨウ</t>
    </rPh>
    <rPh sb="2" eb="4">
      <t>シュウキ</t>
    </rPh>
    <phoneticPr fontId="9"/>
  </si>
  <si>
    <t>5000ms</t>
    <phoneticPr fontId="9"/>
  </si>
  <si>
    <t>1000ms</t>
    <phoneticPr fontId="9"/>
  </si>
  <si>
    <t>100ms</t>
    <phoneticPr fontId="9"/>
  </si>
  <si>
    <t>無</t>
    <rPh sb="0" eb="1">
      <t>ナ</t>
    </rPh>
    <phoneticPr fontId="9"/>
  </si>
  <si>
    <t>100ms</t>
    <phoneticPr fontId="9"/>
  </si>
  <si>
    <t>B-MID</t>
    <phoneticPr fontId="9"/>
  </si>
  <si>
    <t>300ms</t>
    <phoneticPr fontId="9"/>
  </si>
  <si>
    <t>B-LOW</t>
    <phoneticPr fontId="9"/>
  </si>
  <si>
    <t>5000ms</t>
    <phoneticPr fontId="9"/>
  </si>
  <si>
    <t>2000ms</t>
    <phoneticPr fontId="9"/>
  </si>
  <si>
    <t>F-HIGH</t>
    <phoneticPr fontId="9"/>
  </si>
  <si>
    <t>5-2.H/U Version1.0との接続時</t>
    <rPh sb="20" eb="22">
      <t>セツゾク</t>
    </rPh>
    <rPh sb="22" eb="23">
      <t>ジ</t>
    </rPh>
    <phoneticPr fontId="9"/>
  </si>
  <si>
    <t>H/U側のHuvelibがVersion1.0、MD側がVersion2.0で接続した場合は、Version1.0として動作させる必要がある。</t>
    <rPh sb="3" eb="4">
      <t>ガワ</t>
    </rPh>
    <rPh sb="26" eb="27">
      <t>ガワ</t>
    </rPh>
    <rPh sb="39" eb="41">
      <t>セツゾク</t>
    </rPh>
    <rPh sb="43" eb="45">
      <t>バアイ</t>
    </rPh>
    <rPh sb="60" eb="62">
      <t>ドウサ</t>
    </rPh>
    <rPh sb="65" eb="67">
      <t>ヒツヨウ</t>
    </rPh>
    <phoneticPr fontId="9"/>
  </si>
  <si>
    <t>当機能の追加に伴い、H/U-MD間の初期シーケンスが変更となる。</t>
    <rPh sb="0" eb="1">
      <t>トウ</t>
    </rPh>
    <rPh sb="1" eb="3">
      <t>キノウ</t>
    </rPh>
    <rPh sb="4" eb="6">
      <t>ツイカ</t>
    </rPh>
    <rPh sb="7" eb="8">
      <t>トモナ</t>
    </rPh>
    <rPh sb="16" eb="17">
      <t>カン</t>
    </rPh>
    <rPh sb="18" eb="20">
      <t>ショキ</t>
    </rPh>
    <rPh sb="26" eb="28">
      <t>ヘンコウ</t>
    </rPh>
    <phoneticPr fontId="9"/>
  </si>
  <si>
    <t>暗号化通信確立通知："周期情報"付与、データ暗号化</t>
    <phoneticPr fontId="9"/>
  </si>
  <si>
    <t>Version1.0のHuvelibは上記"周期情報"が付与された"暗号化通信確立通知"を受理することが出来ないため、初期シーケンスが成立しない。</t>
    <rPh sb="19" eb="21">
      <t>ジョウキ</t>
    </rPh>
    <rPh sb="22" eb="24">
      <t>シュウキ</t>
    </rPh>
    <rPh sb="24" eb="26">
      <t>ジョウホウ</t>
    </rPh>
    <rPh sb="28" eb="30">
      <t>フヨ</t>
    </rPh>
    <rPh sb="34" eb="36">
      <t>アンゴウ</t>
    </rPh>
    <rPh sb="36" eb="37">
      <t>カ</t>
    </rPh>
    <rPh sb="37" eb="39">
      <t>ツウシン</t>
    </rPh>
    <rPh sb="39" eb="41">
      <t>カクリツ</t>
    </rPh>
    <rPh sb="41" eb="43">
      <t>ツウチ</t>
    </rPh>
    <rPh sb="45" eb="47">
      <t>ジュリ</t>
    </rPh>
    <rPh sb="52" eb="54">
      <t>デキ</t>
    </rPh>
    <phoneticPr fontId="9"/>
  </si>
  <si>
    <t>よって、MDVEService/MDEAPFramework側にてH/U側から受信したプロトコルバージョンを判定し、Ver1.0であれば、Ver1.0と同等の暗号化通信確立通知を行う。</t>
    <rPh sb="30" eb="31">
      <t>ガワ</t>
    </rPh>
    <rPh sb="36" eb="37">
      <t>ガワ</t>
    </rPh>
    <rPh sb="39" eb="41">
      <t>ジュシン</t>
    </rPh>
    <rPh sb="54" eb="56">
      <t>ハンテイ</t>
    </rPh>
    <rPh sb="76" eb="78">
      <t>ドウトウ</t>
    </rPh>
    <rPh sb="79" eb="81">
      <t>アンゴウ</t>
    </rPh>
    <rPh sb="81" eb="82">
      <t>カ</t>
    </rPh>
    <rPh sb="82" eb="84">
      <t>ツウシン</t>
    </rPh>
    <rPh sb="84" eb="86">
      <t>カクリツ</t>
    </rPh>
    <rPh sb="86" eb="88">
      <t>ツウチ</t>
    </rPh>
    <rPh sb="89" eb="90">
      <t>オコナ</t>
    </rPh>
    <phoneticPr fontId="9"/>
  </si>
  <si>
    <t>　</t>
    <phoneticPr fontId="9"/>
  </si>
  <si>
    <t>暗号化確立通知はプロトコルバージョンによりフォーマットが異なる。</t>
    <rPh sb="0" eb="2">
      <t>アンゴウ</t>
    </rPh>
    <rPh sb="2" eb="3">
      <t>カ</t>
    </rPh>
    <rPh sb="3" eb="5">
      <t>カクリツ</t>
    </rPh>
    <rPh sb="5" eb="7">
      <t>ツウチ</t>
    </rPh>
    <rPh sb="28" eb="29">
      <t>コト</t>
    </rPh>
    <phoneticPr fontId="9"/>
  </si>
  <si>
    <t>Ver1.0　：データ部無し。※データ部無しのため暗号化も無し</t>
    <rPh sb="11" eb="12">
      <t>ブ</t>
    </rPh>
    <rPh sb="12" eb="13">
      <t>ナ</t>
    </rPh>
    <rPh sb="19" eb="20">
      <t>ブ</t>
    </rPh>
    <rPh sb="20" eb="21">
      <t>ナ</t>
    </rPh>
    <rPh sb="25" eb="27">
      <t>アンゴウ</t>
    </rPh>
    <rPh sb="27" eb="28">
      <t>カ</t>
    </rPh>
    <rPh sb="29" eb="30">
      <t>ナ</t>
    </rPh>
    <phoneticPr fontId="9"/>
  </si>
  <si>
    <t>周期情報についてはSheet[HU定期通知周期変更]を参照。</t>
    <rPh sb="0" eb="2">
      <t>シュウキ</t>
    </rPh>
    <rPh sb="2" eb="4">
      <t>ジョウホウ</t>
    </rPh>
    <rPh sb="17" eb="19">
      <t>テイキ</t>
    </rPh>
    <rPh sb="19" eb="21">
      <t>ツウチ</t>
    </rPh>
    <rPh sb="21" eb="23">
      <t>シュウキ</t>
    </rPh>
    <rPh sb="23" eb="25">
      <t>ヘンコウ</t>
    </rPh>
    <rPh sb="27" eb="29">
      <t>サンショウ</t>
    </rPh>
    <phoneticPr fontId="9"/>
  </si>
  <si>
    <t>1.0</t>
    <phoneticPr fontId="9"/>
  </si>
  <si>
    <t>■MD⇔HU双方向通信　機能検討</t>
    <rPh sb="12" eb="14">
      <t>キノウ</t>
    </rPh>
    <rPh sb="14" eb="16">
      <t>ケントウ</t>
    </rPh>
    <phoneticPr fontId="9"/>
  </si>
  <si>
    <t>MD⇔HU双方向通信機能では、MD側からH/U側への要求(*1)を行うことで、H/U側がもつ様々な機能を動作させることを可能とする。</t>
    <rPh sb="5" eb="8">
      <t>ソウホウコウ</t>
    </rPh>
    <rPh sb="8" eb="10">
      <t>ツウシン</t>
    </rPh>
    <rPh sb="10" eb="12">
      <t>キノウ</t>
    </rPh>
    <rPh sb="17" eb="18">
      <t>ガワ</t>
    </rPh>
    <rPh sb="23" eb="24">
      <t>ガワ</t>
    </rPh>
    <rPh sb="26" eb="28">
      <t>ヨウキュウ</t>
    </rPh>
    <rPh sb="33" eb="34">
      <t>オコナ</t>
    </rPh>
    <rPh sb="42" eb="43">
      <t>ガワ</t>
    </rPh>
    <rPh sb="46" eb="48">
      <t>サマザマ</t>
    </rPh>
    <rPh sb="49" eb="51">
      <t>キノウ</t>
    </rPh>
    <rPh sb="52" eb="54">
      <t>ドウサ</t>
    </rPh>
    <rPh sb="60" eb="62">
      <t>カノウ</t>
    </rPh>
    <phoneticPr fontId="9"/>
  </si>
  <si>
    <t>下記イメージのように、MD側からH/Uへの操作要求に対し、H/U側が処理を行い、処理結果をMD側へ通知する機能となる。</t>
    <rPh sb="0" eb="2">
      <t>カキ</t>
    </rPh>
    <rPh sb="13" eb="14">
      <t>ガワ</t>
    </rPh>
    <rPh sb="21" eb="23">
      <t>ソウサ</t>
    </rPh>
    <rPh sb="23" eb="25">
      <t>ヨウキュウ</t>
    </rPh>
    <rPh sb="26" eb="27">
      <t>タイ</t>
    </rPh>
    <rPh sb="32" eb="33">
      <t>ガワ</t>
    </rPh>
    <rPh sb="34" eb="36">
      <t>ショリ</t>
    </rPh>
    <rPh sb="37" eb="38">
      <t>オコナ</t>
    </rPh>
    <rPh sb="40" eb="42">
      <t>ショリ</t>
    </rPh>
    <rPh sb="42" eb="44">
      <t>ケッカ</t>
    </rPh>
    <rPh sb="47" eb="48">
      <t>ガワ</t>
    </rPh>
    <rPh sb="49" eb="51">
      <t>ツウチ</t>
    </rPh>
    <rPh sb="53" eb="55">
      <t>キノウ</t>
    </rPh>
    <phoneticPr fontId="9"/>
  </si>
  <si>
    <t>(*1)主にMDアプリ上からのユーザ操作</t>
    <rPh sb="4" eb="5">
      <t>オモ</t>
    </rPh>
    <rPh sb="11" eb="12">
      <t>ジョウ</t>
    </rPh>
    <rPh sb="18" eb="20">
      <t>ソウサ</t>
    </rPh>
    <phoneticPr fontId="9"/>
  </si>
  <si>
    <t>2.対象機能</t>
    <rPh sb="2" eb="4">
      <t>タイショウ</t>
    </rPh>
    <rPh sb="4" eb="6">
      <t>キノウ</t>
    </rPh>
    <phoneticPr fontId="9"/>
  </si>
  <si>
    <t>Sheet[XXXXXXXXXXXXXX]を参照のこと</t>
    <rPh sb="22" eb="24">
      <t>サンショウ</t>
    </rPh>
    <phoneticPr fontId="9"/>
  </si>
  <si>
    <t>3.要求に対する応答の種別</t>
    <rPh sb="2" eb="4">
      <t>ヨウキュウ</t>
    </rPh>
    <rPh sb="5" eb="6">
      <t>タイ</t>
    </rPh>
    <rPh sb="8" eb="10">
      <t>オウトウ</t>
    </rPh>
    <rPh sb="11" eb="13">
      <t>シュベツ</t>
    </rPh>
    <phoneticPr fontId="9"/>
  </si>
  <si>
    <t>MDの要求に対するH/Uの応答は下記2パターンが存在する。</t>
    <rPh sb="3" eb="5">
      <t>ヨウキュウ</t>
    </rPh>
    <rPh sb="6" eb="7">
      <t>タイ</t>
    </rPh>
    <rPh sb="13" eb="15">
      <t>オウトウ</t>
    </rPh>
    <rPh sb="16" eb="18">
      <t>カキ</t>
    </rPh>
    <rPh sb="24" eb="26">
      <t>ソンザイ</t>
    </rPh>
    <phoneticPr fontId="9"/>
  </si>
  <si>
    <t>(1)定期通知</t>
    <phoneticPr fontId="9"/>
  </si>
  <si>
    <t>エアコンのFAN速や、現在オーディオの音量値等はMD側からの要求時だけでなく、アプリの表示情報として必要なデータである。</t>
    <rPh sb="8" eb="9">
      <t>ソク</t>
    </rPh>
    <rPh sb="11" eb="13">
      <t>ゲンザイ</t>
    </rPh>
    <rPh sb="19" eb="21">
      <t>オンリョウ</t>
    </rPh>
    <rPh sb="21" eb="22">
      <t>アタイ</t>
    </rPh>
    <rPh sb="22" eb="23">
      <t>ナド</t>
    </rPh>
    <rPh sb="26" eb="27">
      <t>ガワ</t>
    </rPh>
    <rPh sb="30" eb="32">
      <t>ヨウキュウ</t>
    </rPh>
    <rPh sb="32" eb="33">
      <t>ジ</t>
    </rPh>
    <rPh sb="43" eb="45">
      <t>ヒョウジ</t>
    </rPh>
    <rPh sb="45" eb="47">
      <t>ジョウホウ</t>
    </rPh>
    <rPh sb="50" eb="52">
      <t>ヒツヨウ</t>
    </rPh>
    <phoneticPr fontId="9"/>
  </si>
  <si>
    <t>このようなデータは"定期通知"とし、H/U→MD側へ定期的に情報を通知する。</t>
    <rPh sb="10" eb="12">
      <t>テイキ</t>
    </rPh>
    <rPh sb="12" eb="14">
      <t>ツウチ</t>
    </rPh>
    <rPh sb="24" eb="25">
      <t>ガワ</t>
    </rPh>
    <rPh sb="26" eb="28">
      <t>テイキ</t>
    </rPh>
    <rPh sb="28" eb="29">
      <t>テキ</t>
    </rPh>
    <rPh sb="30" eb="32">
      <t>ジョウホウ</t>
    </rPh>
    <rPh sb="33" eb="35">
      <t>ツウチ</t>
    </rPh>
    <phoneticPr fontId="9"/>
  </si>
  <si>
    <t>MD側からの要求をH/Uが受け付けると、要求による処理の結果で定期通知の内容が変更となる。</t>
    <rPh sb="2" eb="3">
      <t>ガワ</t>
    </rPh>
    <rPh sb="6" eb="8">
      <t>ヨウキュウ</t>
    </rPh>
    <rPh sb="13" eb="14">
      <t>ウ</t>
    </rPh>
    <rPh sb="15" eb="16">
      <t>ツ</t>
    </rPh>
    <rPh sb="20" eb="22">
      <t>ヨウキュウ</t>
    </rPh>
    <rPh sb="25" eb="27">
      <t>ショリ</t>
    </rPh>
    <rPh sb="28" eb="30">
      <t>ケッカ</t>
    </rPh>
    <rPh sb="31" eb="33">
      <t>テイキ</t>
    </rPh>
    <rPh sb="33" eb="35">
      <t>ツウチ</t>
    </rPh>
    <rPh sb="36" eb="38">
      <t>ナイヨウ</t>
    </rPh>
    <rPh sb="39" eb="41">
      <t>ヘンコウ</t>
    </rPh>
    <phoneticPr fontId="9"/>
  </si>
  <si>
    <t>イメージ)オーディオ音量変更(VOL-UP)</t>
    <rPh sb="10" eb="12">
      <t>オンリョウ</t>
    </rPh>
    <rPh sb="12" eb="14">
      <t>ヘンコウ</t>
    </rPh>
    <phoneticPr fontId="9"/>
  </si>
  <si>
    <t>(2)イベント通知</t>
    <rPh sb="7" eb="9">
      <t>ツウチ</t>
    </rPh>
    <phoneticPr fontId="9"/>
  </si>
  <si>
    <t>プリセットリストやステーションリスト等は常時ではなく、MD側からの要求時にのみ必要なデータである。</t>
    <rPh sb="18" eb="19">
      <t>トウ</t>
    </rPh>
    <rPh sb="20" eb="22">
      <t>ジョウジ</t>
    </rPh>
    <rPh sb="29" eb="30">
      <t>ガワ</t>
    </rPh>
    <rPh sb="33" eb="35">
      <t>ヨウキュウ</t>
    </rPh>
    <rPh sb="35" eb="36">
      <t>ジ</t>
    </rPh>
    <rPh sb="39" eb="41">
      <t>ヒツヨウ</t>
    </rPh>
    <phoneticPr fontId="9"/>
  </si>
  <si>
    <t>このようなデータは"イベント通知"とし、MD側からの要求時のみ情報を通知する。</t>
    <rPh sb="14" eb="16">
      <t>ツウチ</t>
    </rPh>
    <rPh sb="22" eb="23">
      <t>ガワ</t>
    </rPh>
    <rPh sb="26" eb="28">
      <t>ヨウキュウ</t>
    </rPh>
    <rPh sb="28" eb="29">
      <t>ジ</t>
    </rPh>
    <rPh sb="31" eb="33">
      <t>ジョウホウ</t>
    </rPh>
    <rPh sb="34" eb="36">
      <t>ツウチ</t>
    </rPh>
    <phoneticPr fontId="9"/>
  </si>
  <si>
    <t>※データサイズの観点からも定期通知を行うべきでない</t>
    <rPh sb="8" eb="10">
      <t>カンテン</t>
    </rPh>
    <rPh sb="13" eb="15">
      <t>テイキ</t>
    </rPh>
    <rPh sb="15" eb="17">
      <t>ツウチ</t>
    </rPh>
    <rPh sb="18" eb="19">
      <t>オコナ</t>
    </rPh>
    <phoneticPr fontId="9"/>
  </si>
  <si>
    <t>イメージ)プリセットリスト選択</t>
    <rPh sb="13" eb="15">
      <t>センタク</t>
    </rPh>
    <phoneticPr fontId="9"/>
  </si>
  <si>
    <t>4.関連コンポーネント及び、IF、プロトコル検討</t>
    <rPh sb="2" eb="4">
      <t>カンレン</t>
    </rPh>
    <rPh sb="11" eb="12">
      <t>オヨ</t>
    </rPh>
    <rPh sb="22" eb="24">
      <t>ケントウ</t>
    </rPh>
    <phoneticPr fontId="9"/>
  </si>
  <si>
    <t>4-1.関連コンポーネント</t>
    <rPh sb="4" eb="6">
      <t>カンレン</t>
    </rPh>
    <phoneticPr fontId="9"/>
  </si>
  <si>
    <t>関連コンポーネント及び、定義が必要な箇所は下記となる。</t>
    <rPh sb="0" eb="2">
      <t>カンレン</t>
    </rPh>
    <rPh sb="9" eb="10">
      <t>オヨ</t>
    </rPh>
    <rPh sb="12" eb="14">
      <t>テイギ</t>
    </rPh>
    <rPh sb="15" eb="17">
      <t>ヒツヨウ</t>
    </rPh>
    <rPh sb="18" eb="20">
      <t>カショ</t>
    </rPh>
    <rPh sb="21" eb="23">
      <t>カキ</t>
    </rPh>
    <phoneticPr fontId="9"/>
  </si>
  <si>
    <t>4-2.IF及び、プロトコル基本方針</t>
    <rPh sb="6" eb="7">
      <t>オヨ</t>
    </rPh>
    <rPh sb="14" eb="16">
      <t>キホン</t>
    </rPh>
    <rPh sb="16" eb="18">
      <t>ホウシン</t>
    </rPh>
    <phoneticPr fontId="9"/>
  </si>
  <si>
    <t>・MDからの要求項目の追加時、可能な限り簡易な手順で追加が可能となるようにする。</t>
    <rPh sb="6" eb="8">
      <t>ヨウキュウ</t>
    </rPh>
    <rPh sb="8" eb="10">
      <t>コウモク</t>
    </rPh>
    <rPh sb="11" eb="13">
      <t>ツイカ</t>
    </rPh>
    <rPh sb="13" eb="14">
      <t>ジ</t>
    </rPh>
    <rPh sb="15" eb="17">
      <t>カノウ</t>
    </rPh>
    <rPh sb="18" eb="19">
      <t>カギ</t>
    </rPh>
    <rPh sb="20" eb="22">
      <t>カンイ</t>
    </rPh>
    <rPh sb="23" eb="25">
      <t>テジュン</t>
    </rPh>
    <rPh sb="26" eb="28">
      <t>ツイカ</t>
    </rPh>
    <rPh sb="29" eb="31">
      <t>カノウ</t>
    </rPh>
    <phoneticPr fontId="9"/>
  </si>
  <si>
    <t>　追加時の修正範囲や影響範囲が最低限となるようにする。ただし、VendorAppのIFの使い勝手は低下しないように注意する。</t>
    <rPh sb="1" eb="3">
      <t>ツイカ</t>
    </rPh>
    <rPh sb="3" eb="4">
      <t>ジ</t>
    </rPh>
    <rPh sb="5" eb="7">
      <t>シュウセイ</t>
    </rPh>
    <rPh sb="7" eb="9">
      <t>ハンイ</t>
    </rPh>
    <rPh sb="10" eb="12">
      <t>エイキョウ</t>
    </rPh>
    <rPh sb="12" eb="14">
      <t>ハンイ</t>
    </rPh>
    <rPh sb="15" eb="18">
      <t>サイテイゲン</t>
    </rPh>
    <rPh sb="44" eb="45">
      <t>ツカ</t>
    </rPh>
    <rPh sb="46" eb="48">
      <t>ガッテ</t>
    </rPh>
    <rPh sb="49" eb="51">
      <t>テイカ</t>
    </rPh>
    <rPh sb="57" eb="59">
      <t>チュウイ</t>
    </rPh>
    <phoneticPr fontId="9"/>
  </si>
  <si>
    <t>■H/U-MD間　通信プロトコル</t>
    <rPh sb="7" eb="8">
      <t>カン</t>
    </rPh>
    <rPh sb="9" eb="11">
      <t>ツウシン</t>
    </rPh>
    <phoneticPr fontId="9"/>
  </si>
  <si>
    <t xml:space="preserve">1-1)要求用通信プロトコル
</t>
    <phoneticPr fontId="9"/>
  </si>
  <si>
    <t>各種要求毎に異なるデータフォーマットとした場合、以後の要求追加に対する影響が大きくなる。</t>
    <rPh sb="0" eb="2">
      <t>カクシュ</t>
    </rPh>
    <rPh sb="2" eb="4">
      <t>ヨウキュウ</t>
    </rPh>
    <rPh sb="4" eb="5">
      <t>マイ</t>
    </rPh>
    <rPh sb="6" eb="7">
      <t>コト</t>
    </rPh>
    <rPh sb="21" eb="23">
      <t>バアイ</t>
    </rPh>
    <rPh sb="24" eb="26">
      <t>イゴ</t>
    </rPh>
    <rPh sb="27" eb="29">
      <t>ヨウキュウ</t>
    </rPh>
    <rPh sb="29" eb="31">
      <t>ツイカ</t>
    </rPh>
    <rPh sb="32" eb="33">
      <t>タイ</t>
    </rPh>
    <rPh sb="35" eb="37">
      <t>エイキョウ</t>
    </rPh>
    <rPh sb="38" eb="39">
      <t>オオ</t>
    </rPh>
    <phoneticPr fontId="9"/>
  </si>
  <si>
    <t>よって、要求用通信プロトコルを共通ルール化し、基本データフォーマットを定義する。</t>
    <rPh sb="4" eb="6">
      <t>ヨウキュウ</t>
    </rPh>
    <rPh sb="6" eb="7">
      <t>ヨウ</t>
    </rPh>
    <rPh sb="7" eb="9">
      <t>ツウシン</t>
    </rPh>
    <rPh sb="15" eb="17">
      <t>キョウツウ</t>
    </rPh>
    <rPh sb="20" eb="21">
      <t>カ</t>
    </rPh>
    <rPh sb="23" eb="25">
      <t>キホン</t>
    </rPh>
    <rPh sb="35" eb="37">
      <t>テイギ</t>
    </rPh>
    <phoneticPr fontId="9"/>
  </si>
  <si>
    <t>各種要求をこの基本データフォーマットに則った形式で定義することにより、パケットデータの生成と解析部を共通化することが可能となる。</t>
    <rPh sb="0" eb="2">
      <t>カクシュ</t>
    </rPh>
    <rPh sb="2" eb="4">
      <t>ヨウキュウ</t>
    </rPh>
    <rPh sb="7" eb="9">
      <t>キホン</t>
    </rPh>
    <rPh sb="19" eb="20">
      <t>ノット</t>
    </rPh>
    <rPh sb="22" eb="24">
      <t>ケイシキ</t>
    </rPh>
    <rPh sb="25" eb="27">
      <t>テイギ</t>
    </rPh>
    <rPh sb="43" eb="45">
      <t>セイセイ</t>
    </rPh>
    <rPh sb="46" eb="48">
      <t>カイセキ</t>
    </rPh>
    <rPh sb="48" eb="49">
      <t>ブ</t>
    </rPh>
    <rPh sb="50" eb="53">
      <t>キョウツウカ</t>
    </rPh>
    <rPh sb="58" eb="60">
      <t>カノウ</t>
    </rPh>
    <phoneticPr fontId="9"/>
  </si>
  <si>
    <t>1-2)応答用通信プロトコル</t>
    <phoneticPr fontId="9"/>
  </si>
  <si>
    <t>＜3.要求に対する応答の種別＞に記載した2パターンそれぞれの応答を定義する。</t>
    <rPh sb="16" eb="18">
      <t>キサイ</t>
    </rPh>
    <rPh sb="30" eb="32">
      <t>オウトウ</t>
    </rPh>
    <rPh sb="33" eb="35">
      <t>テイギ</t>
    </rPh>
    <phoneticPr fontId="9"/>
  </si>
  <si>
    <t>(1)定期通知</t>
    <rPh sb="3" eb="5">
      <t>テイキ</t>
    </rPh>
    <rPh sb="5" eb="7">
      <t>ツウチ</t>
    </rPh>
    <phoneticPr fontId="9"/>
  </si>
  <si>
    <t>H/U→MDへの定期通知となる。Version1.0と同等とする。</t>
    <rPh sb="8" eb="10">
      <t>テイキ</t>
    </rPh>
    <rPh sb="10" eb="12">
      <t>ツウチ</t>
    </rPh>
    <rPh sb="27" eb="29">
      <t>ドウトウ</t>
    </rPh>
    <phoneticPr fontId="9"/>
  </si>
  <si>
    <t>要求用通信プロトコル同様に共通ルール化した基本データフォーマットを定義する。基本データフォーマットは要求／応答で共通とする。</t>
    <rPh sb="10" eb="12">
      <t>ドウヨウ</t>
    </rPh>
    <rPh sb="13" eb="15">
      <t>キョウツウ</t>
    </rPh>
    <rPh sb="18" eb="19">
      <t>カ</t>
    </rPh>
    <rPh sb="21" eb="23">
      <t>キホン</t>
    </rPh>
    <rPh sb="33" eb="35">
      <t>テイギ</t>
    </rPh>
    <rPh sb="38" eb="40">
      <t>キホン</t>
    </rPh>
    <rPh sb="50" eb="52">
      <t>ヨウキュウ</t>
    </rPh>
    <rPh sb="53" eb="55">
      <t>オウトウ</t>
    </rPh>
    <rPh sb="56" eb="58">
      <t>キョウツウ</t>
    </rPh>
    <phoneticPr fontId="9"/>
  </si>
  <si>
    <t>イメージ)</t>
    <phoneticPr fontId="9"/>
  </si>
  <si>
    <t>要求A</t>
    <rPh sb="0" eb="2">
      <t>ヨウキュウ</t>
    </rPh>
    <phoneticPr fontId="9"/>
  </si>
  <si>
    <t>要求B</t>
    <rPh sb="0" eb="2">
      <t>ヨウキュウ</t>
    </rPh>
    <phoneticPr fontId="9"/>
  </si>
  <si>
    <t>■VendorApp-MDVEService(MDEAPFramework)間　IF</t>
    <rPh sb="38" eb="39">
      <t>カン</t>
    </rPh>
    <phoneticPr fontId="9"/>
  </si>
  <si>
    <t>2-1)VendorApp
要求用IF</t>
    <phoneticPr fontId="9"/>
  </si>
  <si>
    <t>各種要求毎に、要求に必要なデータの数とその種類が異なる。</t>
    <rPh sb="0" eb="2">
      <t>カクシュ</t>
    </rPh>
    <rPh sb="2" eb="4">
      <t>ヨウキュウ</t>
    </rPh>
    <rPh sb="4" eb="5">
      <t>マイ</t>
    </rPh>
    <rPh sb="7" eb="9">
      <t>ヨウキュウ</t>
    </rPh>
    <rPh sb="10" eb="12">
      <t>ヒツヨウ</t>
    </rPh>
    <rPh sb="17" eb="18">
      <t>カズ</t>
    </rPh>
    <rPh sb="21" eb="23">
      <t>シュルイ</t>
    </rPh>
    <rPh sb="24" eb="25">
      <t>コト</t>
    </rPh>
    <phoneticPr fontId="9"/>
  </si>
  <si>
    <t>要求用IFの共通化は不可能では無いが、IFが複雑となり使い勝手が悪くなってしまう。</t>
    <rPh sb="0" eb="2">
      <t>ヨウキュウ</t>
    </rPh>
    <rPh sb="2" eb="3">
      <t>ヨウ</t>
    </rPh>
    <rPh sb="6" eb="9">
      <t>キョウツウカ</t>
    </rPh>
    <rPh sb="10" eb="13">
      <t>フカノウ</t>
    </rPh>
    <rPh sb="15" eb="16">
      <t>ナ</t>
    </rPh>
    <rPh sb="22" eb="24">
      <t>フクザツ</t>
    </rPh>
    <rPh sb="32" eb="33">
      <t>ワル</t>
    </rPh>
    <phoneticPr fontId="9"/>
  </si>
  <si>
    <t>VendorApp毎に機能仕様が異なり、利用するIFも限定されるため、使い勝手を重視する。</t>
    <rPh sb="9" eb="10">
      <t>マイ</t>
    </rPh>
    <rPh sb="11" eb="13">
      <t>キノウ</t>
    </rPh>
    <rPh sb="13" eb="15">
      <t>シヨウ</t>
    </rPh>
    <rPh sb="16" eb="17">
      <t>コト</t>
    </rPh>
    <rPh sb="20" eb="22">
      <t>リヨウ</t>
    </rPh>
    <rPh sb="27" eb="29">
      <t>ゲンテイ</t>
    </rPh>
    <rPh sb="35" eb="36">
      <t>ツカ</t>
    </rPh>
    <rPh sb="37" eb="39">
      <t>カッテ</t>
    </rPh>
    <rPh sb="40" eb="42">
      <t>ジュウシ</t>
    </rPh>
    <phoneticPr fontId="9"/>
  </si>
  <si>
    <t>よって、VendorApp要求用IFは各種機能毎に定義する方針とする。</t>
    <rPh sb="13" eb="15">
      <t>ヨウキュウ</t>
    </rPh>
    <rPh sb="15" eb="16">
      <t>ヨウ</t>
    </rPh>
    <rPh sb="19" eb="21">
      <t>カクシュ</t>
    </rPh>
    <rPh sb="21" eb="23">
      <t>キノウ</t>
    </rPh>
    <rPh sb="23" eb="24">
      <t>マイ</t>
    </rPh>
    <rPh sb="25" eb="27">
      <t>テイギ</t>
    </rPh>
    <rPh sb="29" eb="31">
      <t>ホウシン</t>
    </rPh>
    <phoneticPr fontId="9"/>
  </si>
  <si>
    <t>要求項目</t>
    <rPh sb="0" eb="2">
      <t>ヨウキュウ</t>
    </rPh>
    <rPh sb="2" eb="4">
      <t>コウモク</t>
    </rPh>
    <phoneticPr fontId="9"/>
  </si>
  <si>
    <t>要求用IF</t>
    <rPh sb="0" eb="2">
      <t>ヨウキュウ</t>
    </rPh>
    <rPh sb="2" eb="3">
      <t>ヨウ</t>
    </rPh>
    <phoneticPr fontId="9"/>
  </si>
  <si>
    <t>Climate on/off切替</t>
    <phoneticPr fontId="9"/>
  </si>
  <si>
    <t>reqAirconClimateSetting( on/off );</t>
    <phoneticPr fontId="9"/>
  </si>
  <si>
    <t>指定温度変更[FR-DR/FR-AS/RR]</t>
    <phoneticPr fontId="9"/>
  </si>
  <si>
    <t>reqAirconTempSetting( FR-DR/FR-AS/RR, 温度 );</t>
    <rPh sb="38" eb="40">
      <t>オンド</t>
    </rPh>
    <phoneticPr fontId="9"/>
  </si>
  <si>
    <t>2-2)VendorApp
応答用IF</t>
    <phoneticPr fontId="9"/>
  </si>
  <si>
    <t>＜3.要求に対する応答の種別＞に記載した2パターンそれぞれの応答用IFを定義する。</t>
    <rPh sb="16" eb="18">
      <t>キサイ</t>
    </rPh>
    <rPh sb="30" eb="32">
      <t>オウトウ</t>
    </rPh>
    <rPh sb="32" eb="33">
      <t>ヨウ</t>
    </rPh>
    <rPh sb="36" eb="38">
      <t>テイギ</t>
    </rPh>
    <phoneticPr fontId="9"/>
  </si>
  <si>
    <t>H/U→MDへの定期通知のIFと同等である。</t>
    <rPh sb="8" eb="10">
      <t>テイキ</t>
    </rPh>
    <rPh sb="10" eb="12">
      <t>ツウチ</t>
    </rPh>
    <rPh sb="16" eb="18">
      <t>ドウトウ</t>
    </rPh>
    <phoneticPr fontId="9"/>
  </si>
  <si>
    <t>定期通知とは別にイベント通知用のIFを追加する。</t>
    <rPh sb="0" eb="2">
      <t>テイキ</t>
    </rPh>
    <rPh sb="2" eb="4">
      <t>ツウチ</t>
    </rPh>
    <rPh sb="6" eb="7">
      <t>ベツ</t>
    </rPh>
    <rPh sb="12" eb="14">
      <t>ツウチ</t>
    </rPh>
    <rPh sb="14" eb="15">
      <t>ヨウ</t>
    </rPh>
    <rPh sb="19" eb="21">
      <t>ツイカ</t>
    </rPh>
    <phoneticPr fontId="9"/>
  </si>
  <si>
    <t>通知方法は[Android:コールバック、iPhone:Delegate]とし、JSON形式にて通知する。</t>
    <rPh sb="0" eb="2">
      <t>ツウチ</t>
    </rPh>
    <rPh sb="2" eb="4">
      <t>ホウホウ</t>
    </rPh>
    <rPh sb="44" eb="46">
      <t>ケイシキ</t>
    </rPh>
    <rPh sb="48" eb="50">
      <t>ツウチ</t>
    </rPh>
    <phoneticPr fontId="9"/>
  </si>
  <si>
    <t>※(Android)コールバックは要求用IF時に指定してもらう</t>
    <rPh sb="17" eb="19">
      <t>ヨウキュウ</t>
    </rPh>
    <rPh sb="19" eb="20">
      <t>ヨウ</t>
    </rPh>
    <rPh sb="22" eb="23">
      <t>ジ</t>
    </rPh>
    <rPh sb="24" eb="26">
      <t>シテイ</t>
    </rPh>
    <phoneticPr fontId="9"/>
  </si>
  <si>
    <t>通知JSON形式は通信プロトコル同様に、共通ルール化した基本データフォーマットを定義する。</t>
    <rPh sb="0" eb="2">
      <t>ツウチ</t>
    </rPh>
    <rPh sb="6" eb="8">
      <t>ケイシキ</t>
    </rPh>
    <rPh sb="9" eb="11">
      <t>ツウシン</t>
    </rPh>
    <rPh sb="16" eb="18">
      <t>ドウヨウ</t>
    </rPh>
    <rPh sb="20" eb="22">
      <t>キョウツウ</t>
    </rPh>
    <rPh sb="25" eb="26">
      <t>カ</t>
    </rPh>
    <rPh sb="28" eb="30">
      <t>キホン</t>
    </rPh>
    <rPh sb="40" eb="42">
      <t>テイギ</t>
    </rPh>
    <phoneticPr fontId="9"/>
  </si>
  <si>
    <t>※H/Uからの応答データをもれなく通知可能な基本データフォーマットで定義すること</t>
    <rPh sb="7" eb="9">
      <t>オウトウ</t>
    </rPh>
    <rPh sb="17" eb="19">
      <t>ツウチ</t>
    </rPh>
    <rPh sb="19" eb="21">
      <t>カノウ</t>
    </rPh>
    <rPh sb="22" eb="24">
      <t>キホン</t>
    </rPh>
    <rPh sb="34" eb="36">
      <t>テイギ</t>
    </rPh>
    <phoneticPr fontId="9"/>
  </si>
  <si>
    <t>応答のみの通知：</t>
    <rPh sb="0" eb="2">
      <t>オウトウ</t>
    </rPh>
    <rPh sb="5" eb="7">
      <t>ツウチ</t>
    </rPh>
    <phoneticPr fontId="9"/>
  </si>
  <si>
    <t>{"result":"Success", "code":0, "command":500 }</t>
    <phoneticPr fontId="9"/>
  </si>
  <si>
    <t>リスト情報通知：</t>
    <rPh sb="3" eb="5">
      <t>ジョウホウ</t>
    </rPh>
    <rPh sb="5" eb="7">
      <t>ツウチ</t>
    </rPh>
    <phoneticPr fontId="9"/>
  </si>
  <si>
    <t xml:space="preserve">{"result":"Success", "code":0, </t>
    <phoneticPr fontId="9"/>
  </si>
  <si>
    <t>処理結果</t>
    <rPh sb="0" eb="2">
      <t>ショリ</t>
    </rPh>
    <rPh sb="2" eb="4">
      <t>ケッカ</t>
    </rPh>
    <phoneticPr fontId="9"/>
  </si>
  <si>
    <t xml:space="preserve"> "command":2000, </t>
    <phoneticPr fontId="9"/>
  </si>
  <si>
    <t>MDの要求種別を示すコード</t>
    <rPh sb="3" eb="5">
      <t>ヨウキュウ</t>
    </rPh>
    <rPh sb="5" eb="7">
      <t>シュベツ</t>
    </rPh>
    <rPh sb="8" eb="9">
      <t>シメ</t>
    </rPh>
    <phoneticPr fontId="9"/>
  </si>
  <si>
    <t>count:10,</t>
    <phoneticPr fontId="9"/>
  </si>
  <si>
    <t>応答データの数</t>
    <rPh sb="0" eb="2">
      <t>オウトウ</t>
    </rPh>
    <rPh sb="6" eb="7">
      <t>カズ</t>
    </rPh>
    <phoneticPr fontId="9"/>
  </si>
  <si>
    <t>"1":{"data1":1,"data2":"1","data3":100Hz"},</t>
    <phoneticPr fontId="9"/>
  </si>
  <si>
    <t>応答データ詳細(数分だけ)</t>
    <rPh sb="0" eb="2">
      <t>オウトウ</t>
    </rPh>
    <rPh sb="5" eb="7">
      <t>ショウサイ</t>
    </rPh>
    <rPh sb="8" eb="9">
      <t>カズ</t>
    </rPh>
    <rPh sb="9" eb="10">
      <t>ブン</t>
    </rPh>
    <phoneticPr fontId="9"/>
  </si>
  <si>
    <t>"2":{"data1":2,"data2":"2","data3":100Hz"},</t>
    <phoneticPr fontId="9"/>
  </si>
  <si>
    <t>"3":{"data1":3,"data2":"3","data3":100Hz"},</t>
    <phoneticPr fontId="9"/>
  </si>
  <si>
    <t>}</t>
    <phoneticPr fontId="9"/>
  </si>
  <si>
    <t>■HU側App-Huvelib間　IF</t>
    <rPh sb="3" eb="4">
      <t>ガワ</t>
    </rPh>
    <rPh sb="15" eb="16">
      <t>カン</t>
    </rPh>
    <phoneticPr fontId="9"/>
  </si>
  <si>
    <t>3-1)HU要求用IF</t>
    <phoneticPr fontId="9"/>
  </si>
  <si>
    <t>☆悩みどころ</t>
    <rPh sb="1" eb="2">
      <t>ナヤ</t>
    </rPh>
    <phoneticPr fontId="9"/>
  </si>
  <si>
    <t>VendorApp要求用IFと同様、各種要求毎に必要なデータの数とその種類が異なる。</t>
    <rPh sb="15" eb="17">
      <t>ドウヨウ</t>
    </rPh>
    <rPh sb="18" eb="20">
      <t>カクシュ</t>
    </rPh>
    <rPh sb="22" eb="23">
      <t>マイ</t>
    </rPh>
    <rPh sb="38" eb="39">
      <t>コト</t>
    </rPh>
    <phoneticPr fontId="9"/>
  </si>
  <si>
    <t>HuvelibからH/U側Appに対してMD側要求を通知するIFは下記2案がある。</t>
    <rPh sb="12" eb="13">
      <t>ガワ</t>
    </rPh>
    <rPh sb="17" eb="18">
      <t>タイ</t>
    </rPh>
    <rPh sb="22" eb="23">
      <t>ガワ</t>
    </rPh>
    <rPh sb="23" eb="25">
      <t>ヨウキュウ</t>
    </rPh>
    <rPh sb="26" eb="28">
      <t>ツウチ</t>
    </rPh>
    <rPh sb="33" eb="35">
      <t>カキ</t>
    </rPh>
    <rPh sb="36" eb="37">
      <t>アン</t>
    </rPh>
    <phoneticPr fontId="9"/>
  </si>
  <si>
    <t>①MD側の要求毎にIFを作成</t>
    <rPh sb="3" eb="4">
      <t>ガワ</t>
    </rPh>
    <rPh sb="5" eb="7">
      <t>ヨウキュウ</t>
    </rPh>
    <rPh sb="7" eb="8">
      <t>マイ</t>
    </rPh>
    <rPh sb="12" eb="14">
      <t>サクセイ</t>
    </rPh>
    <phoneticPr fontId="9"/>
  </si>
  <si>
    <t>VendorApp側へ公開するIFと同様に、各種要求毎にIFを定義する。</t>
    <rPh sb="9" eb="10">
      <t>ガワ</t>
    </rPh>
    <rPh sb="11" eb="13">
      <t>コウカイ</t>
    </rPh>
    <rPh sb="18" eb="20">
      <t>ドウヨウ</t>
    </rPh>
    <rPh sb="22" eb="24">
      <t>カクシュ</t>
    </rPh>
    <rPh sb="24" eb="26">
      <t>ヨウキュウ</t>
    </rPh>
    <rPh sb="26" eb="27">
      <t>マイ</t>
    </rPh>
    <rPh sb="31" eb="33">
      <t>テイギ</t>
    </rPh>
    <phoneticPr fontId="9"/>
  </si>
  <si>
    <t>つまり、H/U側から各種要求毎に通知用のコールバック関数を登録してもらう方式となる。</t>
    <rPh sb="7" eb="8">
      <t>ガワ</t>
    </rPh>
    <rPh sb="10" eb="12">
      <t>カクシュ</t>
    </rPh>
    <rPh sb="12" eb="14">
      <t>ヨウキュウ</t>
    </rPh>
    <rPh sb="14" eb="15">
      <t>マイ</t>
    </rPh>
    <rPh sb="16" eb="18">
      <t>ツウチ</t>
    </rPh>
    <rPh sb="18" eb="19">
      <t>ヨウ</t>
    </rPh>
    <rPh sb="26" eb="28">
      <t>カンスウ</t>
    </rPh>
    <rPh sb="29" eb="31">
      <t>トウロク</t>
    </rPh>
    <rPh sb="36" eb="38">
      <t>ホウシキ</t>
    </rPh>
    <phoneticPr fontId="9"/>
  </si>
  <si>
    <t>Huvelib側はMD側からの要求データを復号化、解析した後、要求に応じたHU側Appのコールバックをコールする。</t>
    <rPh sb="7" eb="8">
      <t>ガワ</t>
    </rPh>
    <rPh sb="11" eb="12">
      <t>ガワ</t>
    </rPh>
    <rPh sb="15" eb="17">
      <t>ヨウキュウ</t>
    </rPh>
    <rPh sb="21" eb="23">
      <t>フクゴウ</t>
    </rPh>
    <rPh sb="23" eb="24">
      <t>カ</t>
    </rPh>
    <rPh sb="25" eb="27">
      <t>カイセキ</t>
    </rPh>
    <rPh sb="29" eb="30">
      <t>ノチ</t>
    </rPh>
    <rPh sb="31" eb="33">
      <t>ヨウキュウ</t>
    </rPh>
    <rPh sb="34" eb="35">
      <t>オウ</t>
    </rPh>
    <rPh sb="39" eb="40">
      <t>ガワ</t>
    </rPh>
    <phoneticPr fontId="9"/>
  </si>
  <si>
    <t>シーケンスイメージ)</t>
    <phoneticPr fontId="9"/>
  </si>
  <si>
    <t>1.初期化時に全要求分のコールバック登録</t>
    <rPh sb="2" eb="4">
      <t>ショキ</t>
    </rPh>
    <rPh sb="4" eb="5">
      <t>カ</t>
    </rPh>
    <rPh sb="5" eb="6">
      <t>ジ</t>
    </rPh>
    <rPh sb="7" eb="8">
      <t>ゼン</t>
    </rPh>
    <rPh sb="8" eb="10">
      <t>ヨウキュウ</t>
    </rPh>
    <rPh sb="10" eb="11">
      <t>ブン</t>
    </rPh>
    <rPh sb="18" eb="20">
      <t>トウロク</t>
    </rPh>
    <phoneticPr fontId="9"/>
  </si>
  <si>
    <t>2.MD側からの要求に応じてHuvelibが登録されているHU側Appのコールバックをコール</t>
    <rPh sb="4" eb="5">
      <t>ガワ</t>
    </rPh>
    <rPh sb="8" eb="10">
      <t>ヨウキュウ</t>
    </rPh>
    <rPh sb="11" eb="12">
      <t>オウ</t>
    </rPh>
    <rPh sb="22" eb="24">
      <t>トウロク</t>
    </rPh>
    <rPh sb="31" eb="32">
      <t>ガワ</t>
    </rPh>
    <phoneticPr fontId="9"/>
  </si>
  <si>
    <t>②要求用のIFを共通化</t>
    <rPh sb="1" eb="3">
      <t>ヨウキュウ</t>
    </rPh>
    <rPh sb="3" eb="4">
      <t>ヨウ</t>
    </rPh>
    <rPh sb="8" eb="11">
      <t>キョウツウカ</t>
    </rPh>
    <phoneticPr fontId="9"/>
  </si>
  <si>
    <t>要求用のIFを共通化(1つ)とする。</t>
    <rPh sb="0" eb="2">
      <t>ヨウキュウ</t>
    </rPh>
    <rPh sb="2" eb="3">
      <t>ヨウ</t>
    </rPh>
    <rPh sb="7" eb="10">
      <t>キョウツウカ</t>
    </rPh>
    <phoneticPr fontId="9"/>
  </si>
  <si>
    <t>Huvelib側はMD側からの要求データを復号化し、復号化した要求データ(ヘッダ部とCheckSumを除いたデータ)をそのままHU側Appへ引き渡す。</t>
    <rPh sb="7" eb="8">
      <t>ガワ</t>
    </rPh>
    <rPh sb="11" eb="12">
      <t>ガワ</t>
    </rPh>
    <rPh sb="15" eb="17">
      <t>ヨウキュウ</t>
    </rPh>
    <rPh sb="21" eb="24">
      <t>フクゴウカ</t>
    </rPh>
    <rPh sb="26" eb="29">
      <t>フクゴウカ</t>
    </rPh>
    <rPh sb="31" eb="33">
      <t>ヨウキュウ</t>
    </rPh>
    <rPh sb="40" eb="41">
      <t>ブ</t>
    </rPh>
    <rPh sb="51" eb="52">
      <t>ノゾ</t>
    </rPh>
    <rPh sb="65" eb="66">
      <t>ガワ</t>
    </rPh>
    <rPh sb="70" eb="71">
      <t>ヒ</t>
    </rPh>
    <rPh sb="72" eb="73">
      <t>ワタ</t>
    </rPh>
    <phoneticPr fontId="9"/>
  </si>
  <si>
    <t>HU側Appにてデータを取り出し、要求に応じた処理を行う。</t>
    <rPh sb="2" eb="3">
      <t>ガワ</t>
    </rPh>
    <rPh sb="12" eb="13">
      <t>ト</t>
    </rPh>
    <rPh sb="14" eb="15">
      <t>ダ</t>
    </rPh>
    <rPh sb="17" eb="19">
      <t>ヨウキュウ</t>
    </rPh>
    <rPh sb="20" eb="21">
      <t>オウ</t>
    </rPh>
    <rPh sb="23" eb="25">
      <t>ショリ</t>
    </rPh>
    <rPh sb="26" eb="27">
      <t>オコナ</t>
    </rPh>
    <phoneticPr fontId="9"/>
  </si>
  <si>
    <t>1.初期化時に要求用の共通コールバック登録</t>
    <rPh sb="2" eb="4">
      <t>ショキ</t>
    </rPh>
    <rPh sb="4" eb="5">
      <t>カ</t>
    </rPh>
    <rPh sb="5" eb="6">
      <t>ジ</t>
    </rPh>
    <rPh sb="7" eb="9">
      <t>ヨウキュウ</t>
    </rPh>
    <rPh sb="9" eb="10">
      <t>ヨウ</t>
    </rPh>
    <rPh sb="11" eb="13">
      <t>キョウツウ</t>
    </rPh>
    <rPh sb="19" eb="21">
      <t>トウロク</t>
    </rPh>
    <phoneticPr fontId="9"/>
  </si>
  <si>
    <t>3-2)HU応答用IF</t>
    <phoneticPr fontId="9"/>
  </si>
  <si>
    <t>定期通知に関してはこれまでどおりに個別IFをHuvelib側にて用意する。</t>
    <rPh sb="0" eb="2">
      <t>テイキ</t>
    </rPh>
    <rPh sb="2" eb="4">
      <t>ツウチ</t>
    </rPh>
    <rPh sb="5" eb="6">
      <t>カン</t>
    </rPh>
    <rPh sb="17" eb="19">
      <t>コベツ</t>
    </rPh>
    <rPh sb="29" eb="30">
      <t>ガワ</t>
    </rPh>
    <rPh sb="32" eb="34">
      <t>ヨウイ</t>
    </rPh>
    <phoneticPr fontId="9"/>
  </si>
  <si>
    <t>※方針は変えない</t>
    <rPh sb="1" eb="3">
      <t>ホウシン</t>
    </rPh>
    <rPh sb="4" eb="5">
      <t>カ</t>
    </rPh>
    <phoneticPr fontId="9"/>
  </si>
  <si>
    <t>要求用IFと同様に下記2案がある。</t>
    <rPh sb="0" eb="2">
      <t>ヨウキュウ</t>
    </rPh>
    <rPh sb="2" eb="3">
      <t>ヨウ</t>
    </rPh>
    <rPh sb="6" eb="8">
      <t>ドウヨウ</t>
    </rPh>
    <rPh sb="9" eb="11">
      <t>カキ</t>
    </rPh>
    <rPh sb="12" eb="13">
      <t>アン</t>
    </rPh>
    <phoneticPr fontId="9"/>
  </si>
  <si>
    <t>①MD側の応答毎にIFを作成</t>
    <rPh sb="3" eb="4">
      <t>ガワ</t>
    </rPh>
    <rPh sb="5" eb="7">
      <t>オウトウ</t>
    </rPh>
    <rPh sb="7" eb="8">
      <t>マイ</t>
    </rPh>
    <rPh sb="12" eb="14">
      <t>サクセイ</t>
    </rPh>
    <phoneticPr fontId="9"/>
  </si>
  <si>
    <t>Huvelibに各種要求毎にIFを定義する。</t>
    <rPh sb="8" eb="10">
      <t>カクシュ</t>
    </rPh>
    <rPh sb="10" eb="12">
      <t>ヨウキュウ</t>
    </rPh>
    <rPh sb="12" eb="13">
      <t>マイ</t>
    </rPh>
    <rPh sb="17" eb="19">
      <t>テイギ</t>
    </rPh>
    <phoneticPr fontId="9"/>
  </si>
  <si>
    <t>Huvelib側はHU側Appから渡されたデータを暗号化し、送信データとして出力する。</t>
    <rPh sb="7" eb="8">
      <t>ガワ</t>
    </rPh>
    <rPh sb="11" eb="12">
      <t>ガワ</t>
    </rPh>
    <rPh sb="17" eb="18">
      <t>ワタ</t>
    </rPh>
    <rPh sb="25" eb="27">
      <t>アンゴウ</t>
    </rPh>
    <rPh sb="27" eb="28">
      <t>カ</t>
    </rPh>
    <rPh sb="30" eb="32">
      <t>ソウシン</t>
    </rPh>
    <rPh sb="38" eb="40">
      <t>シュツリョク</t>
    </rPh>
    <phoneticPr fontId="9"/>
  </si>
  <si>
    <t>②応答用のIFを共通化</t>
    <rPh sb="1" eb="3">
      <t>オウトウ</t>
    </rPh>
    <rPh sb="3" eb="4">
      <t>ヨウ</t>
    </rPh>
    <rPh sb="8" eb="11">
      <t>キョウツウカ</t>
    </rPh>
    <phoneticPr fontId="9"/>
  </si>
  <si>
    <t>応答用のIFを共通化(1つ)し、Huvelibに共通の応答データ作成用IFを定義する。</t>
    <rPh sb="0" eb="2">
      <t>オウトウ</t>
    </rPh>
    <rPh sb="2" eb="3">
      <t>ヨウ</t>
    </rPh>
    <rPh sb="7" eb="10">
      <t>キョウツウカ</t>
    </rPh>
    <rPh sb="24" eb="26">
      <t>キョウツウ</t>
    </rPh>
    <rPh sb="27" eb="29">
      <t>オウトウ</t>
    </rPh>
    <rPh sb="32" eb="34">
      <t>サクセイ</t>
    </rPh>
    <rPh sb="34" eb="35">
      <t>ヨウ</t>
    </rPh>
    <phoneticPr fontId="9"/>
  </si>
  <si>
    <t>HU側Appが共通ルールに従って送信データの"データ部"を作成し、Huvelibへ引き渡す。</t>
    <rPh sb="2" eb="3">
      <t>ガワ</t>
    </rPh>
    <rPh sb="7" eb="9">
      <t>キョウツウ</t>
    </rPh>
    <rPh sb="13" eb="14">
      <t>シタガ</t>
    </rPh>
    <rPh sb="16" eb="18">
      <t>ソウシン</t>
    </rPh>
    <rPh sb="26" eb="27">
      <t>ブ</t>
    </rPh>
    <rPh sb="29" eb="31">
      <t>サクセイ</t>
    </rPh>
    <rPh sb="41" eb="42">
      <t>ヒ</t>
    </rPh>
    <rPh sb="43" eb="44">
      <t>ワタ</t>
    </rPh>
    <phoneticPr fontId="9"/>
  </si>
  <si>
    <t>Huvelib側はMD側からの要求データを暗号化し、送信データとして出力する。</t>
    <rPh sb="7" eb="8">
      <t>ガワ</t>
    </rPh>
    <rPh sb="11" eb="12">
      <t>ガワ</t>
    </rPh>
    <rPh sb="15" eb="17">
      <t>ヨウキュウ</t>
    </rPh>
    <rPh sb="21" eb="23">
      <t>アンゴウ</t>
    </rPh>
    <rPh sb="23" eb="24">
      <t>カ</t>
    </rPh>
    <rPh sb="26" eb="28">
      <t>ソウシン</t>
    </rPh>
    <rPh sb="34" eb="36">
      <t>シュツリョク</t>
    </rPh>
    <phoneticPr fontId="9"/>
  </si>
  <si>
    <t>5.全体シーケンス</t>
    <rPh sb="2" eb="4">
      <t>ゼンタイ</t>
    </rPh>
    <phoneticPr fontId="9"/>
  </si>
  <si>
    <t>＜4-2.IF及び、プロトコル基本方針＞に従った全体シーケンスをSheet[双方向_全体シーケンス]に示す。</t>
    <rPh sb="7" eb="8">
      <t>オヨ</t>
    </rPh>
    <rPh sb="15" eb="17">
      <t>キホン</t>
    </rPh>
    <rPh sb="17" eb="19">
      <t>ホウシン</t>
    </rPh>
    <rPh sb="21" eb="22">
      <t>シタガ</t>
    </rPh>
    <rPh sb="24" eb="26">
      <t>ゼンタイ</t>
    </rPh>
    <rPh sb="38" eb="41">
      <t>ソウホウコウ</t>
    </rPh>
    <rPh sb="42" eb="44">
      <t>ゼンタイ</t>
    </rPh>
    <rPh sb="51" eb="52">
      <t>シメ</t>
    </rPh>
    <phoneticPr fontId="9"/>
  </si>
  <si>
    <t>6.IF及び、プロトコル定義</t>
    <rPh sb="4" eb="5">
      <t>オヨ</t>
    </rPh>
    <rPh sb="12" eb="14">
      <t>テイギ</t>
    </rPh>
    <phoneticPr fontId="9"/>
  </si>
  <si>
    <t>(1)要求通信用プロトコル／応答通信用プロトコル</t>
    <rPh sb="3" eb="5">
      <t>ヨウキュウ</t>
    </rPh>
    <rPh sb="5" eb="7">
      <t>ツウシン</t>
    </rPh>
    <rPh sb="7" eb="8">
      <t>ヨウ</t>
    </rPh>
    <rPh sb="14" eb="16">
      <t>オウトウ</t>
    </rPh>
    <rPh sb="16" eb="18">
      <t>ツウシン</t>
    </rPh>
    <rPh sb="18" eb="19">
      <t>ヨウ</t>
    </rPh>
    <phoneticPr fontId="9"/>
  </si>
  <si>
    <t>■パケット種別</t>
    <rPh sb="5" eb="7">
      <t>シュベツ</t>
    </rPh>
    <phoneticPr fontId="9"/>
  </si>
  <si>
    <t>要求要及び、応答用のパケット種別を新規定義する。</t>
    <rPh sb="0" eb="2">
      <t>ヨウキュウ</t>
    </rPh>
    <rPh sb="2" eb="3">
      <t>ヨウ</t>
    </rPh>
    <rPh sb="3" eb="4">
      <t>オヨ</t>
    </rPh>
    <rPh sb="6" eb="8">
      <t>オウトウ</t>
    </rPh>
    <rPh sb="8" eb="9">
      <t>ヨウ</t>
    </rPh>
    <rPh sb="14" eb="16">
      <t>シュベツ</t>
    </rPh>
    <rPh sb="17" eb="19">
      <t>シンキ</t>
    </rPh>
    <rPh sb="19" eb="21">
      <t>テイギ</t>
    </rPh>
    <phoneticPr fontId="9"/>
  </si>
  <si>
    <t>#</t>
    <phoneticPr fontId="9"/>
  </si>
  <si>
    <t>EC-STARTREQ</t>
    <phoneticPr fontId="9"/>
  </si>
  <si>
    <t>通信開始要求</t>
    <phoneticPr fontId="9"/>
  </si>
  <si>
    <t>EC-STARTRES</t>
    <phoneticPr fontId="9"/>
  </si>
  <si>
    <t>MD-&gt;HU</t>
    <phoneticPr fontId="9"/>
  </si>
  <si>
    <t>EC-SENDKEY</t>
    <phoneticPr fontId="9"/>
  </si>
  <si>
    <t>暗号化セッションキー通知</t>
    <phoneticPr fontId="9"/>
  </si>
  <si>
    <t>EC-FINISHED</t>
    <phoneticPr fontId="9"/>
  </si>
  <si>
    <t>暗号化通信確立通知</t>
    <phoneticPr fontId="9"/>
  </si>
  <si>
    <t>EC-RESET</t>
    <phoneticPr fontId="9"/>
  </si>
  <si>
    <t>CT-MDREQ</t>
    <phoneticPr fontId="9"/>
  </si>
  <si>
    <t>追加</t>
    <rPh sb="0" eb="2">
      <t>ツイカ</t>
    </rPh>
    <phoneticPr fontId="9"/>
  </si>
  <si>
    <t>CT-MDRES</t>
    <phoneticPr fontId="9"/>
  </si>
  <si>
    <t>HU-&gt;MD</t>
    <phoneticPr fontId="9"/>
  </si>
  <si>
    <t>INVALID</t>
    <phoneticPr fontId="9"/>
  </si>
  <si>
    <t>-</t>
    <phoneticPr fontId="9"/>
  </si>
  <si>
    <t>■基本データフォーマット：パケット構造　[要求/応答共通]</t>
    <rPh sb="1" eb="3">
      <t>キホン</t>
    </rPh>
    <rPh sb="17" eb="19">
      <t>コウゾウ</t>
    </rPh>
    <rPh sb="21" eb="23">
      <t>ヨウキュウ</t>
    </rPh>
    <rPh sb="24" eb="26">
      <t>オウトウ</t>
    </rPh>
    <rPh sb="26" eb="28">
      <t>キョウツウ</t>
    </rPh>
    <phoneticPr fontId="9"/>
  </si>
  <si>
    <t>バージョン</t>
    <phoneticPr fontId="9"/>
  </si>
  <si>
    <t>パケット種別</t>
    <phoneticPr fontId="9"/>
  </si>
  <si>
    <t>要求／イベント応答用のパケットは定期通知その他よりも長い2Byte定義とする</t>
    <rPh sb="0" eb="2">
      <t>ヨウキュウ</t>
    </rPh>
    <rPh sb="7" eb="9">
      <t>オウトウ</t>
    </rPh>
    <rPh sb="9" eb="10">
      <t>ヨウ</t>
    </rPh>
    <rPh sb="16" eb="18">
      <t>テイキ</t>
    </rPh>
    <rPh sb="18" eb="20">
      <t>ツウチ</t>
    </rPh>
    <rPh sb="22" eb="23">
      <t>タ</t>
    </rPh>
    <rPh sb="26" eb="27">
      <t>ナガ</t>
    </rPh>
    <rPh sb="33" eb="35">
      <t>テイギ</t>
    </rPh>
    <phoneticPr fontId="9"/>
  </si>
  <si>
    <t>0埋め</t>
    <rPh sb="1" eb="2">
      <t>ウ</t>
    </rPh>
    <phoneticPr fontId="9"/>
  </si>
  <si>
    <t>要求ID</t>
    <rPh sb="0" eb="2">
      <t>ヨウキュウ</t>
    </rPh>
    <phoneticPr fontId="9"/>
  </si>
  <si>
    <t>MD要求時に生成。1～65535　MAXになったら1に戻る</t>
    <rPh sb="2" eb="4">
      <t>ヨウキュウ</t>
    </rPh>
    <rPh sb="4" eb="5">
      <t>ジ</t>
    </rPh>
    <rPh sb="6" eb="8">
      <t>セイセイ</t>
    </rPh>
    <rPh sb="27" eb="28">
      <t>モド</t>
    </rPh>
    <phoneticPr fontId="9"/>
  </si>
  <si>
    <t>コマンド種別</t>
    <rPh sb="4" eb="6">
      <t>シュベツ</t>
    </rPh>
    <phoneticPr fontId="9"/>
  </si>
  <si>
    <t>MD要求毎に定義するユニークな固定値。</t>
    <rPh sb="2" eb="4">
      <t>ヨウキュウ</t>
    </rPh>
    <rPh sb="4" eb="5">
      <t>マイ</t>
    </rPh>
    <rPh sb="6" eb="8">
      <t>テイギ</t>
    </rPh>
    <rPh sb="15" eb="17">
      <t>コテイ</t>
    </rPh>
    <rPh sb="17" eb="18">
      <t>アタイ</t>
    </rPh>
    <phoneticPr fontId="9"/>
  </si>
  <si>
    <t>要求結果</t>
    <rPh sb="0" eb="2">
      <t>ヨウキュウ</t>
    </rPh>
    <rPh sb="2" eb="4">
      <t>ケッカ</t>
    </rPh>
    <phoneticPr fontId="9"/>
  </si>
  <si>
    <t>成功or失敗とか　　要求時は0固定とする</t>
    <rPh sb="0" eb="2">
      <t>セイコウ</t>
    </rPh>
    <rPh sb="4" eb="6">
      <t>シッパイ</t>
    </rPh>
    <rPh sb="10" eb="12">
      <t>ヨウキュウ</t>
    </rPh>
    <rPh sb="12" eb="13">
      <t>ジ</t>
    </rPh>
    <rPh sb="15" eb="17">
      <t>コテイ</t>
    </rPh>
    <phoneticPr fontId="9"/>
  </si>
  <si>
    <t>コード</t>
    <phoneticPr fontId="9"/>
  </si>
  <si>
    <t>失敗の場合の原因　要求時は0固定とする</t>
    <rPh sb="0" eb="2">
      <t>シッパイ</t>
    </rPh>
    <rPh sb="3" eb="5">
      <t>バアイ</t>
    </rPh>
    <rPh sb="6" eb="8">
      <t>ゲンイン</t>
    </rPh>
    <rPh sb="9" eb="11">
      <t>ヨウキュウ</t>
    </rPh>
    <rPh sb="11" eb="12">
      <t>ジ</t>
    </rPh>
    <rPh sb="14" eb="16">
      <t>コテイ</t>
    </rPh>
    <phoneticPr fontId="9"/>
  </si>
  <si>
    <t>αの数　例)リスト数</t>
    <rPh sb="2" eb="3">
      <t>カズ</t>
    </rPh>
    <rPh sb="4" eb="5">
      <t>レイ</t>
    </rPh>
    <rPh sb="9" eb="10">
      <t>スウ</t>
    </rPh>
    <phoneticPr fontId="9"/>
  </si>
  <si>
    <t>データ番号</t>
    <rPh sb="3" eb="5">
      <t>バンゴウ</t>
    </rPh>
    <phoneticPr fontId="9"/>
  </si>
  <si>
    <t>データ数分だけ連番で付与</t>
    <rPh sb="3" eb="4">
      <t>スウ</t>
    </rPh>
    <rPh sb="4" eb="5">
      <t>ブン</t>
    </rPh>
    <rPh sb="7" eb="9">
      <t>レンバン</t>
    </rPh>
    <rPh sb="10" eb="12">
      <t>フヨ</t>
    </rPh>
    <phoneticPr fontId="9"/>
  </si>
  <si>
    <t>個別データ数</t>
    <rPh sb="0" eb="2">
      <t>コベツ</t>
    </rPh>
    <rPh sb="5" eb="6">
      <t>スウ</t>
    </rPh>
    <phoneticPr fontId="9"/>
  </si>
  <si>
    <t>βの数　例)1つのリストに対して表示情報が複数必要なケースもあるため</t>
    <rPh sb="2" eb="3">
      <t>カズ</t>
    </rPh>
    <rPh sb="4" eb="5">
      <t>レイ</t>
    </rPh>
    <rPh sb="13" eb="14">
      <t>タイ</t>
    </rPh>
    <rPh sb="16" eb="18">
      <t>ヒョウジ</t>
    </rPh>
    <rPh sb="18" eb="20">
      <t>ジョウホウ</t>
    </rPh>
    <rPh sb="21" eb="23">
      <t>フクスウ</t>
    </rPh>
    <rPh sb="23" eb="25">
      <t>ヒツヨウ</t>
    </rPh>
    <phoneticPr fontId="9"/>
  </si>
  <si>
    <t>型</t>
    <rPh sb="0" eb="1">
      <t>カタ</t>
    </rPh>
    <phoneticPr fontId="9"/>
  </si>
  <si>
    <t>個別データ部サイズ</t>
    <rPh sb="5" eb="6">
      <t>ブ</t>
    </rPh>
    <phoneticPr fontId="9"/>
  </si>
  <si>
    <t>データ部バイト数</t>
    <rPh sb="3" eb="4">
      <t>ブ</t>
    </rPh>
    <rPh sb="7" eb="8">
      <t>スウ</t>
    </rPh>
    <phoneticPr fontId="9"/>
  </si>
  <si>
    <t>個別データ部</t>
    <rPh sb="5" eb="6">
      <t>ブ</t>
    </rPh>
    <phoneticPr fontId="9"/>
  </si>
  <si>
    <t>可変</t>
    <rPh sb="0" eb="2">
      <t>カヘン</t>
    </rPh>
    <phoneticPr fontId="9"/>
  </si>
  <si>
    <t>文字列の場合はUTF-8のバイトコード　※リトルエンディアンのため数値データの場合は取り扱い注意</t>
    <rPh sb="0" eb="3">
      <t>モジレツ</t>
    </rPh>
    <rPh sb="4" eb="6">
      <t>バアイ</t>
    </rPh>
    <rPh sb="33" eb="34">
      <t>スウ</t>
    </rPh>
    <rPh sb="34" eb="35">
      <t>チ</t>
    </rPh>
    <rPh sb="39" eb="41">
      <t>バアイ</t>
    </rPh>
    <rPh sb="42" eb="43">
      <t>ト</t>
    </rPh>
    <rPh sb="44" eb="45">
      <t>アツカ</t>
    </rPh>
    <rPh sb="46" eb="48">
      <t>チュウイ</t>
    </rPh>
    <phoneticPr fontId="9"/>
  </si>
  <si>
    <t>...</t>
    <phoneticPr fontId="9"/>
  </si>
  <si>
    <t>暗号化前後のデータ長変化を避けるため、データ部のデータ長は16の倍数とし、未使用部は0埋めとする</t>
    <phoneticPr fontId="9"/>
  </si>
  <si>
    <t>CheckSum</t>
    <phoneticPr fontId="9"/>
  </si>
  <si>
    <t>■H/Uの応答データをMD側が選択し、H/Uに要求を出すケースについて</t>
    <rPh sb="5" eb="7">
      <t>オウトウ</t>
    </rPh>
    <rPh sb="13" eb="14">
      <t>ガワ</t>
    </rPh>
    <rPh sb="15" eb="17">
      <t>センタク</t>
    </rPh>
    <rPh sb="23" eb="25">
      <t>ヨウキュウ</t>
    </rPh>
    <rPh sb="26" eb="27">
      <t>ダ</t>
    </rPh>
    <phoneticPr fontId="9"/>
  </si>
  <si>
    <t>H/Uからの応答データ(主にリストデータ)をMD側が選択し、H/Uへ要求するケースでは、</t>
    <rPh sb="6" eb="8">
      <t>オウトウ</t>
    </rPh>
    <rPh sb="12" eb="13">
      <t>オモ</t>
    </rPh>
    <rPh sb="24" eb="25">
      <t>ガワ</t>
    </rPh>
    <rPh sb="26" eb="28">
      <t>センタク</t>
    </rPh>
    <rPh sb="34" eb="36">
      <t>ヨウキュウ</t>
    </rPh>
    <phoneticPr fontId="9"/>
  </si>
  <si>
    <t>H/U側はMD側で選択した項目を確実に把握できる情報が必要となる。</t>
    <rPh sb="3" eb="4">
      <t>ガワ</t>
    </rPh>
    <rPh sb="7" eb="8">
      <t>ガワ</t>
    </rPh>
    <rPh sb="9" eb="11">
      <t>センタク</t>
    </rPh>
    <rPh sb="13" eb="15">
      <t>コウモク</t>
    </rPh>
    <rPh sb="16" eb="18">
      <t>カクジツ</t>
    </rPh>
    <rPh sb="19" eb="21">
      <t>ハアク</t>
    </rPh>
    <rPh sb="24" eb="26">
      <t>ジョウホウ</t>
    </rPh>
    <rPh sb="27" eb="29">
      <t>ヒツヨウ</t>
    </rPh>
    <phoneticPr fontId="9"/>
  </si>
  <si>
    <t>表示文字だけでは文字が重複するケースや文字数制限がかかるケースも考えられ、正確に把握できない可能性がある。</t>
    <rPh sb="0" eb="2">
      <t>ヒョウジ</t>
    </rPh>
    <rPh sb="2" eb="4">
      <t>モジ</t>
    </rPh>
    <rPh sb="8" eb="10">
      <t>モジ</t>
    </rPh>
    <rPh sb="11" eb="13">
      <t>チョウフク</t>
    </rPh>
    <rPh sb="19" eb="22">
      <t>モジスウ</t>
    </rPh>
    <rPh sb="22" eb="24">
      <t>セイゲン</t>
    </rPh>
    <rPh sb="32" eb="33">
      <t>カンガ</t>
    </rPh>
    <rPh sb="37" eb="39">
      <t>セイカク</t>
    </rPh>
    <rPh sb="40" eb="42">
      <t>ハアク</t>
    </rPh>
    <rPh sb="46" eb="49">
      <t>カノウセイ</t>
    </rPh>
    <phoneticPr fontId="9"/>
  </si>
  <si>
    <t>よって、表示文字データだけでなく、データ毎にユニークな識別子となる"id"を付与することで判別可能とする。</t>
    <rPh sb="4" eb="6">
      <t>ヒョウジ</t>
    </rPh>
    <rPh sb="6" eb="8">
      <t>モジ</t>
    </rPh>
    <rPh sb="20" eb="21">
      <t>マイ</t>
    </rPh>
    <rPh sb="27" eb="29">
      <t>シキベツ</t>
    </rPh>
    <rPh sb="29" eb="30">
      <t>シ</t>
    </rPh>
    <rPh sb="38" eb="40">
      <t>フヨ</t>
    </rPh>
    <rPh sb="45" eb="47">
      <t>ハンベツ</t>
    </rPh>
    <rPh sb="47" eb="49">
      <t>カノウ</t>
    </rPh>
    <phoneticPr fontId="9"/>
  </si>
  <si>
    <t>※"id"という表現は例。H/Uが判別可能な情報であれば"id"でなくともよく、また識別子が複数でもよい。</t>
    <rPh sb="8" eb="10">
      <t>ヒョウゲン</t>
    </rPh>
    <rPh sb="11" eb="12">
      <t>レイ</t>
    </rPh>
    <rPh sb="17" eb="19">
      <t>ハンベツ</t>
    </rPh>
    <rPh sb="19" eb="21">
      <t>カノウ</t>
    </rPh>
    <rPh sb="22" eb="24">
      <t>ジョウホウ</t>
    </rPh>
    <rPh sb="42" eb="44">
      <t>シキベツ</t>
    </rPh>
    <rPh sb="44" eb="45">
      <t>シ</t>
    </rPh>
    <rPh sb="46" eb="48">
      <t>フクスウ</t>
    </rPh>
    <phoneticPr fontId="9"/>
  </si>
  <si>
    <t>例)プリセットリスト要求～プリセット番号選択まで</t>
    <rPh sb="0" eb="1">
      <t>レイ</t>
    </rPh>
    <rPh sb="10" eb="12">
      <t>ヨウキュウ</t>
    </rPh>
    <rPh sb="18" eb="20">
      <t>バンゴウ</t>
    </rPh>
    <rPh sb="20" eb="22">
      <t>センタク</t>
    </rPh>
    <phoneticPr fontId="9"/>
  </si>
  <si>
    <t>1.プリセットリスト取得要求</t>
    <rPh sb="10" eb="12">
      <t>シュトク</t>
    </rPh>
    <rPh sb="12" eb="14">
      <t>ヨウキュウ</t>
    </rPh>
    <phoneticPr fontId="9"/>
  </si>
  <si>
    <t>値(イメージ)</t>
    <rPh sb="0" eb="1">
      <t>アタイ</t>
    </rPh>
    <phoneticPr fontId="9"/>
  </si>
  <si>
    <t>バージョン</t>
    <phoneticPr fontId="9"/>
  </si>
  <si>
    <t>H/U側から通知されたプロトコルバージョンをそのまま適用</t>
    <rPh sb="3" eb="4">
      <t>ガワ</t>
    </rPh>
    <rPh sb="6" eb="8">
      <t>ツウチ</t>
    </rPh>
    <rPh sb="26" eb="28">
      <t>テキヨウ</t>
    </rPh>
    <phoneticPr fontId="9"/>
  </si>
  <si>
    <t>パケット種別</t>
    <phoneticPr fontId="9"/>
  </si>
  <si>
    <t>50:Comm Packet[CT-MDREQ](新規パケット種別)</t>
    <rPh sb="25" eb="27">
      <t>シンキ</t>
    </rPh>
    <rPh sb="31" eb="33">
      <t>シュベツ</t>
    </rPh>
    <phoneticPr fontId="9"/>
  </si>
  <si>
    <t>xx</t>
    <phoneticPr fontId="9"/>
  </si>
  <si>
    <t>要求時は未使用0埋め</t>
    <rPh sb="0" eb="2">
      <t>ヨウキュウ</t>
    </rPh>
    <rPh sb="2" eb="3">
      <t>ジ</t>
    </rPh>
    <rPh sb="4" eb="7">
      <t>ミシヨウ</t>
    </rPh>
    <rPh sb="8" eb="9">
      <t>ウ</t>
    </rPh>
    <phoneticPr fontId="9"/>
  </si>
  <si>
    <t>コード</t>
    <phoneticPr fontId="9"/>
  </si>
  <si>
    <t>データ数:0　要求に対する引数は存在しない</t>
    <rPh sb="3" eb="4">
      <t>スウ</t>
    </rPh>
    <rPh sb="7" eb="9">
      <t>ヨウキュウ</t>
    </rPh>
    <rPh sb="10" eb="11">
      <t>タイ</t>
    </rPh>
    <rPh sb="13" eb="15">
      <t>ヒキスウ</t>
    </rPh>
    <rPh sb="16" eb="18">
      <t>ソンザイ</t>
    </rPh>
    <phoneticPr fontId="9"/>
  </si>
  <si>
    <t>未使用：データ自体無し</t>
    <rPh sb="0" eb="3">
      <t>ミシヨウ</t>
    </rPh>
    <rPh sb="7" eb="9">
      <t>ジタイ</t>
    </rPh>
    <rPh sb="9" eb="10">
      <t>ナ</t>
    </rPh>
    <phoneticPr fontId="9"/>
  </si>
  <si>
    <t>個別データ数</t>
    <rPh sb="5" eb="6">
      <t>スウ</t>
    </rPh>
    <phoneticPr fontId="9"/>
  </si>
  <si>
    <t>2.プリセットリスト取得応答</t>
    <rPh sb="10" eb="12">
      <t>シュトク</t>
    </rPh>
    <rPh sb="12" eb="14">
      <t>オウトウ</t>
    </rPh>
    <phoneticPr fontId="9"/>
  </si>
  <si>
    <t>バージョン</t>
    <phoneticPr fontId="9"/>
  </si>
  <si>
    <t>プロトコルバージョンを指定</t>
    <rPh sb="11" eb="13">
      <t>シテイ</t>
    </rPh>
    <phoneticPr fontId="9"/>
  </si>
  <si>
    <t>パケット種別</t>
    <phoneticPr fontId="9"/>
  </si>
  <si>
    <t>51:Comm Packet[CT-MDRES](新規パケット種別)</t>
    <rPh sb="25" eb="27">
      <t>シンキ</t>
    </rPh>
    <rPh sb="31" eb="33">
      <t>シュベツ</t>
    </rPh>
    <phoneticPr fontId="9"/>
  </si>
  <si>
    <t>xx</t>
    <phoneticPr fontId="9"/>
  </si>
  <si>
    <t>要求と同じIDでセット</t>
    <rPh sb="0" eb="2">
      <t>ヨウキュウ</t>
    </rPh>
    <rPh sb="3" eb="4">
      <t>オナ</t>
    </rPh>
    <phoneticPr fontId="9"/>
  </si>
  <si>
    <t>取得成功</t>
    <rPh sb="0" eb="2">
      <t>シュトク</t>
    </rPh>
    <rPh sb="2" eb="4">
      <t>セイコウ</t>
    </rPh>
    <phoneticPr fontId="9"/>
  </si>
  <si>
    <t>コード</t>
    <phoneticPr fontId="9"/>
  </si>
  <si>
    <t>コード無し</t>
    <rPh sb="3" eb="4">
      <t>ナ</t>
    </rPh>
    <phoneticPr fontId="9"/>
  </si>
  <si>
    <t>データ数:12　リスト数が12個の場合</t>
    <rPh sb="3" eb="4">
      <t>スウ</t>
    </rPh>
    <rPh sb="11" eb="12">
      <t>スウ</t>
    </rPh>
    <rPh sb="15" eb="16">
      <t>コ</t>
    </rPh>
    <rPh sb="17" eb="19">
      <t>バアイ</t>
    </rPh>
    <phoneticPr fontId="9"/>
  </si>
  <si>
    <t>0:数値</t>
    <rPh sb="2" eb="3">
      <t>スウ</t>
    </rPh>
    <rPh sb="3" eb="4">
      <t>チ</t>
    </rPh>
    <phoneticPr fontId="9"/>
  </si>
  <si>
    <t>バイト数</t>
    <rPh sb="3" eb="4">
      <t>スウ</t>
    </rPh>
    <phoneticPr fontId="9"/>
  </si>
  <si>
    <t>id(識別子)=1</t>
    <rPh sb="3" eb="5">
      <t>シキベツ</t>
    </rPh>
    <rPh sb="5" eb="6">
      <t>シ</t>
    </rPh>
    <phoneticPr fontId="9"/>
  </si>
  <si>
    <t>0:数値　1:文字列</t>
    <rPh sb="2" eb="3">
      <t>スウ</t>
    </rPh>
    <rPh sb="3" eb="4">
      <t>チ</t>
    </rPh>
    <rPh sb="7" eb="10">
      <t>モジレツ</t>
    </rPh>
    <phoneticPr fontId="9"/>
  </si>
  <si>
    <t>表示用プリセット番号：1　※実際にはUTF-8のバイトコード</t>
    <rPh sb="0" eb="3">
      <t>ヒョウジヨウ</t>
    </rPh>
    <rPh sb="8" eb="10">
      <t>バンゴウ</t>
    </rPh>
    <rPh sb="14" eb="16">
      <t>ジッサイ</t>
    </rPh>
    <phoneticPr fontId="9"/>
  </si>
  <si>
    <t>100Hz</t>
    <phoneticPr fontId="9"/>
  </si>
  <si>
    <t>表示用周波数情報：100Hz　※実際にはUTF-8のバイトコード</t>
    <rPh sb="0" eb="3">
      <t>ヒョウジヨウ</t>
    </rPh>
    <rPh sb="3" eb="6">
      <t>シュウハスウ</t>
    </rPh>
    <rPh sb="6" eb="8">
      <t>ジョウホウ</t>
    </rPh>
    <rPh sb="16" eb="18">
      <t>ジッサイ</t>
    </rPh>
    <phoneticPr fontId="9"/>
  </si>
  <si>
    <t>id(識別子)=2</t>
    <rPh sb="3" eb="5">
      <t>シキベツ</t>
    </rPh>
    <rPh sb="5" eb="6">
      <t>シ</t>
    </rPh>
    <phoneticPr fontId="9"/>
  </si>
  <si>
    <t>表示用プリセット番号：2　※実際にはUTF-8のバイトコード</t>
    <rPh sb="0" eb="3">
      <t>ヒョウジヨウ</t>
    </rPh>
    <rPh sb="8" eb="10">
      <t>バンゴウ</t>
    </rPh>
    <rPh sb="14" eb="16">
      <t>ジッサイ</t>
    </rPh>
    <phoneticPr fontId="9"/>
  </si>
  <si>
    <t>200Hz</t>
    <phoneticPr fontId="9"/>
  </si>
  <si>
    <t>表示用周波数情報：200Hz　※実際にはUTF-8のバイトコード</t>
    <rPh sb="0" eb="3">
      <t>ヒョウジヨウ</t>
    </rPh>
    <rPh sb="3" eb="6">
      <t>シュウハスウ</t>
    </rPh>
    <rPh sb="6" eb="8">
      <t>ジョウホウ</t>
    </rPh>
    <rPh sb="16" eb="18">
      <t>ジッサイ</t>
    </rPh>
    <phoneticPr fontId="9"/>
  </si>
  <si>
    <t>・・・以後、繰り返しのため省略</t>
    <rPh sb="3" eb="5">
      <t>イゴ</t>
    </rPh>
    <rPh sb="6" eb="7">
      <t>ク</t>
    </rPh>
    <rPh sb="8" eb="9">
      <t>カエ</t>
    </rPh>
    <rPh sb="13" eb="15">
      <t>ショウリャク</t>
    </rPh>
    <phoneticPr fontId="9"/>
  </si>
  <si>
    <t>16の倍数になるように0埋め</t>
    <rPh sb="3" eb="5">
      <t>バイスウ</t>
    </rPh>
    <rPh sb="12" eb="13">
      <t>ウ</t>
    </rPh>
    <phoneticPr fontId="9"/>
  </si>
  <si>
    <t>3.プリセット選択　プリセット3選択時</t>
    <rPh sb="7" eb="9">
      <t>センタク</t>
    </rPh>
    <rPh sb="16" eb="18">
      <t>センタク</t>
    </rPh>
    <rPh sb="18" eb="19">
      <t>ジ</t>
    </rPh>
    <phoneticPr fontId="9"/>
  </si>
  <si>
    <t>50:Comm Packet[MD-REQ](新規パケット種別)</t>
    <rPh sb="23" eb="25">
      <t>シンキ</t>
    </rPh>
    <rPh sb="29" eb="31">
      <t>シュベツ</t>
    </rPh>
    <phoneticPr fontId="9"/>
  </si>
  <si>
    <t>データ数:1　プリセット番号指定</t>
    <rPh sb="3" eb="4">
      <t>スウ</t>
    </rPh>
    <rPh sb="12" eb="14">
      <t>バンゴウ</t>
    </rPh>
    <rPh sb="14" eb="16">
      <t>シテイ</t>
    </rPh>
    <phoneticPr fontId="9"/>
  </si>
  <si>
    <t>プリセット番号3選択時 id(識別子)=3</t>
    <rPh sb="15" eb="17">
      <t>シキベツ</t>
    </rPh>
    <rPh sb="17" eb="18">
      <t>シ</t>
    </rPh>
    <phoneticPr fontId="9"/>
  </si>
  <si>
    <t>要求ID～個別データ部まで15Byte　15%16=15 残り16-15=1Byteを0埋め</t>
    <rPh sb="0" eb="2">
      <t>ヨウキュウ</t>
    </rPh>
    <rPh sb="5" eb="7">
      <t>コベツ</t>
    </rPh>
    <rPh sb="10" eb="11">
      <t>ブ</t>
    </rPh>
    <rPh sb="29" eb="30">
      <t>ノコ</t>
    </rPh>
    <rPh sb="44" eb="45">
      <t>ウ</t>
    </rPh>
    <phoneticPr fontId="9"/>
  </si>
  <si>
    <t>(2)HU要求用IF登録IF</t>
    <rPh sb="5" eb="7">
      <t>ヨウキュウ</t>
    </rPh>
    <rPh sb="7" eb="8">
      <t>ヨウ</t>
    </rPh>
    <rPh sb="10" eb="12">
      <t>トウロク</t>
    </rPh>
    <phoneticPr fontId="9"/>
  </si>
  <si>
    <t>名称</t>
    <rPh sb="0" eb="2">
      <t>メイショウ</t>
    </rPh>
    <phoneticPr fontId="9"/>
  </si>
  <si>
    <t>HU要求用IF(コールバック)登録</t>
    <phoneticPr fontId="9"/>
  </si>
  <si>
    <t>メソッド名</t>
    <rPh sb="4" eb="5">
      <t>メイ</t>
    </rPh>
    <phoneticPr fontId="9"/>
  </si>
  <si>
    <t>registerReqCallback( void (*func)(int, char*, int) );</t>
    <phoneticPr fontId="9"/>
  </si>
  <si>
    <t>返却</t>
    <rPh sb="0" eb="2">
      <t>ヘンキャク</t>
    </rPh>
    <phoneticPr fontId="9"/>
  </si>
  <si>
    <t>vold</t>
    <phoneticPr fontId="9"/>
  </si>
  <si>
    <t>-</t>
    <phoneticPr fontId="9"/>
  </si>
  <si>
    <t>引数</t>
    <rPh sb="0" eb="2">
      <t>ヒキスウ</t>
    </rPh>
    <phoneticPr fontId="9"/>
  </si>
  <si>
    <t>void (*func)(int, char*, int)</t>
    <phoneticPr fontId="9"/>
  </si>
  <si>
    <t>第1引数</t>
    <rPh sb="0" eb="1">
      <t>ダイ</t>
    </rPh>
    <rPh sb="2" eb="4">
      <t>ヒキスウ</t>
    </rPh>
    <phoneticPr fontId="9"/>
  </si>
  <si>
    <t>Comm_Packet種別 ※今回は50(MD要求)のみ</t>
    <rPh sb="15" eb="17">
      <t>コンカイ</t>
    </rPh>
    <phoneticPr fontId="9"/>
  </si>
  <si>
    <t>第2引数</t>
    <rPh sb="0" eb="1">
      <t>ダイ</t>
    </rPh>
    <rPh sb="2" eb="4">
      <t>ヒキスウ</t>
    </rPh>
    <phoneticPr fontId="9"/>
  </si>
  <si>
    <t>データ部のバイナリデータ[通信プロトコル　データ部を復号化したもの]</t>
    <rPh sb="3" eb="4">
      <t>ブ</t>
    </rPh>
    <rPh sb="13" eb="15">
      <t>ツウシン</t>
    </rPh>
    <rPh sb="24" eb="25">
      <t>ブ</t>
    </rPh>
    <rPh sb="26" eb="29">
      <t>フクゴウカ</t>
    </rPh>
    <phoneticPr fontId="9"/>
  </si>
  <si>
    <t>第3引数</t>
    <rPh sb="0" eb="1">
      <t>ダイ</t>
    </rPh>
    <rPh sb="2" eb="4">
      <t>ヒキスウ</t>
    </rPh>
    <phoneticPr fontId="9"/>
  </si>
  <si>
    <t>データ長[通信プロトコル　データ部の長さ]</t>
    <rPh sb="3" eb="4">
      <t>チョウ</t>
    </rPh>
    <rPh sb="5" eb="7">
      <t>ツウシン</t>
    </rPh>
    <rPh sb="16" eb="17">
      <t>ブ</t>
    </rPh>
    <rPh sb="18" eb="19">
      <t>ナガ</t>
    </rPh>
    <phoneticPr fontId="9"/>
  </si>
  <si>
    <t>備考</t>
    <rPh sb="0" eb="2">
      <t>ビコウ</t>
    </rPh>
    <phoneticPr fontId="9"/>
  </si>
  <si>
    <t>MD側からの要求内容通知用のコールバックを登録する。</t>
    <rPh sb="6" eb="8">
      <t>ヨウキュウ</t>
    </rPh>
    <phoneticPr fontId="9"/>
  </si>
  <si>
    <t>initializeメソッドの前後でコールすること。</t>
    <phoneticPr fontId="9"/>
  </si>
  <si>
    <t>(3)共通応答データ生成用IF</t>
    <rPh sb="10" eb="12">
      <t>セイセイ</t>
    </rPh>
    <phoneticPr fontId="9"/>
  </si>
  <si>
    <t>応答用送信データ生成</t>
    <rPh sb="0" eb="3">
      <t>オウトウヨウ</t>
    </rPh>
    <rPh sb="3" eb="5">
      <t>ソウシン</t>
    </rPh>
    <rPh sb="8" eb="10">
      <t>セイセイ</t>
    </rPh>
    <phoneticPr fontId="9"/>
  </si>
  <si>
    <t>makeResData( int, char*, const char*, int );</t>
    <phoneticPr fontId="9"/>
  </si>
  <si>
    <t>int</t>
    <phoneticPr fontId="9"/>
  </si>
  <si>
    <t>送信データ長(0でエラー)</t>
    <rPh sb="0" eb="2">
      <t>ソウシン</t>
    </rPh>
    <rPh sb="5" eb="6">
      <t>チョウ</t>
    </rPh>
    <phoneticPr fontId="9"/>
  </si>
  <si>
    <t>Comm_Packet種別 ※今回は51(MD要求に対する応答)のみ</t>
    <rPh sb="15" eb="17">
      <t>コンカイ</t>
    </rPh>
    <phoneticPr fontId="9"/>
  </si>
  <si>
    <t>送信データ格納バッファ　第3引数の送信データのデータ長＋ヘッダ部(12Byte)＋CheckSum(1Byte)分が必要</t>
    <rPh sb="0" eb="2">
      <t>ソウシン</t>
    </rPh>
    <rPh sb="5" eb="7">
      <t>カクノウ</t>
    </rPh>
    <rPh sb="12" eb="13">
      <t>ダイ</t>
    </rPh>
    <rPh sb="14" eb="16">
      <t>ヒキスウ</t>
    </rPh>
    <rPh sb="17" eb="19">
      <t>ソウシン</t>
    </rPh>
    <rPh sb="26" eb="27">
      <t>チョウ</t>
    </rPh>
    <rPh sb="31" eb="32">
      <t>ブ</t>
    </rPh>
    <rPh sb="56" eb="57">
      <t>ブン</t>
    </rPh>
    <rPh sb="58" eb="60">
      <t>ヒツヨウ</t>
    </rPh>
    <phoneticPr fontId="9"/>
  </si>
  <si>
    <t>送信データ[データ部]</t>
    <rPh sb="0" eb="2">
      <t>ソウシン</t>
    </rPh>
    <rPh sb="9" eb="10">
      <t>ブ</t>
    </rPh>
    <phoneticPr fontId="9"/>
  </si>
  <si>
    <t>第4引数</t>
    <rPh sb="0" eb="1">
      <t>ダイ</t>
    </rPh>
    <rPh sb="2" eb="4">
      <t>ヒキスウ</t>
    </rPh>
    <phoneticPr fontId="9"/>
  </si>
  <si>
    <t>送信データ[データ部]のデータ長(バイト数)</t>
    <rPh sb="0" eb="2">
      <t>ソウシン</t>
    </rPh>
    <rPh sb="9" eb="10">
      <t>ブ</t>
    </rPh>
    <rPh sb="15" eb="16">
      <t>チョウ</t>
    </rPh>
    <rPh sb="20" eb="21">
      <t>スウ</t>
    </rPh>
    <phoneticPr fontId="9"/>
  </si>
  <si>
    <t>引数で指定された送信データ[データ部]の暗号化、CheckSum計算等を実施し、</t>
    <rPh sb="0" eb="2">
      <t>ヒキスウ</t>
    </rPh>
    <rPh sb="3" eb="5">
      <t>シテイ</t>
    </rPh>
    <rPh sb="8" eb="10">
      <t>ソウシン</t>
    </rPh>
    <rPh sb="17" eb="18">
      <t>ブ</t>
    </rPh>
    <rPh sb="20" eb="22">
      <t>アンゴウ</t>
    </rPh>
    <rPh sb="22" eb="23">
      <t>カ</t>
    </rPh>
    <rPh sb="32" eb="34">
      <t>ケイサン</t>
    </rPh>
    <rPh sb="34" eb="35">
      <t>トウ</t>
    </rPh>
    <rPh sb="36" eb="38">
      <t>ジッシ</t>
    </rPh>
    <phoneticPr fontId="9"/>
  </si>
  <si>
    <t>送信データを第2引数の送信データ格納バッファに格納する。</t>
    <rPh sb="0" eb="2">
      <t>ソウシン</t>
    </rPh>
    <phoneticPr fontId="9"/>
  </si>
  <si>
    <t>(4)VendorApp要求用IF/VendorApp応答用IF</t>
    <rPh sb="12" eb="14">
      <t>ヨウキュウ</t>
    </rPh>
    <rPh sb="14" eb="15">
      <t>ヨウ</t>
    </rPh>
    <rPh sb="27" eb="29">
      <t>オウトウ</t>
    </rPh>
    <rPh sb="29" eb="30">
      <t>ヨウ</t>
    </rPh>
    <phoneticPr fontId="9"/>
  </si>
  <si>
    <t>iPhoneはDelegateを用いるためコールバック登録は不要。定期通知と同様の仕組みを適用する。</t>
    <rPh sb="16" eb="17">
      <t>モチ</t>
    </rPh>
    <rPh sb="27" eb="29">
      <t>トウロク</t>
    </rPh>
    <rPh sb="30" eb="32">
      <t>フヨウ</t>
    </rPh>
    <rPh sb="33" eb="35">
      <t>テイキ</t>
    </rPh>
    <rPh sb="35" eb="37">
      <t>ツウチ</t>
    </rPh>
    <rPh sb="38" eb="40">
      <t>ドウヨウ</t>
    </rPh>
    <rPh sb="41" eb="43">
      <t>シク</t>
    </rPh>
    <rPh sb="45" eb="47">
      <t>テキヨウ</t>
    </rPh>
    <phoneticPr fontId="9"/>
  </si>
  <si>
    <t>Delegateメソッドは新規に定義。メソッド名はAndroidと同様のものを適用する。</t>
    <rPh sb="23" eb="24">
      <t>メイ</t>
    </rPh>
    <rPh sb="33" eb="35">
      <t>ドウヨウ</t>
    </rPh>
    <rPh sb="39" eb="41">
      <t>テキヨウ</t>
    </rPh>
    <phoneticPr fontId="9"/>
  </si>
  <si>
    <t>(Android)</t>
    <phoneticPr fontId="9"/>
  </si>
  <si>
    <t>■要求用IF(Climate on/off切替を例)</t>
    <rPh sb="1" eb="3">
      <t>ヨウキュウ</t>
    </rPh>
    <rPh sb="3" eb="4">
      <t>ヨウ</t>
    </rPh>
    <rPh sb="21" eb="23">
      <t>キリカエ</t>
    </rPh>
    <rPh sb="24" eb="25">
      <t>レイ</t>
    </rPh>
    <phoneticPr fontId="9"/>
  </si>
  <si>
    <t>(例)Climate on/off切替</t>
    <rPh sb="1" eb="2">
      <t>レイ</t>
    </rPh>
    <rPh sb="17" eb="19">
      <t>キリカエ</t>
    </rPh>
    <phoneticPr fontId="9"/>
  </si>
  <si>
    <t>(例)reqAirconClimateSetting(IMdveResCallback callback, String accesskey, String version, int set )</t>
    <rPh sb="1" eb="2">
      <t>レイ</t>
    </rPh>
    <phoneticPr fontId="9"/>
  </si>
  <si>
    <t>応答用コールバック</t>
    <rPh sb="0" eb="3">
      <t>オウトウヨウ</t>
    </rPh>
    <phoneticPr fontId="9"/>
  </si>
  <si>
    <t>アクセスキー</t>
    <phoneticPr fontId="9"/>
  </si>
  <si>
    <t>SDKバージョン</t>
    <phoneticPr fontId="9"/>
  </si>
  <si>
    <t>(例)要求に必要な付与情報　1:Climate on 0:Climate off</t>
    <rPh sb="1" eb="2">
      <t>レイ</t>
    </rPh>
    <rPh sb="3" eb="5">
      <t>ヨウキュウ</t>
    </rPh>
    <rPh sb="6" eb="8">
      <t>ヒツヨウ</t>
    </rPh>
    <rPh sb="9" eb="11">
      <t>フヨ</t>
    </rPh>
    <rPh sb="11" eb="13">
      <t>ジョウホウ</t>
    </rPh>
    <phoneticPr fontId="9"/>
  </si>
  <si>
    <t>第1引数の送信データ格納バッファに格納する。</t>
    <phoneticPr fontId="9"/>
  </si>
  <si>
    <t>■応答用コールバック</t>
    <rPh sb="1" eb="4">
      <t>オウトウヨウ</t>
    </rPh>
    <phoneticPr fontId="9"/>
  </si>
  <si>
    <t>Interface</t>
    <phoneticPr fontId="14"/>
  </si>
  <si>
    <t>IMdveResCallback.aidl</t>
    <phoneticPr fontId="14"/>
  </si>
  <si>
    <t>Package</t>
    <phoneticPr fontId="14"/>
  </si>
  <si>
    <t>メソッド</t>
    <phoneticPr fontId="9"/>
  </si>
  <si>
    <t>応答データ(JSON)</t>
    <rPh sb="0" eb="2">
      <t>オウトウ</t>
    </rPh>
    <phoneticPr fontId="9"/>
  </si>
  <si>
    <t>■VendorApp応答用JSONフォーマット</t>
    <phoneticPr fontId="9"/>
  </si>
  <si>
    <t>VendorApp応答用のJSONフォーマットは以下</t>
    <rPh sb="9" eb="12">
      <t>オウトウヨウ</t>
    </rPh>
    <rPh sb="24" eb="26">
      <t>イカ</t>
    </rPh>
    <phoneticPr fontId="9"/>
  </si>
  <si>
    <t>{</t>
    <phoneticPr fontId="9"/>
  </si>
  <si>
    <t>"result":"(結果)",</t>
    <rPh sb="11" eb="13">
      <t>ケッカ</t>
    </rPh>
    <phoneticPr fontId="9"/>
  </si>
  <si>
    <t>要求に対する結果　成功：Success, 失敗：Error</t>
    <rPh sb="0" eb="2">
      <t>ヨウキュウ</t>
    </rPh>
    <rPh sb="3" eb="4">
      <t>タイ</t>
    </rPh>
    <rPh sb="6" eb="8">
      <t>ケッカ</t>
    </rPh>
    <rPh sb="9" eb="11">
      <t>セイコウ</t>
    </rPh>
    <rPh sb="21" eb="23">
      <t>シッパイ</t>
    </rPh>
    <phoneticPr fontId="9"/>
  </si>
  <si>
    <t>"code":(コード),</t>
    <phoneticPr fontId="9"/>
  </si>
  <si>
    <t>"command":(コマンド種別),</t>
    <rPh sb="15" eb="17">
      <t>シュベツ</t>
    </rPh>
    <phoneticPr fontId="9"/>
  </si>
  <si>
    <t>要求に応じたコマンド種別　要求毎に値を定義</t>
    <rPh sb="0" eb="2">
      <t>ヨウキュウ</t>
    </rPh>
    <rPh sb="3" eb="4">
      <t>オウ</t>
    </rPh>
    <rPh sb="10" eb="12">
      <t>シュベツ</t>
    </rPh>
    <rPh sb="13" eb="15">
      <t>ヨウキュウ</t>
    </rPh>
    <rPh sb="15" eb="16">
      <t>マイ</t>
    </rPh>
    <rPh sb="17" eb="18">
      <t>アタイ</t>
    </rPh>
    <rPh sb="19" eb="21">
      <t>テイギ</t>
    </rPh>
    <phoneticPr fontId="9"/>
  </si>
  <si>
    <t>"count":(応答データ数)</t>
    <rPh sb="9" eb="11">
      <t>オウトウ</t>
    </rPh>
    <rPh sb="14" eb="15">
      <t>スウ</t>
    </rPh>
    <phoneticPr fontId="9"/>
  </si>
  <si>
    <t>"(データ番号)":</t>
    <rPh sb="5" eb="7">
      <t>バンゴウ</t>
    </rPh>
    <phoneticPr fontId="9"/>
  </si>
  <si>
    <t>応答データの番号</t>
    <rPh sb="0" eb="2">
      <t>オウトウ</t>
    </rPh>
    <rPh sb="6" eb="8">
      <t>バンゴウ</t>
    </rPh>
    <phoneticPr fontId="9"/>
  </si>
  <si>
    <t>{</t>
    <phoneticPr fontId="9"/>
  </si>
  <si>
    <t>"data(xx)":"(応答データ)"</t>
    <rPh sb="13" eb="15">
      <t>オウトウ</t>
    </rPh>
    <phoneticPr fontId="9"/>
  </si>
  <si>
    <t>xxは1～連番とする。1つのデータ番号に複数応答データがある場合、"data1":"....", "data2":"...."とする。
文字列の場合は""(ダブルクォーテーション)で囲むこと。</t>
    <rPh sb="5" eb="7">
      <t>レンバン</t>
    </rPh>
    <rPh sb="17" eb="19">
      <t>バンゴウ</t>
    </rPh>
    <rPh sb="20" eb="22">
      <t>フクスウ</t>
    </rPh>
    <rPh sb="22" eb="24">
      <t>オウトウ</t>
    </rPh>
    <rPh sb="30" eb="32">
      <t>バアイ</t>
    </rPh>
    <rPh sb="68" eb="71">
      <t>モジレツ</t>
    </rPh>
    <rPh sb="72" eb="74">
      <t>バアイ</t>
    </rPh>
    <rPh sb="91" eb="92">
      <t>カコ</t>
    </rPh>
    <phoneticPr fontId="9"/>
  </si>
  <si>
    <t>}</t>
    <phoneticPr fontId="9"/>
  </si>
  <si>
    <t>()は固定でない値を示し、HU側からの応答や状況に応じて内容を可変</t>
    <rPh sb="3" eb="5">
      <t>コテイ</t>
    </rPh>
    <rPh sb="8" eb="9">
      <t>アタイ</t>
    </rPh>
    <rPh sb="10" eb="11">
      <t>シメ</t>
    </rPh>
    <rPh sb="15" eb="16">
      <t>ガワ</t>
    </rPh>
    <rPh sb="19" eb="21">
      <t>オウトウ</t>
    </rPh>
    <rPh sb="22" eb="24">
      <t>ジョウキョウ</t>
    </rPh>
    <rPh sb="25" eb="26">
      <t>オウ</t>
    </rPh>
    <rPh sb="28" eb="30">
      <t>ナイヨウ</t>
    </rPh>
    <rPh sb="31" eb="33">
      <t>カヘン</t>
    </rPh>
    <phoneticPr fontId="9"/>
  </si>
  <si>
    <t>■補足：応答通信用プロトコルとVendorApp応答用JSONフォーマットの関係</t>
    <rPh sb="1" eb="3">
      <t>ホソク</t>
    </rPh>
    <rPh sb="38" eb="40">
      <t>カンケイ</t>
    </rPh>
    <phoneticPr fontId="9"/>
  </si>
  <si>
    <t>・応答通信用プロトコル</t>
    <rPh sb="1" eb="3">
      <t>オウトウ</t>
    </rPh>
    <rPh sb="3" eb="5">
      <t>ツウシン</t>
    </rPh>
    <rPh sb="5" eb="6">
      <t>ヨウ</t>
    </rPh>
    <phoneticPr fontId="9"/>
  </si>
  <si>
    <t>・応答用JSONフォーマット</t>
    <rPh sb="1" eb="4">
      <t>オウトウヨウ</t>
    </rPh>
    <phoneticPr fontId="9"/>
  </si>
  <si>
    <t>バージョン</t>
    <phoneticPr fontId="9"/>
  </si>
  <si>
    <t>パケット種別</t>
    <phoneticPr fontId="9"/>
  </si>
  <si>
    <t>}</t>
    <phoneticPr fontId="9"/>
  </si>
  <si>
    <t>7.データ暗号化について</t>
    <rPh sb="5" eb="7">
      <t>アンゴウ</t>
    </rPh>
    <rPh sb="7" eb="8">
      <t>カ</t>
    </rPh>
    <phoneticPr fontId="9"/>
  </si>
  <si>
    <t>H/U→MDへのデータ通知時と同様に共通鍵暗号[暗号モード：CBCモード]を適用する。</t>
    <rPh sb="11" eb="13">
      <t>ツウチ</t>
    </rPh>
    <rPh sb="13" eb="14">
      <t>ジ</t>
    </rPh>
    <rPh sb="15" eb="17">
      <t>ドウヨウ</t>
    </rPh>
    <rPh sb="18" eb="20">
      <t>キョウツウ</t>
    </rPh>
    <rPh sb="20" eb="21">
      <t>カギ</t>
    </rPh>
    <rPh sb="21" eb="23">
      <t>アンゴウ</t>
    </rPh>
    <rPh sb="24" eb="26">
      <t>アンゴウ</t>
    </rPh>
    <rPh sb="38" eb="40">
      <t>テキヨウ</t>
    </rPh>
    <phoneticPr fontId="9"/>
  </si>
  <si>
    <t>詳細はVer1.0 Step2にて定義済みであり、新規に追加する仕組みは無いため詳細は割愛する。</t>
    <rPh sb="0" eb="2">
      <t>ショウサイ</t>
    </rPh>
    <rPh sb="17" eb="19">
      <t>テイギ</t>
    </rPh>
    <rPh sb="19" eb="20">
      <t>ズ</t>
    </rPh>
    <rPh sb="25" eb="27">
      <t>シンキ</t>
    </rPh>
    <rPh sb="28" eb="30">
      <t>ツイカ</t>
    </rPh>
    <rPh sb="32" eb="34">
      <t>シク</t>
    </rPh>
    <rPh sb="36" eb="37">
      <t>ナ</t>
    </rPh>
    <rPh sb="40" eb="42">
      <t>ショウサイ</t>
    </rPh>
    <rPh sb="43" eb="45">
      <t>カツアイ</t>
    </rPh>
    <phoneticPr fontId="9"/>
  </si>
  <si>
    <t>■補足：設計、実装における注意事項１</t>
    <rPh sb="1" eb="3">
      <t>ホソク</t>
    </rPh>
    <rPh sb="4" eb="6">
      <t>セッケイ</t>
    </rPh>
    <rPh sb="7" eb="9">
      <t>ジッソウ</t>
    </rPh>
    <rPh sb="13" eb="15">
      <t>チュウイ</t>
    </rPh>
    <rPh sb="15" eb="17">
      <t>ジコウ</t>
    </rPh>
    <phoneticPr fontId="9"/>
  </si>
  <si>
    <t>H/U-MD間のデータの暗号化はブロック暗号モードとしてCBCモードを適用しているため、</t>
    <rPh sb="6" eb="7">
      <t>カン</t>
    </rPh>
    <rPh sb="12" eb="14">
      <t>アンゴウ</t>
    </rPh>
    <rPh sb="14" eb="15">
      <t>カ</t>
    </rPh>
    <rPh sb="20" eb="22">
      <t>アンゴウ</t>
    </rPh>
    <rPh sb="35" eb="37">
      <t>テキヨウ</t>
    </rPh>
    <phoneticPr fontId="9"/>
  </si>
  <si>
    <t>(送信側の)暗号処理と(受信側の)復号処理の順番の整合性が取れている必要がある。</t>
    <phoneticPr fontId="9"/>
  </si>
  <si>
    <t>注意事項及び、担当は下記を想定。</t>
    <rPh sb="0" eb="2">
      <t>チュウイ</t>
    </rPh>
    <rPh sb="2" eb="4">
      <t>ジコウ</t>
    </rPh>
    <rPh sb="4" eb="5">
      <t>オヨ</t>
    </rPh>
    <rPh sb="7" eb="9">
      <t>タントウ</t>
    </rPh>
    <rPh sb="10" eb="12">
      <t>カキ</t>
    </rPh>
    <rPh sb="13" eb="15">
      <t>ソウテイ</t>
    </rPh>
    <phoneticPr fontId="9"/>
  </si>
  <si>
    <t>H/U</t>
    <phoneticPr fontId="9"/>
  </si>
  <si>
    <t>MD</t>
    <phoneticPr fontId="9"/>
  </si>
  <si>
    <t>送信側</t>
    <rPh sb="0" eb="2">
      <t>ソウシン</t>
    </rPh>
    <rPh sb="2" eb="3">
      <t>ガワ</t>
    </rPh>
    <phoneticPr fontId="9"/>
  </si>
  <si>
    <t>送信データの暗号化と送信処理順の入れ替えが発生しないように設計する</t>
    <rPh sb="0" eb="2">
      <t>ソウシン</t>
    </rPh>
    <rPh sb="6" eb="8">
      <t>アンゴウ</t>
    </rPh>
    <rPh sb="8" eb="9">
      <t>カ</t>
    </rPh>
    <rPh sb="10" eb="12">
      <t>ソウシン</t>
    </rPh>
    <rPh sb="12" eb="14">
      <t>ショリ</t>
    </rPh>
    <rPh sb="14" eb="15">
      <t>ジュン</t>
    </rPh>
    <rPh sb="16" eb="17">
      <t>イ</t>
    </rPh>
    <rPh sb="18" eb="19">
      <t>カ</t>
    </rPh>
    <rPh sb="21" eb="23">
      <t>ハッセイ</t>
    </rPh>
    <rPh sb="29" eb="31">
      <t>セッケイ</t>
    </rPh>
    <phoneticPr fontId="9"/>
  </si>
  <si>
    <t>Pas様</t>
    <rPh sb="3" eb="4">
      <t>サマ</t>
    </rPh>
    <phoneticPr fontId="9"/>
  </si>
  <si>
    <t>HiICS</t>
    <phoneticPr fontId="9"/>
  </si>
  <si>
    <t>受信側</t>
    <rPh sb="0" eb="2">
      <t>ジュシン</t>
    </rPh>
    <rPh sb="2" eb="3">
      <t>ガワ</t>
    </rPh>
    <phoneticPr fontId="9"/>
  </si>
  <si>
    <t>受信→復号化の順番の入れ替えが発生しないように設計する</t>
    <rPh sb="0" eb="2">
      <t>ジュシン</t>
    </rPh>
    <rPh sb="3" eb="6">
      <t>フクゴウカ</t>
    </rPh>
    <rPh sb="7" eb="9">
      <t>ジュンバン</t>
    </rPh>
    <rPh sb="10" eb="11">
      <t>イ</t>
    </rPh>
    <rPh sb="12" eb="13">
      <t>カ</t>
    </rPh>
    <rPh sb="15" eb="17">
      <t>ハッセイ</t>
    </rPh>
    <rPh sb="23" eb="25">
      <t>セッケイ</t>
    </rPh>
    <phoneticPr fontId="9"/>
  </si>
  <si>
    <t>例1)</t>
    <rPh sb="0" eb="1">
      <t>レイ</t>
    </rPh>
    <phoneticPr fontId="9"/>
  </si>
  <si>
    <t>H/U→MDへデータ送信　問題無いケース1</t>
    <rPh sb="10" eb="12">
      <t>ソウシン</t>
    </rPh>
    <rPh sb="13" eb="15">
      <t>モンダイ</t>
    </rPh>
    <rPh sb="15" eb="16">
      <t>ナ</t>
    </rPh>
    <phoneticPr fontId="9"/>
  </si>
  <si>
    <t>#</t>
    <phoneticPr fontId="9"/>
  </si>
  <si>
    <t>送信側処理内容</t>
    <rPh sb="0" eb="2">
      <t>ソウシン</t>
    </rPh>
    <rPh sb="2" eb="3">
      <t>ガワ</t>
    </rPh>
    <rPh sb="3" eb="5">
      <t>ショリ</t>
    </rPh>
    <rPh sb="5" eb="7">
      <t>ナイヨウ</t>
    </rPh>
    <phoneticPr fontId="9"/>
  </si>
  <si>
    <t>受信側処理内容</t>
    <rPh sb="0" eb="2">
      <t>ジュシン</t>
    </rPh>
    <rPh sb="2" eb="3">
      <t>ガワ</t>
    </rPh>
    <rPh sb="3" eb="5">
      <t>ショリ</t>
    </rPh>
    <rPh sb="5" eb="7">
      <t>ナイヨウ</t>
    </rPh>
    <phoneticPr fontId="9"/>
  </si>
  <si>
    <t>[定期]送信データ1暗号化(*1)</t>
    <rPh sb="1" eb="3">
      <t>テイキ</t>
    </rPh>
    <rPh sb="4" eb="6">
      <t>ソウシン</t>
    </rPh>
    <rPh sb="10" eb="12">
      <t>アンゴウ</t>
    </rPh>
    <rPh sb="12" eb="13">
      <t>カ</t>
    </rPh>
    <phoneticPr fontId="9"/>
  </si>
  <si>
    <t>[定期]送信データ1送信</t>
    <rPh sb="4" eb="6">
      <t>ソウシン</t>
    </rPh>
    <rPh sb="10" eb="12">
      <t>ソウシン</t>
    </rPh>
    <phoneticPr fontId="9"/>
  </si>
  <si>
    <t>[定期]送信データ1受信→復号化</t>
    <rPh sb="1" eb="3">
      <t>テイキ</t>
    </rPh>
    <rPh sb="4" eb="6">
      <t>ソウシン</t>
    </rPh>
    <rPh sb="10" eb="12">
      <t>ジュシン</t>
    </rPh>
    <rPh sb="13" eb="16">
      <t>フクゴウカ</t>
    </rPh>
    <phoneticPr fontId="9"/>
  </si>
  <si>
    <t>[定期]送信データ2暗号化(*1)</t>
    <rPh sb="1" eb="3">
      <t>テイキ</t>
    </rPh>
    <rPh sb="4" eb="6">
      <t>ソウシン</t>
    </rPh>
    <rPh sb="10" eb="12">
      <t>アンゴウ</t>
    </rPh>
    <rPh sb="12" eb="13">
      <t>カ</t>
    </rPh>
    <phoneticPr fontId="9"/>
  </si>
  <si>
    <t>[定期]送信データ2送信</t>
    <rPh sb="4" eb="6">
      <t>ソウシン</t>
    </rPh>
    <rPh sb="10" eb="12">
      <t>ソウシン</t>
    </rPh>
    <phoneticPr fontId="9"/>
  </si>
  <si>
    <t>[定期]送信データ2受信→復号化</t>
    <rPh sb="1" eb="3">
      <t>テイキ</t>
    </rPh>
    <rPh sb="4" eb="6">
      <t>ソウシン</t>
    </rPh>
    <rPh sb="10" eb="12">
      <t>ジュシン</t>
    </rPh>
    <rPh sb="13" eb="16">
      <t>フクゴウカ</t>
    </rPh>
    <phoneticPr fontId="9"/>
  </si>
  <si>
    <t>[イベント]送信データ1暗号化(*2)</t>
    <rPh sb="6" eb="8">
      <t>ソウシン</t>
    </rPh>
    <rPh sb="12" eb="14">
      <t>アンゴウ</t>
    </rPh>
    <rPh sb="14" eb="15">
      <t>カ</t>
    </rPh>
    <phoneticPr fontId="9"/>
  </si>
  <si>
    <t>[イベント]送信データ1送信</t>
    <rPh sb="6" eb="8">
      <t>ソウシン</t>
    </rPh>
    <rPh sb="12" eb="14">
      <t>ソウシン</t>
    </rPh>
    <phoneticPr fontId="9"/>
  </si>
  <si>
    <t>[イベント]送信データ1受信→復号化</t>
    <rPh sb="6" eb="8">
      <t>ソウシン</t>
    </rPh>
    <rPh sb="12" eb="14">
      <t>ジュシン</t>
    </rPh>
    <rPh sb="15" eb="18">
      <t>フクゴウカ</t>
    </rPh>
    <phoneticPr fontId="9"/>
  </si>
  <si>
    <t>[定期]送信データ3暗号化(*1)</t>
    <rPh sb="1" eb="3">
      <t>テイキ</t>
    </rPh>
    <rPh sb="4" eb="6">
      <t>ソウシン</t>
    </rPh>
    <rPh sb="10" eb="12">
      <t>アンゴウ</t>
    </rPh>
    <rPh sb="12" eb="13">
      <t>カ</t>
    </rPh>
    <phoneticPr fontId="9"/>
  </si>
  <si>
    <t>[定期]送信データ3送信</t>
    <rPh sb="4" eb="6">
      <t>ソウシン</t>
    </rPh>
    <rPh sb="10" eb="12">
      <t>ソウシン</t>
    </rPh>
    <phoneticPr fontId="9"/>
  </si>
  <si>
    <t>[定期]送信データ3受信→復号化</t>
    <rPh sb="1" eb="3">
      <t>テイキ</t>
    </rPh>
    <rPh sb="4" eb="6">
      <t>ソウシン</t>
    </rPh>
    <rPh sb="10" eb="12">
      <t>ジュシン</t>
    </rPh>
    <rPh sb="13" eb="16">
      <t>フクゴウカ</t>
    </rPh>
    <phoneticPr fontId="9"/>
  </si>
  <si>
    <t>(*1)送信データ暗号化はHuvelibのreadData内で処理されています</t>
    <rPh sb="4" eb="6">
      <t>ソウシン</t>
    </rPh>
    <rPh sb="9" eb="11">
      <t>アンゴウ</t>
    </rPh>
    <rPh sb="11" eb="12">
      <t>カ</t>
    </rPh>
    <rPh sb="29" eb="30">
      <t>ナイ</t>
    </rPh>
    <rPh sb="31" eb="33">
      <t>ショリ</t>
    </rPh>
    <phoneticPr fontId="9"/>
  </si>
  <si>
    <t>(*2)イベント送信に用いるデータ暗号化もHuvelib提供のメソッドにて処理します</t>
    <rPh sb="8" eb="10">
      <t>ソウシン</t>
    </rPh>
    <rPh sb="11" eb="12">
      <t>モチ</t>
    </rPh>
    <rPh sb="17" eb="19">
      <t>アンゴウ</t>
    </rPh>
    <rPh sb="19" eb="20">
      <t>カ</t>
    </rPh>
    <rPh sb="28" eb="30">
      <t>テイキョウ</t>
    </rPh>
    <rPh sb="37" eb="39">
      <t>ショリ</t>
    </rPh>
    <phoneticPr fontId="9"/>
  </si>
  <si>
    <t>例2)</t>
    <rPh sb="0" eb="1">
      <t>レイ</t>
    </rPh>
    <phoneticPr fontId="9"/>
  </si>
  <si>
    <t>H/U→MDへデータ送信　問題無いケース2</t>
    <rPh sb="10" eb="12">
      <t>ソウシン</t>
    </rPh>
    <rPh sb="13" eb="15">
      <t>モンダイ</t>
    </rPh>
    <rPh sb="15" eb="16">
      <t>ナ</t>
    </rPh>
    <phoneticPr fontId="9"/>
  </si>
  <si>
    <t>[定期]送信データ1暗号化</t>
    <rPh sb="1" eb="3">
      <t>テイキ</t>
    </rPh>
    <rPh sb="4" eb="6">
      <t>ソウシン</t>
    </rPh>
    <rPh sb="10" eb="12">
      <t>アンゴウ</t>
    </rPh>
    <rPh sb="12" eb="13">
      <t>カ</t>
    </rPh>
    <phoneticPr fontId="9"/>
  </si>
  <si>
    <t>[定期]送信データ2暗号化</t>
    <rPh sb="1" eb="3">
      <t>テイキ</t>
    </rPh>
    <rPh sb="4" eb="6">
      <t>ソウシン</t>
    </rPh>
    <rPh sb="10" eb="12">
      <t>アンゴウ</t>
    </rPh>
    <rPh sb="12" eb="13">
      <t>カ</t>
    </rPh>
    <phoneticPr fontId="9"/>
  </si>
  <si>
    <t>[イベント]送信データ1暗号化</t>
    <rPh sb="6" eb="8">
      <t>ソウシン</t>
    </rPh>
    <rPh sb="12" eb="14">
      <t>アンゴウ</t>
    </rPh>
    <rPh sb="14" eb="15">
      <t>カ</t>
    </rPh>
    <phoneticPr fontId="9"/>
  </si>
  <si>
    <t>[定期]送信データ3暗号化</t>
    <rPh sb="1" eb="3">
      <t>テイキ</t>
    </rPh>
    <rPh sb="4" eb="6">
      <t>ソウシン</t>
    </rPh>
    <rPh sb="10" eb="12">
      <t>アンゴウ</t>
    </rPh>
    <rPh sb="12" eb="13">
      <t>カ</t>
    </rPh>
    <phoneticPr fontId="9"/>
  </si>
  <si>
    <t>例3)</t>
    <rPh sb="0" eb="1">
      <t>レイ</t>
    </rPh>
    <phoneticPr fontId="9"/>
  </si>
  <si>
    <t>H/U→MDへデータ送信　問題有りケース</t>
    <rPh sb="10" eb="12">
      <t>ソウシン</t>
    </rPh>
    <rPh sb="13" eb="15">
      <t>モンダイ</t>
    </rPh>
    <rPh sb="15" eb="16">
      <t>ア</t>
    </rPh>
    <phoneticPr fontId="9"/>
  </si>
  <si>
    <t>[定期]送信データ4暗号化</t>
    <rPh sb="1" eb="3">
      <t>テイキ</t>
    </rPh>
    <rPh sb="4" eb="6">
      <t>ソウシン</t>
    </rPh>
    <rPh sb="10" eb="12">
      <t>アンゴウ</t>
    </rPh>
    <rPh sb="12" eb="13">
      <t>カ</t>
    </rPh>
    <phoneticPr fontId="9"/>
  </si>
  <si>
    <t>[定期]送信データ4送信</t>
    <rPh sb="4" eb="6">
      <t>ソウシン</t>
    </rPh>
    <rPh sb="10" eb="12">
      <t>ソウシン</t>
    </rPh>
    <phoneticPr fontId="9"/>
  </si>
  <si>
    <t>[定期]送信データ4受信→復号化</t>
    <rPh sb="1" eb="3">
      <t>テイキ</t>
    </rPh>
    <rPh sb="4" eb="6">
      <t>ソウシン</t>
    </rPh>
    <rPh sb="10" eb="12">
      <t>ジュシン</t>
    </rPh>
    <rPh sb="13" eb="16">
      <t>フクゴウカ</t>
    </rPh>
    <phoneticPr fontId="9"/>
  </si>
  <si>
    <t>■MD⇔HU双方向通信　全体シーケンス</t>
    <rPh sb="12" eb="14">
      <t>ゼンタイ</t>
    </rPh>
    <phoneticPr fontId="9"/>
  </si>
  <si>
    <t>要求に対する応答の種別(1)定期通知、(2)イベント通知、それぞれの全体シーケンスを下記に示す。</t>
    <rPh sb="34" eb="36">
      <t>ゼンタイ</t>
    </rPh>
    <rPh sb="42" eb="44">
      <t>カキ</t>
    </rPh>
    <rPh sb="45" eb="46">
      <t>シメ</t>
    </rPh>
    <phoneticPr fontId="9"/>
  </si>
  <si>
    <t>※シーケンスはAndroid(MDVEService)としているが、iPhone(MDEAPFramework)も同様</t>
    <rPh sb="57" eb="59">
      <t>ドウヨウ</t>
    </rPh>
    <phoneticPr fontId="9"/>
  </si>
  <si>
    <t>(1)要求に対する応答の種別：定期通知</t>
    <rPh sb="15" eb="17">
      <t>テイキ</t>
    </rPh>
    <rPh sb="17" eb="19">
      <t>ツウチ</t>
    </rPh>
    <phoneticPr fontId="9"/>
  </si>
  <si>
    <t>コマンド
種別</t>
    <rPh sb="5" eb="7">
      <t>シュベツ</t>
    </rPh>
    <phoneticPr fontId="9"/>
  </si>
  <si>
    <t>コード</t>
    <phoneticPr fontId="9"/>
  </si>
  <si>
    <t>データ数</t>
    <rPh sb="3" eb="4">
      <t>スウ</t>
    </rPh>
    <phoneticPr fontId="9"/>
  </si>
  <si>
    <t>データ番号</t>
    <rPh sb="3" eb="5">
      <t>バンゴウ</t>
    </rPh>
    <phoneticPr fontId="9"/>
  </si>
  <si>
    <t>型</t>
    <rPh sb="0" eb="1">
      <t>カタ</t>
    </rPh>
    <phoneticPr fontId="9"/>
  </si>
  <si>
    <t>データ数
(α値)</t>
    <rPh sb="3" eb="4">
      <t>スウ</t>
    </rPh>
    <rPh sb="7" eb="8">
      <t>アタイ</t>
    </rPh>
    <phoneticPr fontId="9"/>
  </si>
  <si>
    <t>個別データ数
(β値)</t>
    <rPh sb="0" eb="2">
      <t>コベツ</t>
    </rPh>
    <rPh sb="5" eb="6">
      <t>スウ</t>
    </rPh>
    <rPh sb="9" eb="10">
      <t>アタイ</t>
    </rPh>
    <phoneticPr fontId="9"/>
  </si>
  <si>
    <t>個別データ部サイズ</t>
    <rPh sb="0" eb="2">
      <t>コベツ</t>
    </rPh>
    <rPh sb="5" eb="6">
      <t>ブ</t>
    </rPh>
    <phoneticPr fontId="9"/>
  </si>
  <si>
    <t>データ部
※サイズは可変
[個別データ部サイズ]</t>
    <rPh sb="3" eb="4">
      <t>ブ</t>
    </rPh>
    <rPh sb="10" eb="12">
      <t>カヘン</t>
    </rPh>
    <rPh sb="14" eb="16">
      <t>コベツ</t>
    </rPh>
    <rPh sb="19" eb="20">
      <t>ブ</t>
    </rPh>
    <phoneticPr fontId="9"/>
  </si>
  <si>
    <t>未使用(0x00埋め)
(*1)データサイズ可変</t>
    <rPh sb="22" eb="24">
      <t>カヘン</t>
    </rPh>
    <phoneticPr fontId="9"/>
  </si>
  <si>
    <t>(*1)CBCモードによる暗号化のためデータ部を16の倍数として定義する。[未使用領域]は16の倍数となるようにサイズを調整すること。</t>
    <rPh sb="13" eb="15">
      <t>アンゴウ</t>
    </rPh>
    <rPh sb="15" eb="16">
      <t>カ</t>
    </rPh>
    <rPh sb="22" eb="23">
      <t>ブ</t>
    </rPh>
    <rPh sb="27" eb="29">
      <t>バイスウ</t>
    </rPh>
    <rPh sb="32" eb="34">
      <t>テイギ</t>
    </rPh>
    <rPh sb="38" eb="41">
      <t>ミシヨウ</t>
    </rPh>
    <rPh sb="41" eb="43">
      <t>リョウイキ</t>
    </rPh>
    <rPh sb="48" eb="50">
      <t>バイスウ</t>
    </rPh>
    <rPh sb="60" eb="62">
      <t>チョウセイ</t>
    </rPh>
    <phoneticPr fontId="9"/>
  </si>
  <si>
    <t>MD要求用及び、応答用の通信フォーマットは、下記基本データフォーマットとして定義する。</t>
    <rPh sb="2" eb="4">
      <t>ヨウキュウ</t>
    </rPh>
    <rPh sb="4" eb="5">
      <t>ヨウ</t>
    </rPh>
    <rPh sb="5" eb="6">
      <t>オヨ</t>
    </rPh>
    <rPh sb="8" eb="11">
      <t>オウトウヨウ</t>
    </rPh>
    <rPh sb="12" eb="14">
      <t>ツウシン</t>
    </rPh>
    <rPh sb="22" eb="24">
      <t>カキ</t>
    </rPh>
    <rPh sb="24" eb="26">
      <t>キホン</t>
    </rPh>
    <rPh sb="38" eb="40">
      <t>テイギ</t>
    </rPh>
    <phoneticPr fontId="9"/>
  </si>
  <si>
    <t>各種要求をこの基本データフォーマットに則った形式で定義する。</t>
    <rPh sb="0" eb="2">
      <t>カクシュ</t>
    </rPh>
    <rPh sb="2" eb="4">
      <t>ヨウキュウ</t>
    </rPh>
    <rPh sb="7" eb="9">
      <t>キホン</t>
    </rPh>
    <rPh sb="19" eb="20">
      <t>ノット</t>
    </rPh>
    <rPh sb="22" eb="24">
      <t>ケイシキ</t>
    </rPh>
    <rPh sb="25" eb="27">
      <t>テイギ</t>
    </rPh>
    <phoneticPr fontId="9"/>
  </si>
  <si>
    <t>未使用(0x00埋め)
(*1)データサイズ可変</t>
    <phoneticPr fontId="9"/>
  </si>
  <si>
    <t>2.実現方法</t>
    <rPh sb="2" eb="4">
      <t>ジツゲン</t>
    </rPh>
    <rPh sb="4" eb="6">
      <t>ホウホウ</t>
    </rPh>
    <phoneticPr fontId="9"/>
  </si>
  <si>
    <t>「OpenSSL」を使用して、暗号化通信を実現する。</t>
    <rPh sb="18" eb="20">
      <t>ツウシン</t>
    </rPh>
    <rPh sb="21" eb="23">
      <t>ジツゲン</t>
    </rPh>
    <phoneticPr fontId="9"/>
  </si>
  <si>
    <t>暗号方式は、公開鍵暗号と共通鍵暗号を組み合わせたハイブリッド暗号システムを適用する。</t>
    <rPh sb="0" eb="2">
      <t>アンゴウ</t>
    </rPh>
    <rPh sb="2" eb="4">
      <t>ホウシキ</t>
    </rPh>
    <rPh sb="6" eb="8">
      <t>コウカイ</t>
    </rPh>
    <rPh sb="8" eb="9">
      <t>カギ</t>
    </rPh>
    <rPh sb="9" eb="11">
      <t>アンゴウ</t>
    </rPh>
    <rPh sb="12" eb="14">
      <t>キョウツウ</t>
    </rPh>
    <rPh sb="14" eb="15">
      <t>カギ</t>
    </rPh>
    <rPh sb="15" eb="17">
      <t>アンゴウ</t>
    </rPh>
    <rPh sb="18" eb="19">
      <t>ク</t>
    </rPh>
    <rPh sb="20" eb="21">
      <t>ア</t>
    </rPh>
    <rPh sb="30" eb="32">
      <t>アンゴウ</t>
    </rPh>
    <rPh sb="37" eb="39">
      <t>テキヨウ</t>
    </rPh>
    <phoneticPr fontId="9"/>
  </si>
  <si>
    <t>3.暗号仕様</t>
    <rPh sb="2" eb="4">
      <t>アンゴウ</t>
    </rPh>
    <rPh sb="4" eb="6">
      <t>シヨウ</t>
    </rPh>
    <phoneticPr fontId="9"/>
  </si>
  <si>
    <t xml:space="preserve"> 3.1.暗号アルゴリズム</t>
    <rPh sb="5" eb="7">
      <t>アンゴウ</t>
    </rPh>
    <phoneticPr fontId="9"/>
  </si>
  <si>
    <t>暗号アルゴリズムを以下に示す。</t>
    <rPh sb="0" eb="2">
      <t>アンゴウ</t>
    </rPh>
    <rPh sb="9" eb="11">
      <t>イカ</t>
    </rPh>
    <rPh sb="12" eb="13">
      <t>シメ</t>
    </rPh>
    <phoneticPr fontId="9"/>
  </si>
  <si>
    <t>項目</t>
    <rPh sb="0" eb="2">
      <t>コウモク</t>
    </rPh>
    <phoneticPr fontId="9"/>
  </si>
  <si>
    <t>暗号アルゴリズム</t>
    <rPh sb="0" eb="2">
      <t>アンゴウ</t>
    </rPh>
    <phoneticPr fontId="9"/>
  </si>
  <si>
    <t>鍵長[bit]</t>
    <rPh sb="0" eb="1">
      <t>カギ</t>
    </rPh>
    <rPh sb="1" eb="2">
      <t>チョウ</t>
    </rPh>
    <phoneticPr fontId="9"/>
  </si>
  <si>
    <t>共通鍵暗号</t>
    <rPh sb="0" eb="2">
      <t>キョウツウ</t>
    </rPh>
    <rPh sb="2" eb="3">
      <t>カギ</t>
    </rPh>
    <rPh sb="3" eb="5">
      <t>アンゴウ</t>
    </rPh>
    <phoneticPr fontId="9"/>
  </si>
  <si>
    <t>AES-128</t>
    <phoneticPr fontId="9"/>
  </si>
  <si>
    <t>公開鍵暗号</t>
    <rPh sb="0" eb="2">
      <t>コウカイ</t>
    </rPh>
    <rPh sb="2" eb="3">
      <t>カギ</t>
    </rPh>
    <rPh sb="3" eb="5">
      <t>アンゴウ</t>
    </rPh>
    <phoneticPr fontId="9"/>
  </si>
  <si>
    <t>RSA</t>
    <phoneticPr fontId="9"/>
  </si>
  <si>
    <t>共通鍵暗号と公開鍵暗号を合わせて使うときは、両者の強度のバランスを取ることが望ましいとされている。</t>
    <rPh sb="0" eb="2">
      <t>キョウツウ</t>
    </rPh>
    <rPh sb="2" eb="3">
      <t>カギ</t>
    </rPh>
    <rPh sb="3" eb="5">
      <t>アンゴウ</t>
    </rPh>
    <rPh sb="6" eb="8">
      <t>コウカイ</t>
    </rPh>
    <rPh sb="8" eb="9">
      <t>カギ</t>
    </rPh>
    <rPh sb="9" eb="11">
      <t>アンゴウ</t>
    </rPh>
    <rPh sb="12" eb="13">
      <t>ア</t>
    </rPh>
    <rPh sb="16" eb="17">
      <t>ツカ</t>
    </rPh>
    <rPh sb="22" eb="24">
      <t>リョウシャ</t>
    </rPh>
    <rPh sb="25" eb="27">
      <t>キョウド</t>
    </rPh>
    <rPh sb="33" eb="34">
      <t>ト</t>
    </rPh>
    <rPh sb="38" eb="39">
      <t>ノゾ</t>
    </rPh>
    <phoneticPr fontId="9"/>
  </si>
  <si>
    <t>（どちらか片方の鍵長が極端に短いと、攻撃が短い方に集中する可能性があるため）</t>
    <rPh sb="5" eb="7">
      <t>カタホウ</t>
    </rPh>
    <rPh sb="8" eb="9">
      <t>カギ</t>
    </rPh>
    <rPh sb="9" eb="10">
      <t>チョウ</t>
    </rPh>
    <rPh sb="11" eb="13">
      <t>キョクタン</t>
    </rPh>
    <rPh sb="14" eb="15">
      <t>ミジカ</t>
    </rPh>
    <rPh sb="18" eb="20">
      <t>コウゲキ</t>
    </rPh>
    <rPh sb="21" eb="22">
      <t>ミジカ</t>
    </rPh>
    <rPh sb="23" eb="24">
      <t>ホウ</t>
    </rPh>
    <rPh sb="25" eb="27">
      <t>シュウチュウ</t>
    </rPh>
    <rPh sb="29" eb="32">
      <t>カノウセイ</t>
    </rPh>
    <phoneticPr fontId="9"/>
  </si>
  <si>
    <t>下記の暗号強度と鍵長の比較表によると、鍵長128bitのAES-128は、鍵長3072bitのRSAが適していると分かる。</t>
    <rPh sb="0" eb="2">
      <t>カキ</t>
    </rPh>
    <rPh sb="3" eb="5">
      <t>アンゴウ</t>
    </rPh>
    <rPh sb="5" eb="7">
      <t>キョウド</t>
    </rPh>
    <rPh sb="8" eb="9">
      <t>カギ</t>
    </rPh>
    <rPh sb="9" eb="10">
      <t>チョウ</t>
    </rPh>
    <rPh sb="11" eb="13">
      <t>ヒカク</t>
    </rPh>
    <rPh sb="13" eb="14">
      <t>ヒョウ</t>
    </rPh>
    <rPh sb="19" eb="20">
      <t>カギ</t>
    </rPh>
    <rPh sb="20" eb="21">
      <t>チョウ</t>
    </rPh>
    <rPh sb="51" eb="52">
      <t>テキ</t>
    </rPh>
    <phoneticPr fontId="9"/>
  </si>
  <si>
    <t>したがってRSAの鍵長は3072bitとしている。</t>
    <rPh sb="9" eb="10">
      <t>カギ</t>
    </rPh>
    <rPh sb="10" eb="11">
      <t>チョウ</t>
    </rPh>
    <phoneticPr fontId="9"/>
  </si>
  <si>
    <t>[参考文献]NIST Special Publication 800-57, Recommendation for Key Management P53より抜粋</t>
    <rPh sb="1" eb="3">
      <t>サンコウ</t>
    </rPh>
    <rPh sb="3" eb="5">
      <t>ブンケン</t>
    </rPh>
    <rPh sb="78" eb="80">
      <t>バッスイ</t>
    </rPh>
    <phoneticPr fontId="9"/>
  </si>
  <si>
    <t>http://nvlpubs.nist.gov/nistpubs/SpecialPublications/NIST.SP.800-57pt1r4.pdf</t>
    <phoneticPr fontId="9"/>
  </si>
  <si>
    <t>なお公開鍵によるセッションキー暗号化時のパディング方式は「PKCS#1 v2.0(RSA_PKCS1_OAEP_PADDING)」を使用する。</t>
    <rPh sb="2" eb="4">
      <t>コウカイ</t>
    </rPh>
    <rPh sb="4" eb="5">
      <t>カギ</t>
    </rPh>
    <rPh sb="15" eb="17">
      <t>アンゴウ</t>
    </rPh>
    <rPh sb="17" eb="18">
      <t>カ</t>
    </rPh>
    <rPh sb="18" eb="19">
      <t>ジ</t>
    </rPh>
    <rPh sb="25" eb="27">
      <t>ホウシキ</t>
    </rPh>
    <rPh sb="66" eb="68">
      <t>シヨウ</t>
    </rPh>
    <phoneticPr fontId="9"/>
  </si>
  <si>
    <t>また認証局の秘密鍵/公開鍵についても上記同様のRSA方式を使用する。</t>
    <rPh sb="2" eb="4">
      <t>ニンショウ</t>
    </rPh>
    <rPh sb="4" eb="5">
      <t>キョク</t>
    </rPh>
    <rPh sb="6" eb="8">
      <t>ヒミツ</t>
    </rPh>
    <rPh sb="8" eb="9">
      <t>カギ</t>
    </rPh>
    <rPh sb="10" eb="12">
      <t>コウカイ</t>
    </rPh>
    <rPh sb="12" eb="13">
      <t>カギ</t>
    </rPh>
    <rPh sb="18" eb="20">
      <t>ジョウキ</t>
    </rPh>
    <rPh sb="20" eb="22">
      <t>ドウヨウ</t>
    </rPh>
    <rPh sb="26" eb="28">
      <t>ホウシキ</t>
    </rPh>
    <rPh sb="29" eb="31">
      <t>シヨウ</t>
    </rPh>
    <phoneticPr fontId="9"/>
  </si>
  <si>
    <t xml:space="preserve"> 3.2.ブロック暗号モード</t>
    <rPh sb="9" eb="11">
      <t>アンゴウ</t>
    </rPh>
    <phoneticPr fontId="9"/>
  </si>
  <si>
    <t>AES-128のブロック暗号モードとして「CBCモード」を使用することを想定している。</t>
    <rPh sb="12" eb="14">
      <t>アンゴウ</t>
    </rPh>
    <rPh sb="29" eb="31">
      <t>シヨウ</t>
    </rPh>
    <rPh sb="36" eb="38">
      <t>ソウテイ</t>
    </rPh>
    <phoneticPr fontId="9"/>
  </si>
  <si>
    <t>(CRYPTRECが推奨している方式であり、SSL/TLSプロトコルで使用されている実績を考慮)</t>
    <rPh sb="10" eb="12">
      <t>スイショウ</t>
    </rPh>
    <rPh sb="16" eb="18">
      <t>ホウシキ</t>
    </rPh>
    <rPh sb="35" eb="37">
      <t>シヨウ</t>
    </rPh>
    <rPh sb="42" eb="44">
      <t>ジッセキ</t>
    </rPh>
    <rPh sb="45" eb="47">
      <t>コウリョ</t>
    </rPh>
    <phoneticPr fontId="9"/>
  </si>
  <si>
    <t>※CRYPTREC(Cryptography Research and Evaluation Committees)</t>
    <phoneticPr fontId="9"/>
  </si>
  <si>
    <t>　電子政府推奨暗号の安全性を評価・監視し、暗号技術の適切な実装法・運用法を調査・検討するプロジェクト</t>
    <phoneticPr fontId="9"/>
  </si>
  <si>
    <t>※ブロック暗号モード</t>
    <rPh sb="5" eb="7">
      <t>アンゴウ</t>
    </rPh>
    <phoneticPr fontId="9"/>
  </si>
  <si>
    <t>　AESのブロック長は128bitのため、128bitの平文をまとめて暗号化し、128bitの暗号文を作成する。</t>
    <rPh sb="9" eb="10">
      <t>チョウ</t>
    </rPh>
    <rPh sb="28" eb="29">
      <t>ヒラ</t>
    </rPh>
    <rPh sb="29" eb="30">
      <t>ブン</t>
    </rPh>
    <rPh sb="35" eb="37">
      <t>アンゴウ</t>
    </rPh>
    <rPh sb="37" eb="38">
      <t>カ</t>
    </rPh>
    <rPh sb="47" eb="49">
      <t>アンゴウ</t>
    </rPh>
    <rPh sb="49" eb="50">
      <t>ブン</t>
    </rPh>
    <rPh sb="51" eb="53">
      <t>サクセイ</t>
    </rPh>
    <phoneticPr fontId="9"/>
  </si>
  <si>
    <t>　128bit以上の平文を暗号化するためには、上記の暗号化を繰り返し使う必要がある。</t>
    <rPh sb="7" eb="9">
      <t>イジョウ</t>
    </rPh>
    <rPh sb="10" eb="11">
      <t>ヒラ</t>
    </rPh>
    <rPh sb="11" eb="12">
      <t>ブン</t>
    </rPh>
    <rPh sb="13" eb="15">
      <t>アンゴウ</t>
    </rPh>
    <rPh sb="15" eb="16">
      <t>カ</t>
    </rPh>
    <rPh sb="23" eb="25">
      <t>ジョウキ</t>
    </rPh>
    <rPh sb="26" eb="28">
      <t>アンゴウ</t>
    </rPh>
    <rPh sb="28" eb="29">
      <t>カ</t>
    </rPh>
    <rPh sb="30" eb="31">
      <t>ク</t>
    </rPh>
    <rPh sb="32" eb="33">
      <t>カエ</t>
    </rPh>
    <rPh sb="34" eb="35">
      <t>ツカ</t>
    </rPh>
    <rPh sb="36" eb="38">
      <t>ヒツヨウ</t>
    </rPh>
    <phoneticPr fontId="9"/>
  </si>
  <si>
    <t>　この繰り返しの方法をブロック暗号モードと呼ぶ。</t>
    <rPh sb="3" eb="4">
      <t>ク</t>
    </rPh>
    <rPh sb="5" eb="6">
      <t>カエ</t>
    </rPh>
    <rPh sb="8" eb="10">
      <t>ホウホウ</t>
    </rPh>
    <rPh sb="15" eb="17">
      <t>アンゴウ</t>
    </rPh>
    <rPh sb="21" eb="22">
      <t>ヨ</t>
    </rPh>
    <phoneticPr fontId="9"/>
  </si>
  <si>
    <t>以下にCBCモードの暗号化/復号化の流れを示す。</t>
    <rPh sb="0" eb="2">
      <t>イカ</t>
    </rPh>
    <rPh sb="10" eb="12">
      <t>アンゴウ</t>
    </rPh>
    <rPh sb="12" eb="13">
      <t>カ</t>
    </rPh>
    <rPh sb="14" eb="17">
      <t>フクゴウカ</t>
    </rPh>
    <rPh sb="18" eb="19">
      <t>ナガ</t>
    </rPh>
    <rPh sb="21" eb="22">
      <t>シメ</t>
    </rPh>
    <phoneticPr fontId="9"/>
  </si>
  <si>
    <t>(1)初期化ベクトル</t>
    <rPh sb="3" eb="6">
      <t>ショキカ</t>
    </rPh>
    <phoneticPr fontId="9"/>
  </si>
  <si>
    <t>初期化ベクトルは、HU側でセッション毎に乱数で作成する。</t>
    <rPh sb="0" eb="3">
      <t>ショキカ</t>
    </rPh>
    <rPh sb="11" eb="12">
      <t>ガワ</t>
    </rPh>
    <rPh sb="18" eb="19">
      <t>ゴト</t>
    </rPh>
    <rPh sb="20" eb="22">
      <t>ランスウ</t>
    </rPh>
    <rPh sb="23" eb="25">
      <t>サクセイ</t>
    </rPh>
    <phoneticPr fontId="9"/>
  </si>
  <si>
    <t>作成した初期化ベクトルは、セッションキーとあわせてMD側に通知する。</t>
    <rPh sb="0" eb="2">
      <t>サクセイ</t>
    </rPh>
    <rPh sb="4" eb="7">
      <t>ショキカ</t>
    </rPh>
    <rPh sb="27" eb="28">
      <t>ガワ</t>
    </rPh>
    <rPh sb="29" eb="31">
      <t>ツウチ</t>
    </rPh>
    <phoneticPr fontId="9"/>
  </si>
  <si>
    <t>(2)パディング</t>
    <phoneticPr fontId="9"/>
  </si>
  <si>
    <t>OpenSSLによるパディングは行わない。</t>
    <rPh sb="16" eb="17">
      <t>オコナ</t>
    </rPh>
    <phoneticPr fontId="9"/>
  </si>
  <si>
    <t>車両データ転送用パケットのデータ長が16の整数倍となるよう通信プロトコル仕様として定義する。</t>
    <rPh sb="0" eb="2">
      <t>シャリョウ</t>
    </rPh>
    <rPh sb="5" eb="7">
      <t>テンソウ</t>
    </rPh>
    <rPh sb="7" eb="8">
      <t>ヨウ</t>
    </rPh>
    <rPh sb="16" eb="17">
      <t>チョウ</t>
    </rPh>
    <rPh sb="21" eb="23">
      <t>セイスウ</t>
    </rPh>
    <rPh sb="23" eb="24">
      <t>バイ</t>
    </rPh>
    <phoneticPr fontId="9"/>
  </si>
  <si>
    <t>※詳細は[7.3.データ長定義]参照</t>
    <rPh sb="1" eb="3">
      <t>ショウサイ</t>
    </rPh>
    <rPh sb="16" eb="18">
      <t>サンショウ</t>
    </rPh>
    <phoneticPr fontId="9"/>
  </si>
  <si>
    <t xml:space="preserve"> 3.3.ハッシュ関数</t>
    <rPh sb="9" eb="11">
      <t>カンスウ</t>
    </rPh>
    <phoneticPr fontId="9"/>
  </si>
  <si>
    <t>認証局で公開鍵の証明書を作成する際、デジタル署名を行う。</t>
    <rPh sb="0" eb="2">
      <t>ニンショウ</t>
    </rPh>
    <rPh sb="2" eb="3">
      <t>キョク</t>
    </rPh>
    <rPh sb="4" eb="6">
      <t>コウカイ</t>
    </rPh>
    <rPh sb="6" eb="7">
      <t>カギ</t>
    </rPh>
    <rPh sb="8" eb="11">
      <t>ショウメイショ</t>
    </rPh>
    <rPh sb="12" eb="14">
      <t>サクセイ</t>
    </rPh>
    <rPh sb="16" eb="17">
      <t>サイ</t>
    </rPh>
    <rPh sb="22" eb="24">
      <t>ショメイ</t>
    </rPh>
    <rPh sb="25" eb="26">
      <t>オコナ</t>
    </rPh>
    <phoneticPr fontId="9"/>
  </si>
  <si>
    <t xml:space="preserve"> </t>
    <phoneticPr fontId="9"/>
  </si>
  <si>
    <t>デジタル署名を行うためにハッシュ関数「SHA-256」を使用する。</t>
    <rPh sb="4" eb="6">
      <t>ショメイ</t>
    </rPh>
    <rPh sb="7" eb="8">
      <t>オコナ</t>
    </rPh>
    <rPh sb="16" eb="18">
      <t>カンスウ</t>
    </rPh>
    <rPh sb="28" eb="30">
      <t>シヨウ</t>
    </rPh>
    <phoneticPr fontId="9"/>
  </si>
  <si>
    <t>本関数を使って公開鍵のハッシュ値を求め、同値を認証局の秘密鍵で暗号化したものをデジタル署名とする。</t>
    <rPh sb="0" eb="1">
      <t>ホン</t>
    </rPh>
    <rPh sb="1" eb="3">
      <t>カンスウ</t>
    </rPh>
    <rPh sb="4" eb="5">
      <t>ツカ</t>
    </rPh>
    <rPh sb="7" eb="9">
      <t>コウカイ</t>
    </rPh>
    <rPh sb="9" eb="10">
      <t>カギ</t>
    </rPh>
    <rPh sb="15" eb="16">
      <t>チ</t>
    </rPh>
    <rPh sb="17" eb="18">
      <t>モト</t>
    </rPh>
    <rPh sb="20" eb="21">
      <t>ドウ</t>
    </rPh>
    <rPh sb="21" eb="22">
      <t>チ</t>
    </rPh>
    <rPh sb="23" eb="25">
      <t>ニンショウ</t>
    </rPh>
    <rPh sb="25" eb="26">
      <t>キョク</t>
    </rPh>
    <rPh sb="27" eb="29">
      <t>ヒミツ</t>
    </rPh>
    <rPh sb="29" eb="30">
      <t>カギ</t>
    </rPh>
    <rPh sb="31" eb="33">
      <t>アンゴウ</t>
    </rPh>
    <rPh sb="33" eb="34">
      <t>カ</t>
    </rPh>
    <rPh sb="43" eb="45">
      <t>ショメイ</t>
    </rPh>
    <phoneticPr fontId="9"/>
  </si>
  <si>
    <t>4.ソフトウェア構成</t>
    <rPh sb="8" eb="10">
      <t>コウセイ</t>
    </rPh>
    <phoneticPr fontId="9"/>
  </si>
  <si>
    <t>ソフトウェア構成を以下に示す。</t>
    <rPh sb="6" eb="8">
      <t>コウセイ</t>
    </rPh>
    <rPh sb="9" eb="11">
      <t>イカ</t>
    </rPh>
    <rPh sb="12" eb="13">
      <t>シメ</t>
    </rPh>
    <phoneticPr fontId="9"/>
  </si>
  <si>
    <t>5.OpenSSL概要</t>
    <rPh sb="9" eb="11">
      <t>ガイヨウ</t>
    </rPh>
    <phoneticPr fontId="9"/>
  </si>
  <si>
    <t>　5.1.ソフトウェア構成</t>
    <rPh sb="11" eb="13">
      <t>コウセイ</t>
    </rPh>
    <phoneticPr fontId="9"/>
  </si>
  <si>
    <t>OpenSSLのソフトウェア構成を以下に示す。</t>
    <rPh sb="14" eb="16">
      <t>コウセイ</t>
    </rPh>
    <rPh sb="17" eb="19">
      <t>イカ</t>
    </rPh>
    <rPh sb="20" eb="21">
      <t>シメ</t>
    </rPh>
    <phoneticPr fontId="9"/>
  </si>
  <si>
    <t>openssl コマンドライン・ツール</t>
    <phoneticPr fontId="9"/>
  </si>
  <si>
    <t>#2,#3をコマンドライン上で利用するためのコマンドを提供</t>
    <rPh sb="13" eb="14">
      <t>ジョウ</t>
    </rPh>
    <rPh sb="15" eb="17">
      <t>リヨウ</t>
    </rPh>
    <rPh sb="27" eb="29">
      <t>テイキョウ</t>
    </rPh>
    <phoneticPr fontId="9"/>
  </si>
  <si>
    <t>ssl library　</t>
    <phoneticPr fontId="9"/>
  </si>
  <si>
    <t>SSL/TLSプロトコルを実現するための関数を提供</t>
    <rPh sb="13" eb="15">
      <t>ジツゲン</t>
    </rPh>
    <rPh sb="20" eb="22">
      <t>カンスウ</t>
    </rPh>
    <rPh sb="23" eb="25">
      <t>テイキョウ</t>
    </rPh>
    <phoneticPr fontId="9"/>
  </si>
  <si>
    <t xml:space="preserve">crypto library </t>
    <phoneticPr fontId="9"/>
  </si>
  <si>
    <t>暗号化を実現するための関数を提供</t>
    <rPh sb="0" eb="3">
      <t>アンゴウカ</t>
    </rPh>
    <rPh sb="4" eb="6">
      <t>ジツゲン</t>
    </rPh>
    <rPh sb="11" eb="13">
      <t>カンスウ</t>
    </rPh>
    <rPh sb="14" eb="16">
      <t>テイキョウ</t>
    </rPh>
    <phoneticPr fontId="9"/>
  </si>
  <si>
    <t>　5.2.適用範囲</t>
    <rPh sb="5" eb="7">
      <t>テキヨウ</t>
    </rPh>
    <rPh sb="7" eb="9">
      <t>ハンイ</t>
    </rPh>
    <phoneticPr fontId="9"/>
  </si>
  <si>
    <t>本開発では、SSL/TLSプロトコルの通信方式を実現するわけではなく、</t>
    <rPh sb="0" eb="1">
      <t>ホン</t>
    </rPh>
    <rPh sb="1" eb="3">
      <t>カイハツ</t>
    </rPh>
    <rPh sb="19" eb="21">
      <t>ツウシン</t>
    </rPh>
    <rPh sb="21" eb="23">
      <t>ホウシキ</t>
    </rPh>
    <rPh sb="24" eb="26">
      <t>ジツゲン</t>
    </rPh>
    <phoneticPr fontId="9"/>
  </si>
  <si>
    <t>車両データの暗号化/復号化を行うことを目的としてOpenSSLを使用するため、</t>
    <rPh sb="0" eb="2">
      <t>シャリョウ</t>
    </rPh>
    <rPh sb="6" eb="8">
      <t>アンゴウ</t>
    </rPh>
    <rPh sb="8" eb="9">
      <t>カ</t>
    </rPh>
    <rPh sb="14" eb="15">
      <t>オコナ</t>
    </rPh>
    <rPh sb="19" eb="21">
      <t>モクテキ</t>
    </rPh>
    <rPh sb="32" eb="34">
      <t>シヨウ</t>
    </rPh>
    <phoneticPr fontId="9"/>
  </si>
  <si>
    <t>上記 crypto library を使用することを想定している。</t>
    <rPh sb="0" eb="2">
      <t>ジョウキ</t>
    </rPh>
    <rPh sb="19" eb="21">
      <t>シヨウ</t>
    </rPh>
    <rPh sb="26" eb="28">
      <t>ソウテイ</t>
    </rPh>
    <phoneticPr fontId="9"/>
  </si>
  <si>
    <t>[参考文献]OpenSSL EVP 関数</t>
    <rPh sb="1" eb="3">
      <t>サンコウ</t>
    </rPh>
    <rPh sb="3" eb="5">
      <t>ブンケン</t>
    </rPh>
    <phoneticPr fontId="9"/>
  </si>
  <si>
    <t>http://sehermitage.web.fc2.com/program/openssl_evp.html</t>
  </si>
  <si>
    <t>またソースコードに埋め込むRSA鍵(秘密鍵/公開鍵)は、上記 openssl コマンドライン・ツールでの作成を想定している。</t>
    <rPh sb="16" eb="17">
      <t>カギ</t>
    </rPh>
    <rPh sb="18" eb="20">
      <t>ヒミツ</t>
    </rPh>
    <rPh sb="20" eb="21">
      <t>カギ</t>
    </rPh>
    <rPh sb="22" eb="24">
      <t>コウカイ</t>
    </rPh>
    <rPh sb="24" eb="25">
      <t>カギ</t>
    </rPh>
    <rPh sb="28" eb="30">
      <t>ジョウキ</t>
    </rPh>
    <rPh sb="52" eb="54">
      <t>サクセイ</t>
    </rPh>
    <phoneticPr fontId="9"/>
  </si>
  <si>
    <t>RSA鍵の作成手順は「RSA鍵作成手順」シート参照。</t>
    <rPh sb="3" eb="4">
      <t>カギ</t>
    </rPh>
    <rPh sb="5" eb="7">
      <t>サクセイ</t>
    </rPh>
    <rPh sb="7" eb="9">
      <t>テジュン</t>
    </rPh>
    <rPh sb="14" eb="15">
      <t>カギ</t>
    </rPh>
    <rPh sb="15" eb="17">
      <t>サクセイ</t>
    </rPh>
    <rPh sb="17" eb="19">
      <t>テジュン</t>
    </rPh>
    <rPh sb="23" eb="25">
      <t>サンショウ</t>
    </rPh>
    <phoneticPr fontId="9"/>
  </si>
  <si>
    <t>　5.3.適用バージョン</t>
    <rPh sb="5" eb="7">
      <t>テキヨウ</t>
    </rPh>
    <phoneticPr fontId="9"/>
  </si>
  <si>
    <t>現時点(2016/3)の最新バージョンである「1.0.2」を適用する。</t>
    <rPh sb="0" eb="3">
      <t>ゲンジテン</t>
    </rPh>
    <rPh sb="12" eb="14">
      <t>サイシン</t>
    </rPh>
    <rPh sb="30" eb="32">
      <t>テキヨウ</t>
    </rPh>
    <phoneticPr fontId="9"/>
  </si>
  <si>
    <t>下記よりダウンロードして使用する。</t>
    <rPh sb="0" eb="2">
      <t>カキ</t>
    </rPh>
    <rPh sb="12" eb="14">
      <t>シヨウ</t>
    </rPh>
    <phoneticPr fontId="9"/>
  </si>
  <si>
    <t>https://www.openssl.org/source/</t>
    <phoneticPr fontId="9"/>
  </si>
  <si>
    <t>　5.4.脆弱性(バグ)発覚時の対応方法</t>
    <rPh sb="5" eb="8">
      <t>ゼイジャクセイ</t>
    </rPh>
    <rPh sb="12" eb="14">
      <t>ハッカク</t>
    </rPh>
    <rPh sb="14" eb="15">
      <t>ジ</t>
    </rPh>
    <rPh sb="16" eb="18">
      <t>タイオウ</t>
    </rPh>
    <rPh sb="18" eb="20">
      <t>ホウホウ</t>
    </rPh>
    <phoneticPr fontId="9"/>
  </si>
  <si>
    <t>6.シーケンス</t>
    <phoneticPr fontId="9"/>
  </si>
  <si>
    <t xml:space="preserve"> 6.1.Android端末</t>
    <rPh sb="12" eb="14">
      <t>タンマツ</t>
    </rPh>
    <phoneticPr fontId="9"/>
  </si>
  <si>
    <t>想定シーケンスを以下に示す。</t>
    <rPh sb="0" eb="2">
      <t>ソウテイ</t>
    </rPh>
    <rPh sb="8" eb="10">
      <t>イカ</t>
    </rPh>
    <rPh sb="11" eb="12">
      <t>シメ</t>
    </rPh>
    <phoneticPr fontId="9"/>
  </si>
  <si>
    <t>※下記は暗号化通信に関連する箇所を記載したものとなります。</t>
    <rPh sb="1" eb="3">
      <t>カキ</t>
    </rPh>
    <rPh sb="4" eb="6">
      <t>アンゴウ</t>
    </rPh>
    <rPh sb="6" eb="7">
      <t>カ</t>
    </rPh>
    <rPh sb="7" eb="9">
      <t>ツウシン</t>
    </rPh>
    <rPh sb="10" eb="12">
      <t>カンレン</t>
    </rPh>
    <rPh sb="14" eb="16">
      <t>カショ</t>
    </rPh>
    <rPh sb="17" eb="19">
      <t>キサイ</t>
    </rPh>
    <phoneticPr fontId="9"/>
  </si>
  <si>
    <t>　その他サーバ機能に関しては、「サーバ管理対応機能検討書.xlsx」を参照ください。</t>
    <rPh sb="3" eb="4">
      <t>ホカ</t>
    </rPh>
    <rPh sb="7" eb="9">
      <t>キノウ</t>
    </rPh>
    <rPh sb="10" eb="11">
      <t>カン</t>
    </rPh>
    <rPh sb="35" eb="37">
      <t>サンショウ</t>
    </rPh>
    <phoneticPr fontId="9"/>
  </si>
  <si>
    <t>7.通信プロトコル</t>
    <rPh sb="2" eb="4">
      <t>ツウシン</t>
    </rPh>
    <phoneticPr fontId="9"/>
  </si>
  <si>
    <t>暗号化の対象範囲は、下記の通り転送データの実データ部とする。</t>
    <rPh sb="0" eb="3">
      <t>アンゴウカ</t>
    </rPh>
    <rPh sb="4" eb="6">
      <t>タイショウ</t>
    </rPh>
    <rPh sb="6" eb="8">
      <t>ハンイ</t>
    </rPh>
    <rPh sb="15" eb="17">
      <t>テンソウ</t>
    </rPh>
    <rPh sb="21" eb="22">
      <t>ジツ</t>
    </rPh>
    <rPh sb="25" eb="26">
      <t>ブ</t>
    </rPh>
    <phoneticPr fontId="9"/>
  </si>
  <si>
    <t xml:space="preserve"> 7.3.データ長定義</t>
    <rPh sb="8" eb="9">
      <t>チョウ</t>
    </rPh>
    <rPh sb="9" eb="11">
      <t>テイギ</t>
    </rPh>
    <phoneticPr fontId="9"/>
  </si>
  <si>
    <t>暗号化前後で各パケットのデータ長が変更となることを避けるため、</t>
    <rPh sb="0" eb="2">
      <t>アンゴウ</t>
    </rPh>
    <rPh sb="2" eb="3">
      <t>カ</t>
    </rPh>
    <rPh sb="3" eb="5">
      <t>ゼンゴ</t>
    </rPh>
    <rPh sb="6" eb="7">
      <t>カク</t>
    </rPh>
    <rPh sb="15" eb="16">
      <t>チョウ</t>
    </rPh>
    <rPh sb="17" eb="19">
      <t>ヘンコウ</t>
    </rPh>
    <rPh sb="25" eb="26">
      <t>サ</t>
    </rPh>
    <phoneticPr fontId="9"/>
  </si>
  <si>
    <r>
      <t xml:space="preserve">なおデータ長調整用の追加データ分は </t>
    </r>
    <r>
      <rPr>
        <b/>
        <sz val="11"/>
        <rFont val="ＭＳ ゴシック"/>
        <family val="3"/>
        <charset val="128"/>
      </rPr>
      <t>0x00</t>
    </r>
    <r>
      <rPr>
        <sz val="11"/>
        <rFont val="ＭＳ ゴシック"/>
        <family val="3"/>
        <charset val="128"/>
      </rPr>
      <t xml:space="preserve"> 詰めとする。</t>
    </r>
    <rPh sb="5" eb="6">
      <t>チョウ</t>
    </rPh>
    <rPh sb="6" eb="8">
      <t>チョウセイ</t>
    </rPh>
    <rPh sb="8" eb="9">
      <t>ヨウ</t>
    </rPh>
    <rPh sb="10" eb="12">
      <t>ツイカ</t>
    </rPh>
    <rPh sb="15" eb="16">
      <t>ブン</t>
    </rPh>
    <rPh sb="23" eb="24">
      <t>ヅ</t>
    </rPh>
    <phoneticPr fontId="9"/>
  </si>
  <si>
    <t xml:space="preserve"> 7.4.異常シーケンス</t>
    <rPh sb="5" eb="7">
      <t>イジョウ</t>
    </rPh>
    <phoneticPr fontId="9"/>
  </si>
  <si>
    <t>異常シーケンスついて以下に記載する。</t>
    <rPh sb="0" eb="2">
      <t>イジョウ</t>
    </rPh>
    <rPh sb="10" eb="12">
      <t>イカ</t>
    </rPh>
    <rPh sb="13" eb="15">
      <t>キサイ</t>
    </rPh>
    <phoneticPr fontId="9"/>
  </si>
  <si>
    <t xml:space="preserve">  7.4.1.通信開始応答が送信されて来ない場合</t>
    <rPh sb="8" eb="10">
      <t>ツウシン</t>
    </rPh>
    <rPh sb="10" eb="12">
      <t>カイシ</t>
    </rPh>
    <rPh sb="12" eb="14">
      <t>オウトウ</t>
    </rPh>
    <rPh sb="15" eb="17">
      <t>ソウシン</t>
    </rPh>
    <rPh sb="20" eb="21">
      <t>コ</t>
    </rPh>
    <rPh sb="23" eb="25">
      <t>バアイ</t>
    </rPh>
    <phoneticPr fontId="9"/>
  </si>
  <si>
    <r>
      <t>HU側は、"通信開始要求"送信後、Ths秒間経過しても</t>
    </r>
    <r>
      <rPr>
        <sz val="11"/>
        <color rgb="FFFF0000"/>
        <rFont val="ＭＳ ゴシック"/>
        <family val="3"/>
        <charset val="128"/>
      </rPr>
      <t/>
    </r>
    <rPh sb="2" eb="3">
      <t>ガワ</t>
    </rPh>
    <rPh sb="6" eb="8">
      <t>ツウシン</t>
    </rPh>
    <rPh sb="8" eb="10">
      <t>カイシ</t>
    </rPh>
    <rPh sb="10" eb="12">
      <t>ヨウキュウ</t>
    </rPh>
    <rPh sb="13" eb="15">
      <t>ソウシン</t>
    </rPh>
    <rPh sb="15" eb="16">
      <t>ゴ</t>
    </rPh>
    <rPh sb="20" eb="21">
      <t>ビョウ</t>
    </rPh>
    <rPh sb="21" eb="22">
      <t>カン</t>
    </rPh>
    <rPh sb="22" eb="24">
      <t>ケイカ</t>
    </rPh>
    <phoneticPr fontId="9"/>
  </si>
  <si>
    <t>"MD側より"通信開始応答"が送信されて来ない場合、"通信開始要求"を再送する。</t>
    <phoneticPr fontId="9"/>
  </si>
  <si>
    <t>再送回数は最大2回とする。</t>
    <rPh sb="0" eb="2">
      <t>サイソウ</t>
    </rPh>
    <rPh sb="2" eb="4">
      <t>カイスウ</t>
    </rPh>
    <rPh sb="5" eb="7">
      <t>サイダイ</t>
    </rPh>
    <rPh sb="8" eb="9">
      <t>カイ</t>
    </rPh>
    <phoneticPr fontId="9"/>
  </si>
  <si>
    <t xml:space="preserve">   7.4.2.暗号化セッションキーが送信されて来ない場合</t>
    <rPh sb="9" eb="12">
      <t>アンゴウカ</t>
    </rPh>
    <rPh sb="20" eb="22">
      <t>ソウシン</t>
    </rPh>
    <rPh sb="25" eb="26">
      <t>コ</t>
    </rPh>
    <rPh sb="28" eb="30">
      <t>バアイ</t>
    </rPh>
    <phoneticPr fontId="9"/>
  </si>
  <si>
    <t>MD側は、"通信開始応答"送信後、Tmk秒間経過してもHU側より"暗号化セッションキー通知"が</t>
    <rPh sb="2" eb="3">
      <t>ガワ</t>
    </rPh>
    <rPh sb="6" eb="8">
      <t>ツウシン</t>
    </rPh>
    <rPh sb="8" eb="10">
      <t>カイシ</t>
    </rPh>
    <rPh sb="10" eb="12">
      <t>オウトウ</t>
    </rPh>
    <rPh sb="13" eb="15">
      <t>ソウシン</t>
    </rPh>
    <rPh sb="15" eb="16">
      <t>ゴ</t>
    </rPh>
    <rPh sb="20" eb="21">
      <t>ビョウ</t>
    </rPh>
    <rPh sb="21" eb="22">
      <t>カン</t>
    </rPh>
    <rPh sb="22" eb="24">
      <t>ケイカ</t>
    </rPh>
    <rPh sb="29" eb="30">
      <t>ガワ</t>
    </rPh>
    <rPh sb="33" eb="35">
      <t>アンゴウ</t>
    </rPh>
    <rPh sb="35" eb="36">
      <t>カ</t>
    </rPh>
    <rPh sb="43" eb="45">
      <t>ツウチ</t>
    </rPh>
    <phoneticPr fontId="9"/>
  </si>
  <si>
    <t xml:space="preserve">   7.4.3.暗号化通信確立通知が送信されて来ない場合</t>
    <rPh sb="9" eb="12">
      <t>アンゴウカ</t>
    </rPh>
    <rPh sb="12" eb="14">
      <t>ツウシン</t>
    </rPh>
    <rPh sb="14" eb="16">
      <t>カクリツ</t>
    </rPh>
    <rPh sb="16" eb="18">
      <t>ツウチ</t>
    </rPh>
    <rPh sb="19" eb="21">
      <t>ソウシン</t>
    </rPh>
    <rPh sb="24" eb="25">
      <t>コ</t>
    </rPh>
    <rPh sb="27" eb="29">
      <t>バアイ</t>
    </rPh>
    <phoneticPr fontId="9"/>
  </si>
  <si>
    <t>HU側は、"暗号化セッションキー通知"送信後、Thf秒間経過してもMD側より"暗号化通信確立通知"が</t>
    <rPh sb="2" eb="3">
      <t>ガワ</t>
    </rPh>
    <rPh sb="6" eb="9">
      <t>アンゴウカ</t>
    </rPh>
    <rPh sb="16" eb="18">
      <t>ツウチ</t>
    </rPh>
    <rPh sb="19" eb="21">
      <t>ソウシン</t>
    </rPh>
    <rPh sb="21" eb="22">
      <t>ゴ</t>
    </rPh>
    <rPh sb="26" eb="27">
      <t>ビョウ</t>
    </rPh>
    <rPh sb="27" eb="28">
      <t>カン</t>
    </rPh>
    <rPh sb="28" eb="30">
      <t>ケイカ</t>
    </rPh>
    <rPh sb="35" eb="36">
      <t>ガワ</t>
    </rPh>
    <rPh sb="39" eb="41">
      <t>アンゴウ</t>
    </rPh>
    <rPh sb="41" eb="42">
      <t>カ</t>
    </rPh>
    <rPh sb="42" eb="44">
      <t>ツウシン</t>
    </rPh>
    <rPh sb="44" eb="46">
      <t>カクリツ</t>
    </rPh>
    <rPh sb="46" eb="48">
      <t>ツウチ</t>
    </rPh>
    <phoneticPr fontId="9"/>
  </si>
  <si>
    <t>送信されて来ない場合、"暗号化セッションキー通知"を再送する。</t>
    <rPh sb="22" eb="24">
      <t>ツウチ</t>
    </rPh>
    <phoneticPr fontId="9"/>
  </si>
  <si>
    <t xml:space="preserve"> 7.5.タイマ定義</t>
    <rPh sb="8" eb="10">
      <t>テイギ</t>
    </rPh>
    <phoneticPr fontId="9"/>
  </si>
  <si>
    <t>[7.4]に記載しているタイマを以下に定義する。</t>
    <rPh sb="6" eb="8">
      <t>キサイ</t>
    </rPh>
    <rPh sb="16" eb="18">
      <t>イカ</t>
    </rPh>
    <rPh sb="19" eb="21">
      <t>テイギ</t>
    </rPh>
    <phoneticPr fontId="9"/>
  </si>
  <si>
    <t>#</t>
    <phoneticPr fontId="9"/>
  </si>
  <si>
    <t>タイマ</t>
    <phoneticPr fontId="9"/>
  </si>
  <si>
    <t>時間(秒)</t>
    <rPh sb="0" eb="2">
      <t>ジカン</t>
    </rPh>
    <rPh sb="3" eb="4">
      <t>ビョウ</t>
    </rPh>
    <phoneticPr fontId="9"/>
  </si>
  <si>
    <t>Ths</t>
    <phoneticPr fontId="9"/>
  </si>
  <si>
    <t>通信開始応答待ちタイマ</t>
    <rPh sb="4" eb="6">
      <t>オウトウ</t>
    </rPh>
    <phoneticPr fontId="9"/>
  </si>
  <si>
    <t>Tmk</t>
    <phoneticPr fontId="9"/>
  </si>
  <si>
    <t>暗号化セッションキー通知待ちタイマ</t>
    <rPh sb="0" eb="3">
      <t>アンゴウカ</t>
    </rPh>
    <rPh sb="10" eb="12">
      <t>ツウチ</t>
    </rPh>
    <rPh sb="12" eb="13">
      <t>マ</t>
    </rPh>
    <phoneticPr fontId="9"/>
  </si>
  <si>
    <t>Thf</t>
    <phoneticPr fontId="9"/>
  </si>
  <si>
    <t>暗号化通信確立通知待ちタイマ</t>
    <phoneticPr fontId="9"/>
  </si>
  <si>
    <t>OpenSSLについて</t>
    <phoneticPr fontId="9"/>
  </si>
  <si>
    <t>　　OpenSSLライセンス条項</t>
    <rPh sb="14" eb="16">
      <t>ジョウコウ</t>
    </rPh>
    <phoneticPr fontId="9"/>
  </si>
  <si>
    <t>※下記はIBMのページより抜粋の翻訳文</t>
    <rPh sb="1" eb="3">
      <t>カキ</t>
    </rPh>
    <rPh sb="13" eb="15">
      <t>バッスイ</t>
    </rPh>
    <rPh sb="16" eb="19">
      <t>ホンヤクブン</t>
    </rPh>
    <phoneticPr fontId="9"/>
  </si>
  <si>
    <t>------------------------------------------------------------------</t>
    <phoneticPr fontId="9"/>
  </si>
  <si>
    <t>Copyright (c) 1998-2016 The OpenSSL Project. All rights reserved.</t>
    <phoneticPr fontId="9"/>
  </si>
  <si>
    <t>ソースおよびバイナリー形式での再配布および使用は、変更の有無に拘らず、次の条件を満たす場合に許可されます。</t>
  </si>
  <si>
    <t>1. ソース・コードを再配布する場合には、上記の著作権表示、この使用条件および以下の免責表示を含める必要があります。</t>
  </si>
  <si>
    <t>2. バイナリー形式で再配布する場合には、上記の著作権表示、以下の使用条件および免責表示を、配布に際して提供する関連文書および資料に記載する必要があります。</t>
  </si>
  <si>
    <t>3. このソフトウェアの機能または使用について言及するすべての広告用材料では、次の謝辞を表示する必要があります。</t>
    <phoneticPr fontId="9"/>
  </si>
  <si>
    <t>「この製品には、OpenSSL Toolkit で使用するために OpenSSL Project によって開発されたソフトウェアが組み込まれています。 (http://www.openssl.org/)」</t>
    <phoneticPr fontId="9"/>
  </si>
  <si>
    <t>4. 事前の書面による許可がなければ、「OpenSSL Toolkit」と「OpenSSL Project」の名前を、このソフトウェアから派生した製品の承認または促進に使用してはなりません。</t>
    <phoneticPr fontId="9"/>
  </si>
  <si>
    <t xml:space="preserve">   書面による許可が必要な場合は、openssl- core@openssl.org に連絡してください。</t>
    <phoneticPr fontId="9"/>
  </si>
  <si>
    <t>5. OpenSSL Project の事前の書面による許可がなければ、このソフトウェアから派生した製品を「OpenSSL」と呼ぶことはできませんし、また、それらの製品の名前に「OpenSSL」が含まれていてはなりません。</t>
  </si>
  <si>
    <t>6. いかなる形の再配布にも、次の謝辞を表示する必要があります。「この製品には、OpenSSL Toolkit で使用するために OpenSSL Project によって開発されたソフトウェアが含まれています。(http://www.openssl.org/)」</t>
    <phoneticPr fontId="9"/>
  </si>
  <si>
    <t>OpenSSL Project は、このソフトウェアを特定物として現存するままの状態で提供し、法律上の瑕疵担保責任、商品性の保証および特定目的適合性の保証を含むすべての明示もし くは黙示の保証責任を負いません。 
起こりうる損害について予見の有無を問わず、「ソフトウェア」を使用したために生じる、直接的、間接的、付帯的、特別、懲罰的、または結果的損害 
(代替の製品またはサービスの調達、データまたは利益の喪失、事業の中断などを含み、他のいかなる場合も含む) については、それが契約、厳格な責任、不法行為 (過失の場合もそうでない場合も含む) など、
いかなる責任の理論においても、OpenSSL Project およびその寄稿者はその責任を負いません。</t>
    <phoneticPr fontId="9"/>
  </si>
  <si>
    <t>この製品には、Eric Young (eay@cryptsoft.com) により作成された暗号化ソフトウェアが含まれています。この製品には、Tim Hudson (tjh@cryptsoft.com) により作成されたソフトウェアが含まれています。</t>
  </si>
  <si>
    <t>　　参考URL</t>
    <rPh sb="2" eb="4">
      <t>サンコウ</t>
    </rPh>
    <phoneticPr fontId="9"/>
  </si>
  <si>
    <t>○ライセンス条項原文ページ</t>
    <rPh sb="6" eb="8">
      <t>ジョウコウ</t>
    </rPh>
    <rPh sb="8" eb="10">
      <t>ゲンブン</t>
    </rPh>
    <phoneticPr fontId="9"/>
  </si>
  <si>
    <t>https://www.openssl.org/source/license.html</t>
    <phoneticPr fontId="9"/>
  </si>
  <si>
    <t>○ライセンス条項翻訳文ページ（IBM）</t>
    <rPh sb="6" eb="8">
      <t>ジョウコウ</t>
    </rPh>
    <rPh sb="8" eb="10">
      <t>ホンヤク</t>
    </rPh>
    <rPh sb="10" eb="11">
      <t>ブン</t>
    </rPh>
    <phoneticPr fontId="9"/>
  </si>
  <si>
    <t>http://publib.boulder.ibm.com/tividd/td/TWS/SC32-1277-01/ja_JA/HTML/twsrn82mst52.htm#Top_Of_Page</t>
    <phoneticPr fontId="9"/>
  </si>
  <si>
    <t>暗号化検討</t>
    <rPh sb="0" eb="2">
      <t>アンゴウ</t>
    </rPh>
    <rPh sb="2" eb="3">
      <t>カ</t>
    </rPh>
    <rPh sb="3" eb="5">
      <t>ケントウ</t>
    </rPh>
    <phoneticPr fontId="9"/>
  </si>
  <si>
    <t>1.要求事項及び、目的</t>
    <rPh sb="2" eb="4">
      <t>ヨウキュウ</t>
    </rPh>
    <rPh sb="4" eb="6">
      <t>ジコウ</t>
    </rPh>
    <rPh sb="6" eb="7">
      <t>オヨ</t>
    </rPh>
    <rPh sb="9" eb="11">
      <t>モクテキ</t>
    </rPh>
    <phoneticPr fontId="9"/>
  </si>
  <si>
    <t>HGT様からの要求事項を以下に示す。</t>
    <rPh sb="3" eb="4">
      <t>サマ</t>
    </rPh>
    <rPh sb="7" eb="9">
      <t>ヨウキュウ</t>
    </rPh>
    <rPh sb="9" eb="11">
      <t>ジコウ</t>
    </rPh>
    <rPh sb="12" eb="14">
      <t>イカ</t>
    </rPh>
    <rPh sb="15" eb="16">
      <t>シメ</t>
    </rPh>
    <phoneticPr fontId="9"/>
  </si>
  <si>
    <t>（「#8_VE_EAP暗号化処理について.pptx」より抜粋）</t>
    <rPh sb="28" eb="30">
      <t>バッスイ</t>
    </rPh>
    <phoneticPr fontId="9"/>
  </si>
  <si>
    <t>・暗号化処理についてはPGP方式及び同等手法での対応をお願いします。</t>
    <phoneticPr fontId="9"/>
  </si>
  <si>
    <t>・詳細処理についてはRFC4880及びOpenPGP,GnuPGを参照願います。</t>
    <phoneticPr fontId="9"/>
  </si>
  <si>
    <t>※各ブロックの暗号化にその前のブロックの暗号化の結果を使用する Sheet[暗号化検討]参照</t>
    <rPh sb="44" eb="46">
      <t>サンショウ</t>
    </rPh>
    <phoneticPr fontId="9"/>
  </si>
  <si>
    <t>00111011 00110010 11001011 10011111 00101001</t>
    <phoneticPr fontId="9"/>
  </si>
  <si>
    <t>公開鍵の受渡し方式は、「サーバ管理対応機能検討書_vXXX.xlsx」参照。</t>
    <rPh sb="0" eb="2">
      <t>コウカイ</t>
    </rPh>
    <rPh sb="2" eb="3">
      <t>カギ</t>
    </rPh>
    <rPh sb="4" eb="6">
      <t>ウケワタ</t>
    </rPh>
    <rPh sb="7" eb="9">
      <t>ホウシキ</t>
    </rPh>
    <rPh sb="35" eb="37">
      <t>サンショウ</t>
    </rPh>
    <phoneticPr fontId="9"/>
  </si>
  <si>
    <t>　PGPは有償であり、ライブラリとして購入可能か不明のため、本開発への適用は難しいと考えている。</t>
    <rPh sb="5" eb="7">
      <t>ユウショウ</t>
    </rPh>
    <rPh sb="19" eb="21">
      <t>コウニュウ</t>
    </rPh>
    <rPh sb="21" eb="23">
      <t>カノウ</t>
    </rPh>
    <rPh sb="24" eb="26">
      <t>フメイ</t>
    </rPh>
    <rPh sb="30" eb="31">
      <t>ホン</t>
    </rPh>
    <rPh sb="31" eb="33">
      <t>カイハツ</t>
    </rPh>
    <rPh sb="35" eb="37">
      <t>テキヨウ</t>
    </rPh>
    <rPh sb="38" eb="39">
      <t>ムズカ</t>
    </rPh>
    <rPh sb="42" eb="43">
      <t>カンガ</t>
    </rPh>
    <phoneticPr fontId="9"/>
  </si>
  <si>
    <t>　そのためGPLが回避又は、許容できるのであれば GnuPG を利用し、</t>
    <rPh sb="9" eb="11">
      <t>カイヒ</t>
    </rPh>
    <rPh sb="11" eb="12">
      <t>マタ</t>
    </rPh>
    <rPh sb="14" eb="16">
      <t>キョヨウ</t>
    </rPh>
    <rPh sb="32" eb="34">
      <t>リヨウ</t>
    </rPh>
    <phoneticPr fontId="9"/>
  </si>
  <si>
    <t xml:space="preserve"> </t>
    <phoneticPr fontId="9"/>
  </si>
  <si>
    <t>【OpenSSL利用前提】</t>
    <rPh sb="8" eb="10">
      <t>リヨウ</t>
    </rPh>
    <rPh sb="10" eb="12">
      <t>ゼンテイ</t>
    </rPh>
    <phoneticPr fontId="9"/>
  </si>
  <si>
    <t>　OpenSSLのバグによる問題は、弊社では責任を一切負いかねます。</t>
    <rPh sb="14" eb="16">
      <t>モンダイ</t>
    </rPh>
    <rPh sb="18" eb="20">
      <t>ヘイシャ</t>
    </rPh>
    <rPh sb="22" eb="24">
      <t>セキニン</t>
    </rPh>
    <rPh sb="25" eb="27">
      <t>イッサイ</t>
    </rPh>
    <rPh sb="27" eb="28">
      <t>オ</t>
    </rPh>
    <phoneticPr fontId="9"/>
  </si>
  <si>
    <t>　またOpenSSLのバグ改修版へのアップデート実施可否は、HGT様にて判断頂くことを想定しております。</t>
    <rPh sb="13" eb="15">
      <t>カイシュウ</t>
    </rPh>
    <rPh sb="15" eb="16">
      <t>バン</t>
    </rPh>
    <rPh sb="24" eb="26">
      <t>ジッシ</t>
    </rPh>
    <rPh sb="26" eb="28">
      <t>カヒ</t>
    </rPh>
    <rPh sb="33" eb="34">
      <t>サマ</t>
    </rPh>
    <rPh sb="36" eb="38">
      <t>ハンダン</t>
    </rPh>
    <rPh sb="38" eb="39">
      <t>イタダ</t>
    </rPh>
    <rPh sb="43" eb="45">
      <t>ソウテイ</t>
    </rPh>
    <phoneticPr fontId="9"/>
  </si>
  <si>
    <t>(補足)</t>
    <rPh sb="1" eb="3">
      <t>ホソク</t>
    </rPh>
    <phoneticPr fontId="9"/>
  </si>
  <si>
    <t>　※OpenSSLのライセンス詳細は「OpenSSLライセンス条項」シート参照</t>
    <rPh sb="15" eb="17">
      <t>ショウサイ</t>
    </rPh>
    <rPh sb="31" eb="33">
      <t>ジョウコウ</t>
    </rPh>
    <rPh sb="37" eb="39">
      <t>サンショウ</t>
    </rPh>
    <phoneticPr fontId="9"/>
  </si>
  <si>
    <t>　GnuPG 適用不可の場合は、OpenSSL を利用したいと考えている。→OpenSSLを利用</t>
    <rPh sb="7" eb="9">
      <t>テキヨウ</t>
    </rPh>
    <rPh sb="9" eb="11">
      <t>フカ</t>
    </rPh>
    <rPh sb="12" eb="14">
      <t>バアイ</t>
    </rPh>
    <rPh sb="25" eb="27">
      <t>リヨウ</t>
    </rPh>
    <rPh sb="31" eb="32">
      <t>カンガ</t>
    </rPh>
    <rPh sb="46" eb="48">
      <t>リヨウ</t>
    </rPh>
    <phoneticPr fontId="9"/>
  </si>
  <si>
    <t>iPhone端末接続時はforeground, backgroundそれぞれのインスタンスを作成し、上記構成が２重になる。</t>
    <rPh sb="6" eb="8">
      <t>タンマツ</t>
    </rPh>
    <rPh sb="8" eb="10">
      <t>セツゾク</t>
    </rPh>
    <rPh sb="10" eb="11">
      <t>ジ</t>
    </rPh>
    <rPh sb="46" eb="48">
      <t>サクセイ</t>
    </rPh>
    <rPh sb="50" eb="52">
      <t>ジョウキ</t>
    </rPh>
    <rPh sb="52" eb="54">
      <t>コウセイ</t>
    </rPh>
    <rPh sb="56" eb="57">
      <t>ジュウ</t>
    </rPh>
    <phoneticPr fontId="9"/>
  </si>
  <si>
    <t>■鍵の漏洩抑止方法</t>
    <rPh sb="1" eb="2">
      <t>カギ</t>
    </rPh>
    <rPh sb="3" eb="5">
      <t>ロウエイ</t>
    </rPh>
    <rPh sb="5" eb="7">
      <t>ヨクシ</t>
    </rPh>
    <rPh sb="7" eb="9">
      <t>ホウホウ</t>
    </rPh>
    <phoneticPr fontId="9"/>
  </si>
  <si>
    <t>下記に示す通り、暗号処理（復号化）はNative層で実施する。</t>
    <rPh sb="0" eb="2">
      <t>カキ</t>
    </rPh>
    <rPh sb="3" eb="4">
      <t>シメ</t>
    </rPh>
    <rPh sb="5" eb="6">
      <t>トオ</t>
    </rPh>
    <rPh sb="8" eb="10">
      <t>アンゴウ</t>
    </rPh>
    <rPh sb="10" eb="12">
      <t>ショリ</t>
    </rPh>
    <rPh sb="24" eb="25">
      <t>ソウ</t>
    </rPh>
    <rPh sb="26" eb="28">
      <t>ジッシ</t>
    </rPh>
    <phoneticPr fontId="9"/>
  </si>
  <si>
    <t>　（Java層ではHU側から受信したデータをNative層に通知するのみとする。）</t>
    <phoneticPr fontId="9"/>
  </si>
  <si>
    <t>　　※Native層で実装する理由</t>
    <rPh sb="9" eb="10">
      <t>ソウ</t>
    </rPh>
    <rPh sb="11" eb="13">
      <t>ジッソウ</t>
    </rPh>
    <rPh sb="15" eb="17">
      <t>リユウ</t>
    </rPh>
    <phoneticPr fontId="9"/>
  </si>
  <si>
    <t>Javaコードはapkファイルから簡単にソースコードを抜き取ることが可能。</t>
    <phoneticPr fontId="9"/>
  </si>
  <si>
    <t>一方ネイティブコードは機械語変換されるため、コード解析の難易度が飛躍的にあがる。</t>
    <rPh sb="0" eb="2">
      <t>イッポウ</t>
    </rPh>
    <phoneticPr fontId="9"/>
  </si>
  <si>
    <t>なお既存処理を変えることなく暗号アルゴリズム(AES等)のみを差し替えできるようEVP関数を利用する。</t>
    <rPh sb="2" eb="4">
      <t>キソン</t>
    </rPh>
    <rPh sb="4" eb="6">
      <t>ショリ</t>
    </rPh>
    <rPh sb="7" eb="8">
      <t>カ</t>
    </rPh>
    <rPh sb="14" eb="16">
      <t>アンゴウ</t>
    </rPh>
    <rPh sb="26" eb="27">
      <t>ナド</t>
    </rPh>
    <rPh sb="31" eb="32">
      <t>サ</t>
    </rPh>
    <rPh sb="33" eb="34">
      <t>カ</t>
    </rPh>
    <rPh sb="43" eb="45">
      <t>カンスウ</t>
    </rPh>
    <rPh sb="46" eb="48">
      <t>リヨウ</t>
    </rPh>
    <phoneticPr fontId="9"/>
  </si>
  <si>
    <t>脆弱性対応検討</t>
    <rPh sb="0" eb="3">
      <t>ゼイジャクセイ</t>
    </rPh>
    <rPh sb="3" eb="5">
      <t>タイオウ</t>
    </rPh>
    <rPh sb="5" eb="7">
      <t>ケントウ</t>
    </rPh>
    <phoneticPr fontId="9"/>
  </si>
  <si>
    <t>OpenSSL脆弱性発覚時の対応方法についての検討内容を記載する。</t>
    <rPh sb="7" eb="10">
      <t>ゼイジャクセイ</t>
    </rPh>
    <rPh sb="10" eb="12">
      <t>ハッカク</t>
    </rPh>
    <rPh sb="12" eb="13">
      <t>ジ</t>
    </rPh>
    <rPh sb="14" eb="16">
      <t>タイオウ</t>
    </rPh>
    <rPh sb="16" eb="18">
      <t>ホウホウ</t>
    </rPh>
    <rPh sb="23" eb="25">
      <t>ケントウ</t>
    </rPh>
    <rPh sb="25" eb="27">
      <t>ナイヨウ</t>
    </rPh>
    <rPh sb="28" eb="30">
      <t>キサイ</t>
    </rPh>
    <phoneticPr fontId="9"/>
  </si>
  <si>
    <t>2.脆弱性発見時の対応フロー</t>
    <rPh sb="2" eb="5">
      <t>ゼイジャクセイ</t>
    </rPh>
    <rPh sb="5" eb="7">
      <t>ハッケン</t>
    </rPh>
    <rPh sb="7" eb="8">
      <t>ジ</t>
    </rPh>
    <rPh sb="9" eb="11">
      <t>タイオウ</t>
    </rPh>
    <phoneticPr fontId="9"/>
  </si>
  <si>
    <t>OpenSSL脆弱性発見時の対応フローを以下に示す。</t>
    <rPh sb="7" eb="10">
      <t>ゼイジャクセイ</t>
    </rPh>
    <rPh sb="10" eb="12">
      <t>ハッケン</t>
    </rPh>
    <rPh sb="12" eb="13">
      <t>ジ</t>
    </rPh>
    <rPh sb="14" eb="16">
      <t>タイオウ</t>
    </rPh>
    <rPh sb="20" eb="22">
      <t>イカ</t>
    </rPh>
    <rPh sb="23" eb="24">
      <t>シメ</t>
    </rPh>
    <phoneticPr fontId="9"/>
  </si>
  <si>
    <t>まず脆弱性の内容を確認し、修正必須の問題であれば車載器側で車両データ転送を抑止する。</t>
    <rPh sb="2" eb="5">
      <t>ゼイジャクセイ</t>
    </rPh>
    <rPh sb="6" eb="8">
      <t>ナイヨウ</t>
    </rPh>
    <rPh sb="9" eb="11">
      <t>カクニン</t>
    </rPh>
    <rPh sb="13" eb="15">
      <t>シュウセイ</t>
    </rPh>
    <rPh sb="15" eb="17">
      <t>ヒッス</t>
    </rPh>
    <rPh sb="18" eb="20">
      <t>モンダイ</t>
    </rPh>
    <rPh sb="24" eb="26">
      <t>シャサイ</t>
    </rPh>
    <rPh sb="26" eb="27">
      <t>キ</t>
    </rPh>
    <rPh sb="27" eb="28">
      <t>ガワ</t>
    </rPh>
    <rPh sb="29" eb="31">
      <t>シャリョウ</t>
    </rPh>
    <rPh sb="34" eb="36">
      <t>テンソウ</t>
    </rPh>
    <rPh sb="37" eb="39">
      <t>ヨクシ</t>
    </rPh>
    <phoneticPr fontId="9"/>
  </si>
  <si>
    <t>またユーザへアップデート依頼を通知(VendorApp側で表示)し、</t>
    <rPh sb="12" eb="14">
      <t>イライ</t>
    </rPh>
    <rPh sb="15" eb="17">
      <t>ツウチ</t>
    </rPh>
    <rPh sb="27" eb="28">
      <t>ガワ</t>
    </rPh>
    <rPh sb="29" eb="31">
      <t>ヒョウジ</t>
    </rPh>
    <phoneticPr fontId="9"/>
  </si>
  <si>
    <t>ユーザが手動又はディーラにてアップデートして頂くことを想定している。</t>
    <rPh sb="4" eb="6">
      <t>シュドウ</t>
    </rPh>
    <rPh sb="6" eb="7">
      <t>マタ</t>
    </rPh>
    <rPh sb="22" eb="23">
      <t>イタダ</t>
    </rPh>
    <rPh sb="27" eb="29">
      <t>ソウテイ</t>
    </rPh>
    <phoneticPr fontId="9"/>
  </si>
  <si>
    <t>3.実現方法検討</t>
    <rPh sb="2" eb="4">
      <t>ジツゲン</t>
    </rPh>
    <rPh sb="4" eb="6">
      <t>ホウホウ</t>
    </rPh>
    <rPh sb="6" eb="8">
      <t>ケントウ</t>
    </rPh>
    <phoneticPr fontId="9"/>
  </si>
  <si>
    <t>およびそのバージョンで使用する鍵が使用可能かから、各ソフトの使用可否を決定する。</t>
    <rPh sb="25" eb="26">
      <t>カク</t>
    </rPh>
    <rPh sb="30" eb="32">
      <t>シヨウ</t>
    </rPh>
    <rPh sb="32" eb="34">
      <t>カヒ</t>
    </rPh>
    <rPh sb="35" eb="37">
      <t>ケッテイ</t>
    </rPh>
    <phoneticPr fontId="9"/>
  </si>
  <si>
    <t>そして上記サーバ側のバージョンと車載器、スマホに組み込まれているOpenSSLバージョンの比較を実施する。</t>
    <rPh sb="3" eb="5">
      <t>ジョウキ</t>
    </rPh>
    <rPh sb="8" eb="9">
      <t>ガワ</t>
    </rPh>
    <rPh sb="16" eb="18">
      <t>シャサイ</t>
    </rPh>
    <rPh sb="18" eb="19">
      <t>キ</t>
    </rPh>
    <rPh sb="24" eb="25">
      <t>ク</t>
    </rPh>
    <rPh sb="26" eb="27">
      <t>コ</t>
    </rPh>
    <rPh sb="45" eb="47">
      <t>ヒカク</t>
    </rPh>
    <rPh sb="48" eb="50">
      <t>ジッシ</t>
    </rPh>
    <phoneticPr fontId="9"/>
  </si>
  <si>
    <t>但し実際にはOpenSSLバージョンの比較ではなく、HUVELib、MDVEServiceのバージョンを比較する。</t>
    <rPh sb="0" eb="1">
      <t>タダ</t>
    </rPh>
    <rPh sb="2" eb="4">
      <t>ジッサイ</t>
    </rPh>
    <rPh sb="19" eb="21">
      <t>ヒカク</t>
    </rPh>
    <rPh sb="52" eb="54">
      <t>ヒカク</t>
    </rPh>
    <phoneticPr fontId="9"/>
  </si>
  <si>
    <t>サーバ側では脆弱性修正版OpenSSLを組み込んだHUVELib、MDVEServiceそれぞれのバージョンを保持しておき、</t>
    <rPh sb="3" eb="4">
      <t>ガワ</t>
    </rPh>
    <rPh sb="6" eb="9">
      <t>ゼイジャクセイ</t>
    </rPh>
    <rPh sb="9" eb="11">
      <t>シュウセイ</t>
    </rPh>
    <rPh sb="11" eb="12">
      <t>バン</t>
    </rPh>
    <rPh sb="20" eb="21">
      <t>ク</t>
    </rPh>
    <rPh sb="22" eb="23">
      <t>コ</t>
    </rPh>
    <rPh sb="55" eb="57">
      <t>ホジ</t>
    </rPh>
    <phoneticPr fontId="9"/>
  </si>
  <si>
    <t>車載器、スマホに組み込まれているソフトがサーバ側のバージョンより古い場合は「脆弱性有り」と判断する。</t>
    <rPh sb="0" eb="2">
      <t>シャサイ</t>
    </rPh>
    <rPh sb="2" eb="3">
      <t>キ</t>
    </rPh>
    <rPh sb="8" eb="9">
      <t>ク</t>
    </rPh>
    <rPh sb="10" eb="11">
      <t>コ</t>
    </rPh>
    <rPh sb="23" eb="24">
      <t>ガワ</t>
    </rPh>
    <rPh sb="32" eb="33">
      <t>フル</t>
    </rPh>
    <rPh sb="34" eb="36">
      <t>バアイ</t>
    </rPh>
    <rPh sb="38" eb="41">
      <t>ゼイジャクセイ</t>
    </rPh>
    <rPh sb="41" eb="42">
      <t>ア</t>
    </rPh>
    <rPh sb="45" eb="47">
      <t>ハンダン</t>
    </rPh>
    <phoneticPr fontId="9"/>
  </si>
  <si>
    <t>サーバ側では、車載機、スマホに組み込まれているソフトのバージョンを取得し、</t>
    <rPh sb="3" eb="4">
      <t>ガワ</t>
    </rPh>
    <rPh sb="7" eb="9">
      <t>シャサイ</t>
    </rPh>
    <rPh sb="9" eb="10">
      <t>キ</t>
    </rPh>
    <rPh sb="15" eb="16">
      <t>ク</t>
    </rPh>
    <rPh sb="17" eb="18">
      <t>コ</t>
    </rPh>
    <rPh sb="33" eb="35">
      <t>シュトク</t>
    </rPh>
    <phoneticPr fontId="9"/>
  </si>
  <si>
    <t>保持しているソフトの使用可否情報と照会した結果、使用できないソフトであった場合、「脆弱性あり」と判断する。</t>
    <rPh sb="0" eb="2">
      <t>ホジ</t>
    </rPh>
    <rPh sb="10" eb="12">
      <t>シヨウ</t>
    </rPh>
    <rPh sb="12" eb="14">
      <t>カヒ</t>
    </rPh>
    <rPh sb="14" eb="16">
      <t>ジョウホウ</t>
    </rPh>
    <rPh sb="17" eb="19">
      <t>ショウカイ</t>
    </rPh>
    <rPh sb="21" eb="23">
      <t>ケッカ</t>
    </rPh>
    <rPh sb="24" eb="26">
      <t>シヨウ</t>
    </rPh>
    <rPh sb="37" eb="39">
      <t>バアイ</t>
    </rPh>
    <rPh sb="41" eb="44">
      <t>ゼイジャクセイ</t>
    </rPh>
    <rPh sb="48" eb="50">
      <t>ハンダン</t>
    </rPh>
    <phoneticPr fontId="9"/>
  </si>
  <si>
    <t>OpenSSL脆弱性診断の流れを以下に示す。</t>
    <rPh sb="7" eb="10">
      <t>ゼイジャクセイ</t>
    </rPh>
    <rPh sb="10" eb="12">
      <t>シンダン</t>
    </rPh>
    <rPh sb="13" eb="14">
      <t>ナガ</t>
    </rPh>
    <rPh sb="16" eb="18">
      <t>イカ</t>
    </rPh>
    <rPh sb="19" eb="20">
      <t>シメ</t>
    </rPh>
    <phoneticPr fontId="9"/>
  </si>
  <si>
    <t>※下記はAndrod端末の例だが、iPhone端末でも同様となる。</t>
    <rPh sb="1" eb="3">
      <t>カキ</t>
    </rPh>
    <rPh sb="10" eb="12">
      <t>タンマツ</t>
    </rPh>
    <rPh sb="13" eb="14">
      <t>レイ</t>
    </rPh>
    <rPh sb="23" eb="25">
      <t>タンマツ</t>
    </rPh>
    <rPh sb="27" eb="29">
      <t>ドウヨウ</t>
    </rPh>
    <phoneticPr fontId="9"/>
  </si>
  <si>
    <t>OpenSSL「脆弱性有り」及び「脆弱性無し」の例を以下に示す。</t>
    <rPh sb="8" eb="11">
      <t>ゼイジャクセイ</t>
    </rPh>
    <rPh sb="11" eb="12">
      <t>ア</t>
    </rPh>
    <rPh sb="14" eb="15">
      <t>オヨ</t>
    </rPh>
    <rPh sb="17" eb="20">
      <t>ゼイジャクセイ</t>
    </rPh>
    <rPh sb="20" eb="21">
      <t>ナ</t>
    </rPh>
    <rPh sb="24" eb="25">
      <t>レイ</t>
    </rPh>
    <rPh sb="26" eb="28">
      <t>イカ</t>
    </rPh>
    <rPh sb="29" eb="30">
      <t>シメ</t>
    </rPh>
    <phoneticPr fontId="9"/>
  </si>
  <si>
    <t>上記のJSONフォーマットのコード定義として下記を追加する。</t>
    <rPh sb="0" eb="2">
      <t>ジョウキ</t>
    </rPh>
    <rPh sb="17" eb="19">
      <t>テイギ</t>
    </rPh>
    <rPh sb="22" eb="24">
      <t>カキ</t>
    </rPh>
    <rPh sb="25" eb="27">
      <t>ツイカ</t>
    </rPh>
    <phoneticPr fontId="9"/>
  </si>
  <si>
    <t xml:space="preserve"> ・コード定義</t>
    <rPh sb="5" eb="7">
      <t>テイギ</t>
    </rPh>
    <phoneticPr fontId="9"/>
  </si>
  <si>
    <t>code</t>
    <phoneticPr fontId="14"/>
  </si>
  <si>
    <t>内容</t>
    <rPh sb="0" eb="2">
      <t>ナイヨウ</t>
    </rPh>
    <phoneticPr fontId="9"/>
  </si>
  <si>
    <t>正常終了</t>
    <rPh sb="0" eb="2">
      <t>セイジョウ</t>
    </rPh>
    <rPh sb="2" eb="4">
      <t>シュウリョウ</t>
    </rPh>
    <phoneticPr fontId="9"/>
  </si>
  <si>
    <t>不正なアクセスキーを利用している</t>
  </si>
  <si>
    <t>アクセスキーで許可しない車両データを利用している</t>
  </si>
  <si>
    <t>通信プロトコル不一致(MDVEServiceバージョンが古い)</t>
    <rPh sb="0" eb="2">
      <t>ツウシン</t>
    </rPh>
    <rPh sb="7" eb="10">
      <t>フイッチ</t>
    </rPh>
    <rPh sb="28" eb="29">
      <t>フル</t>
    </rPh>
    <phoneticPr fontId="9"/>
  </si>
  <si>
    <t>SDK不一致(MDVEServiceバージョンが古い)</t>
    <rPh sb="3" eb="6">
      <t>フイッチ</t>
    </rPh>
    <rPh sb="24" eb="25">
      <t>フル</t>
    </rPh>
    <phoneticPr fontId="9"/>
  </si>
  <si>
    <t>SDK不一致(VendorAppバージョンが古い)</t>
    <rPh sb="3" eb="6">
      <t>フイッチ</t>
    </rPh>
    <rPh sb="22" eb="23">
      <t>フル</t>
    </rPh>
    <phoneticPr fontId="9"/>
  </si>
  <si>
    <t>HU側の通信プロトコルバージョンで動作している(車両データ取得制限あり)</t>
    <rPh sb="2" eb="3">
      <t>ガワ</t>
    </rPh>
    <rPh sb="4" eb="6">
      <t>ツウシン</t>
    </rPh>
    <rPh sb="17" eb="19">
      <t>ドウサ</t>
    </rPh>
    <rPh sb="24" eb="26">
      <t>シャリョウ</t>
    </rPh>
    <rPh sb="29" eb="31">
      <t>シュトク</t>
    </rPh>
    <rPh sb="31" eb="33">
      <t>セイゲン</t>
    </rPh>
    <phoneticPr fontId="9"/>
  </si>
  <si>
    <t>※追加</t>
    <rPh sb="1" eb="3">
      <t>ツイカ</t>
    </rPh>
    <phoneticPr fontId="9"/>
  </si>
  <si>
    <t>なお両方ともOpenSSL脆弱性ありバージョンのときは、HUVELibの通知を優先する。</t>
    <rPh sb="2" eb="4">
      <t>リョウホウ</t>
    </rPh>
    <rPh sb="13" eb="16">
      <t>ゼイジャクセイ</t>
    </rPh>
    <rPh sb="36" eb="38">
      <t>ツウチ</t>
    </rPh>
    <rPh sb="39" eb="41">
      <t>ユウセン</t>
    </rPh>
    <phoneticPr fontId="9"/>
  </si>
  <si>
    <t>4.特記事項</t>
    <rPh sb="2" eb="4">
      <t>トッキ</t>
    </rPh>
    <rPh sb="4" eb="6">
      <t>ジコウ</t>
    </rPh>
    <phoneticPr fontId="9"/>
  </si>
  <si>
    <t>OpenSSL脆弱性発覚時、EAPはVendorApp自体の再作成が必要となります。</t>
    <phoneticPr fontId="9"/>
  </si>
  <si>
    <t>（VEはMDVEServiceのみの更新で問題ありません。）</t>
    <rPh sb="18" eb="20">
      <t>コウシン</t>
    </rPh>
    <rPh sb="21" eb="23">
      <t>モンダイ</t>
    </rPh>
    <phoneticPr fontId="9"/>
  </si>
  <si>
    <t>[2]項の対応フローを実現するにあたり、HUVELib、MDVEService(MDEAPFramework)に組み込まれているSSLバージョンの脆弱性の有無、</t>
    <rPh sb="3" eb="4">
      <t>コウ</t>
    </rPh>
    <rPh sb="5" eb="7">
      <t>タイオウ</t>
    </rPh>
    <rPh sb="11" eb="13">
      <t>ジツゲン</t>
    </rPh>
    <rPh sb="73" eb="76">
      <t>ゼイジャクセイ</t>
    </rPh>
    <rPh sb="77" eb="79">
      <t>ウム</t>
    </rPh>
    <phoneticPr fontId="9"/>
  </si>
  <si>
    <r>
      <t>その使用可否の判定結果をサーバ側で</t>
    </r>
    <r>
      <rPr>
        <strike/>
        <sz val="11"/>
        <rFont val="ＭＳ ゴシック"/>
        <family val="3"/>
        <charset val="128"/>
      </rPr>
      <t>修正版OpenSSLバージョン</t>
    </r>
    <r>
      <rPr>
        <sz val="11"/>
        <rFont val="ＭＳ ゴシック"/>
        <family val="3"/>
        <charset val="128"/>
      </rPr>
      <t>HUVELib、およびMDVEService(MDEAPFramework)のバージョン毎</t>
    </r>
    <r>
      <rPr>
        <strike/>
        <sz val="11"/>
        <rFont val="ＭＳ ゴシック"/>
        <family val="3"/>
        <charset val="128"/>
      </rPr>
      <t>の使用可否を</t>
    </r>
    <r>
      <rPr>
        <sz val="11"/>
        <rFont val="ＭＳ ゴシック"/>
        <family val="3"/>
        <charset val="128"/>
      </rPr>
      <t>に管理する。</t>
    </r>
    <rPh sb="2" eb="4">
      <t>シヨウ</t>
    </rPh>
    <rPh sb="4" eb="6">
      <t>カヒ</t>
    </rPh>
    <rPh sb="7" eb="9">
      <t>ハンテイ</t>
    </rPh>
    <rPh sb="9" eb="11">
      <t>ケッカ</t>
    </rPh>
    <phoneticPr fontId="9"/>
  </si>
  <si>
    <r>
      <t>ソフトウェア使用不可</t>
    </r>
    <r>
      <rPr>
        <strike/>
        <sz val="11"/>
        <rFont val="ＭＳ ゴシック"/>
        <family val="3"/>
        <charset val="128"/>
      </rPr>
      <t>OpenSSL脆弱性あり</t>
    </r>
    <r>
      <rPr>
        <sz val="11"/>
        <rFont val="ＭＳ ゴシック"/>
        <family val="3"/>
        <charset val="128"/>
      </rPr>
      <t>(HUVELib)</t>
    </r>
    <rPh sb="6" eb="8">
      <t>シヨウ</t>
    </rPh>
    <rPh sb="8" eb="10">
      <t>フカ</t>
    </rPh>
    <rPh sb="17" eb="20">
      <t>ゼイジャクセイ</t>
    </rPh>
    <phoneticPr fontId="9"/>
  </si>
  <si>
    <r>
      <t>ソフトウェア使用不可</t>
    </r>
    <r>
      <rPr>
        <strike/>
        <sz val="11"/>
        <rFont val="ＭＳ ゴシック"/>
        <family val="3"/>
        <charset val="128"/>
      </rPr>
      <t>OpenSSL脆弱性あり</t>
    </r>
    <r>
      <rPr>
        <sz val="11"/>
        <rFont val="ＭＳ ゴシック"/>
        <family val="3"/>
        <charset val="128"/>
      </rPr>
      <t>(MDVEService)</t>
    </r>
    <rPh sb="6" eb="8">
      <t>シヨウ</t>
    </rPh>
    <rPh sb="8" eb="10">
      <t>フカ</t>
    </rPh>
    <rPh sb="17" eb="20">
      <t>ゼイジャクセイ</t>
    </rPh>
    <phoneticPr fontId="9"/>
  </si>
  <si>
    <t>「OpenSSL脆弱性対応検討」シート参照。</t>
    <rPh sb="8" eb="11">
      <t>ゼイジャクセイ</t>
    </rPh>
    <rPh sb="11" eb="13">
      <t>タイオウ</t>
    </rPh>
    <rPh sb="13" eb="15">
      <t>ケントウ</t>
    </rPh>
    <rPh sb="19" eb="21">
      <t>サンショウ</t>
    </rPh>
    <phoneticPr fontId="9"/>
  </si>
  <si>
    <t>■VE/EAP通信　全体シーケンス</t>
    <rPh sb="7" eb="9">
      <t>ツウシン</t>
    </rPh>
    <rPh sb="10" eb="12">
      <t>ゼンタイ</t>
    </rPh>
    <phoneticPr fontId="9"/>
  </si>
  <si>
    <t>VE/EAP通信で用いる全体シーケンスは下記となる。</t>
    <rPh sb="6" eb="8">
      <t>ツウシン</t>
    </rPh>
    <rPh sb="9" eb="10">
      <t>モチ</t>
    </rPh>
    <rPh sb="12" eb="14">
      <t>ゼンタイ</t>
    </rPh>
    <rPh sb="20" eb="22">
      <t>カキ</t>
    </rPh>
    <phoneticPr fontId="9"/>
  </si>
  <si>
    <t>1.初期シーケンス</t>
    <rPh sb="2" eb="4">
      <t>ショキ</t>
    </rPh>
    <phoneticPr fontId="9"/>
  </si>
  <si>
    <t>2.車両データ定期通知シーケンス(Android/iPhone共通)</t>
    <rPh sb="2" eb="4">
      <t>シャリョウ</t>
    </rPh>
    <rPh sb="7" eb="9">
      <t>テイキ</t>
    </rPh>
    <rPh sb="9" eb="11">
      <t>ツウチ</t>
    </rPh>
    <rPh sb="31" eb="33">
      <t>キョウツウ</t>
    </rPh>
    <phoneticPr fontId="9"/>
  </si>
  <si>
    <t>　1-1.Android端末接続時</t>
    <rPh sb="12" eb="14">
      <t>タンマツ</t>
    </rPh>
    <rPh sb="14" eb="16">
      <t>セツゾク</t>
    </rPh>
    <rPh sb="16" eb="17">
      <t>ジ</t>
    </rPh>
    <phoneticPr fontId="9"/>
  </si>
  <si>
    <t>　1-2.iPhone端末接続時</t>
    <rPh sb="11" eb="13">
      <t>タンマツ</t>
    </rPh>
    <rPh sb="13" eb="15">
      <t>セツゾク</t>
    </rPh>
    <rPh sb="15" eb="16">
      <t>ジ</t>
    </rPh>
    <phoneticPr fontId="9"/>
  </si>
  <si>
    <t>3.MD要求及び、要求に対する応答シーケンス(Android/iPhone共通)</t>
    <rPh sb="4" eb="6">
      <t>ヨウキュウ</t>
    </rPh>
    <rPh sb="6" eb="7">
      <t>オヨ</t>
    </rPh>
    <rPh sb="9" eb="11">
      <t>ヨウキュウ</t>
    </rPh>
    <rPh sb="12" eb="13">
      <t>タイ</t>
    </rPh>
    <rPh sb="15" eb="17">
      <t>オウトウ</t>
    </rPh>
    <rPh sb="37" eb="39">
      <t>キョウツウ</t>
    </rPh>
    <phoneticPr fontId="9"/>
  </si>
  <si>
    <t xml:space="preserve"> 6.2.iPhone端末　複数セッションについて</t>
    <rPh sb="11" eb="13">
      <t>タンマツ</t>
    </rPh>
    <rPh sb="14" eb="16">
      <t>フクスウ</t>
    </rPh>
    <phoneticPr fontId="9"/>
  </si>
  <si>
    <t>iPhoneではforeground, backgroundの2つのセッションで車両データのやり取りが行われる。</t>
    <rPh sb="40" eb="42">
      <t>シャリョウ</t>
    </rPh>
    <rPh sb="48" eb="49">
      <t>ト</t>
    </rPh>
    <rPh sb="51" eb="52">
      <t>オコナ</t>
    </rPh>
    <phoneticPr fontId="9"/>
  </si>
  <si>
    <t>H/U側はforegroundセッション用、backgroundセッション用にhuvelibのインスタンスを作成し、それぞれ個別で通信を行う。</t>
    <rPh sb="3" eb="4">
      <t>ガワ</t>
    </rPh>
    <rPh sb="20" eb="21">
      <t>ヨウ</t>
    </rPh>
    <rPh sb="37" eb="38">
      <t>ヨウ</t>
    </rPh>
    <rPh sb="54" eb="56">
      <t>サクセイ</t>
    </rPh>
    <rPh sb="62" eb="64">
      <t>コベツ</t>
    </rPh>
    <rPh sb="65" eb="67">
      <t>ツウシン</t>
    </rPh>
    <rPh sb="68" eb="69">
      <t>オコナ</t>
    </rPh>
    <phoneticPr fontId="9"/>
  </si>
  <si>
    <t>よって、セッションキー交換のための公開鍵/秘密鍵、セッションキーもそれぞれのセッション毎に生成される。</t>
    <rPh sb="11" eb="13">
      <t>コウカン</t>
    </rPh>
    <rPh sb="17" eb="19">
      <t>コウカイ</t>
    </rPh>
    <rPh sb="19" eb="20">
      <t>カギ</t>
    </rPh>
    <rPh sb="21" eb="23">
      <t>ヒミツ</t>
    </rPh>
    <rPh sb="23" eb="24">
      <t>カギ</t>
    </rPh>
    <rPh sb="43" eb="44">
      <t>マイ</t>
    </rPh>
    <rPh sb="45" eb="47">
      <t>セイセイ</t>
    </rPh>
    <phoneticPr fontId="9"/>
  </si>
  <si>
    <t>#</t>
    <phoneticPr fontId="9"/>
  </si>
  <si>
    <t>ステータス部</t>
    <rPh sb="5" eb="6">
      <t>ブ</t>
    </rPh>
    <phoneticPr fontId="9"/>
  </si>
  <si>
    <t>HU-&gt;MD</t>
    <phoneticPr fontId="9"/>
  </si>
  <si>
    <t>EC-STARTREQ</t>
    <phoneticPr fontId="9"/>
  </si>
  <si>
    <t>-</t>
    <phoneticPr fontId="9"/>
  </si>
  <si>
    <t>通信開始要求</t>
    <phoneticPr fontId="9"/>
  </si>
  <si>
    <t>EC-STARTRES</t>
    <phoneticPr fontId="9"/>
  </si>
  <si>
    <t>MD-&gt;HU</t>
    <phoneticPr fontId="9"/>
  </si>
  <si>
    <t>EC-SENDKEY</t>
    <phoneticPr fontId="9"/>
  </si>
  <si>
    <t>-</t>
    <phoneticPr fontId="9"/>
  </si>
  <si>
    <t>セッションキー</t>
    <phoneticPr fontId="9"/>
  </si>
  <si>
    <t>HU-&gt;MD</t>
    <phoneticPr fontId="9"/>
  </si>
  <si>
    <t>暗号化セッションキー通知</t>
    <phoneticPr fontId="9"/>
  </si>
  <si>
    <t>EC-FINISHED</t>
    <phoneticPr fontId="9"/>
  </si>
  <si>
    <t>MD-&gt;HU</t>
    <phoneticPr fontId="9"/>
  </si>
  <si>
    <t>暗号化通信確立通知</t>
    <phoneticPr fontId="9"/>
  </si>
  <si>
    <t xml:space="preserve"> 7.1.パケット種別</t>
    <rPh sb="9" eb="11">
      <t>シュベツ</t>
    </rPh>
    <phoneticPr fontId="9"/>
  </si>
  <si>
    <t xml:space="preserve"> 7.2.暗号化対象範囲</t>
    <rPh sb="5" eb="8">
      <t>アンゴウカ</t>
    </rPh>
    <rPh sb="8" eb="10">
      <t>タイショウ</t>
    </rPh>
    <rPh sb="10" eb="12">
      <t>ハンイ</t>
    </rPh>
    <phoneticPr fontId="9"/>
  </si>
  <si>
    <t>暗号化通信に用いる通信パケット種別は下記。</t>
    <rPh sb="0" eb="2">
      <t>アンゴウ</t>
    </rPh>
    <rPh sb="2" eb="3">
      <t>カ</t>
    </rPh>
    <rPh sb="3" eb="5">
      <t>ツウシン</t>
    </rPh>
    <rPh sb="6" eb="7">
      <t>モチ</t>
    </rPh>
    <rPh sb="9" eb="11">
      <t>ツウシン</t>
    </rPh>
    <rPh sb="15" eb="17">
      <t>シュベツ</t>
    </rPh>
    <rPh sb="18" eb="20">
      <t>カキ</t>
    </rPh>
    <phoneticPr fontId="9"/>
  </si>
  <si>
    <t>パケット概要</t>
    <rPh sb="4" eb="6">
      <t>ガイヨウ</t>
    </rPh>
    <phoneticPr fontId="9"/>
  </si>
  <si>
    <t>ヘッダ部</t>
    <rPh sb="3" eb="4">
      <t>ブ</t>
    </rPh>
    <phoneticPr fontId="9"/>
  </si>
  <si>
    <t>ヘッダ部を対象外とした理由は、下記例に示すように</t>
    <rPh sb="3" eb="4">
      <t>ブ</t>
    </rPh>
    <rPh sb="5" eb="7">
      <t>タイショウ</t>
    </rPh>
    <rPh sb="7" eb="8">
      <t>ガイ</t>
    </rPh>
    <rPh sb="11" eb="13">
      <t>リユウ</t>
    </rPh>
    <rPh sb="15" eb="17">
      <t>カキ</t>
    </rPh>
    <rPh sb="17" eb="18">
      <t>レイ</t>
    </rPh>
    <rPh sb="19" eb="20">
      <t>シメ</t>
    </rPh>
    <phoneticPr fontId="9"/>
  </si>
  <si>
    <t>HU側から送信した別々のデータをMD側で1つのデータとして受信する可能性があるためである。</t>
    <rPh sb="2" eb="3">
      <t>ガワ</t>
    </rPh>
    <rPh sb="5" eb="7">
      <t>ソウシン</t>
    </rPh>
    <rPh sb="9" eb="11">
      <t>ベツベツ</t>
    </rPh>
    <rPh sb="18" eb="19">
      <t>ガワ</t>
    </rPh>
    <rPh sb="29" eb="31">
      <t>ジュシン</t>
    </rPh>
    <rPh sb="33" eb="36">
      <t>カノウセイ</t>
    </rPh>
    <phoneticPr fontId="9"/>
  </si>
  <si>
    <t>上記の場合、B-HIGH のデータ長が分からなければ、データの切れ目を判断できない。</t>
    <rPh sb="0" eb="2">
      <t>ジョウキ</t>
    </rPh>
    <rPh sb="3" eb="5">
      <t>バアイ</t>
    </rPh>
    <rPh sb="17" eb="18">
      <t>チョウ</t>
    </rPh>
    <rPh sb="19" eb="20">
      <t>ワ</t>
    </rPh>
    <rPh sb="31" eb="32">
      <t>キ</t>
    </rPh>
    <rPh sb="33" eb="34">
      <t>メ</t>
    </rPh>
    <rPh sb="35" eb="37">
      <t>ハンダン</t>
    </rPh>
    <phoneticPr fontId="9"/>
  </si>
  <si>
    <t>このためデータ長を格納しているヘッダ部は暗号化対象外としている。</t>
    <rPh sb="7" eb="8">
      <t>チョウ</t>
    </rPh>
    <rPh sb="9" eb="11">
      <t>カクノウ</t>
    </rPh>
    <rPh sb="18" eb="19">
      <t>ブ</t>
    </rPh>
    <rPh sb="20" eb="23">
      <t>アンゴウカ</t>
    </rPh>
    <rPh sb="23" eb="25">
      <t>タイショウ</t>
    </rPh>
    <rPh sb="25" eb="26">
      <t>ガイ</t>
    </rPh>
    <phoneticPr fontId="9"/>
  </si>
  <si>
    <t>実データ部サイズについてはSheet[転送データフォーマット(データ, CheckSum)]参照。</t>
    <rPh sb="0" eb="1">
      <t>ジツ</t>
    </rPh>
    <rPh sb="4" eb="5">
      <t>ブ</t>
    </rPh>
    <phoneticPr fontId="9"/>
  </si>
  <si>
    <t>共通鍵暗号方式の"AES-128"は、16byte単位でデータの暗号化を行う（ブロック長128bit(=16byte)のため）。</t>
    <rPh sb="0" eb="2">
      <t>キョウツウ</t>
    </rPh>
    <rPh sb="2" eb="3">
      <t>カギ</t>
    </rPh>
    <rPh sb="3" eb="5">
      <t>アンゴウ</t>
    </rPh>
    <rPh sb="5" eb="7">
      <t>ホウシキ</t>
    </rPh>
    <rPh sb="25" eb="27">
      <t>タンイ</t>
    </rPh>
    <rPh sb="32" eb="35">
      <t>アンゴウカ</t>
    </rPh>
    <rPh sb="36" eb="37">
      <t>オコナ</t>
    </rPh>
    <phoneticPr fontId="9"/>
  </si>
  <si>
    <t>このため暗号化前のデータ長にかかわらず、暗号化後のデータ長は16の整数倍となる。</t>
    <rPh sb="4" eb="6">
      <t>アンゴウ</t>
    </rPh>
    <rPh sb="6" eb="7">
      <t>カ</t>
    </rPh>
    <rPh sb="7" eb="8">
      <t>マエ</t>
    </rPh>
    <rPh sb="12" eb="13">
      <t>チョウ</t>
    </rPh>
    <rPh sb="20" eb="23">
      <t>アンゴウカ</t>
    </rPh>
    <rPh sb="23" eb="24">
      <t>ゴ</t>
    </rPh>
    <rPh sb="28" eb="29">
      <t>チョウ</t>
    </rPh>
    <rPh sb="33" eb="35">
      <t>セイスウ</t>
    </rPh>
    <rPh sb="35" eb="36">
      <t>バイ</t>
    </rPh>
    <phoneticPr fontId="9"/>
  </si>
  <si>
    <t>実データ部のデータ長を16の整数倍として定義する。</t>
    <rPh sb="0" eb="1">
      <t>ジツ</t>
    </rPh>
    <rPh sb="4" eb="5">
      <t>ブ</t>
    </rPh>
    <rPh sb="9" eb="10">
      <t>チョウ</t>
    </rPh>
    <phoneticPr fontId="9"/>
  </si>
  <si>
    <t>対象パケットは、セッションキーで暗号化するデータ転送用のパケットとする。</t>
    <rPh sb="0" eb="2">
      <t>タイショウ</t>
    </rPh>
    <rPh sb="16" eb="18">
      <t>アンゴウ</t>
    </rPh>
    <rPh sb="18" eb="19">
      <t>カ</t>
    </rPh>
    <rPh sb="24" eb="26">
      <t>テンソウ</t>
    </rPh>
    <rPh sb="26" eb="27">
      <t>ヨウ</t>
    </rPh>
    <phoneticPr fontId="9"/>
  </si>
  <si>
    <t>Version1.0Step2[CheckSum対応.xlsx]Sheet[検討]の資料を本資料に統合
※CheckSum仕様は変更無し</t>
    <rPh sb="42" eb="44">
      <t>シリョウ</t>
    </rPh>
    <rPh sb="45" eb="46">
      <t>ホン</t>
    </rPh>
    <rPh sb="46" eb="48">
      <t>シリョウ</t>
    </rPh>
    <rPh sb="49" eb="51">
      <t>トウゴウ</t>
    </rPh>
    <rPh sb="61" eb="63">
      <t>シヨウ</t>
    </rPh>
    <rPh sb="64" eb="66">
      <t>ヘンコウ</t>
    </rPh>
    <rPh sb="66" eb="67">
      <t>ナ</t>
    </rPh>
    <phoneticPr fontId="9"/>
  </si>
  <si>
    <t>2017/4/6</t>
    <phoneticPr fontId="9"/>
  </si>
  <si>
    <t>全体シーケンスイメージ</t>
    <rPh sb="0" eb="2">
      <t>ゼンタイ</t>
    </rPh>
    <phoneticPr fontId="9"/>
  </si>
  <si>
    <t>Version1.0Step2[サーバ管理対応機能検討書_v1.03.xlsx]Sheet[サーバ管理対応,処理全体イメージ]の資料を本資料に統合、下記を追加
・双方向(MD要求と応答)についてのシーケンス
・定期通知　周波数変更についてのシーケンス</t>
    <rPh sb="64" eb="66">
      <t>シリョウ</t>
    </rPh>
    <rPh sb="67" eb="68">
      <t>ホン</t>
    </rPh>
    <rPh sb="68" eb="70">
      <t>シリョウ</t>
    </rPh>
    <rPh sb="71" eb="73">
      <t>トウゴウ</t>
    </rPh>
    <rPh sb="74" eb="76">
      <t>カキ</t>
    </rPh>
    <rPh sb="77" eb="79">
      <t>ツイカ</t>
    </rPh>
    <rPh sb="81" eb="84">
      <t>ソウホウコウ</t>
    </rPh>
    <rPh sb="87" eb="89">
      <t>ヨウキュウ</t>
    </rPh>
    <rPh sb="90" eb="92">
      <t>オウトウ</t>
    </rPh>
    <rPh sb="105" eb="107">
      <t>テイキ</t>
    </rPh>
    <rPh sb="107" eb="109">
      <t>ツウチ</t>
    </rPh>
    <rPh sb="110" eb="113">
      <t>シュウハスウ</t>
    </rPh>
    <rPh sb="113" eb="115">
      <t>ヘンコウ</t>
    </rPh>
    <phoneticPr fontId="9"/>
  </si>
  <si>
    <t>Version1.0Step2[車両データ通信プロトコル暗号化検討_Ver1.06.xlsx]Sheet[暗号化検討][暗号化検討(Step2)]の資料を本資料に統合し下記を追加
・双方向(MD要求と応答)についての処理
・周波数変更についての処理(暗号化通信確立通知の暗号化処理)</t>
    <rPh sb="74" eb="76">
      <t>シリョウ</t>
    </rPh>
    <rPh sb="77" eb="78">
      <t>ホン</t>
    </rPh>
    <rPh sb="78" eb="80">
      <t>シリョウ</t>
    </rPh>
    <rPh sb="81" eb="83">
      <t>トウゴウ</t>
    </rPh>
    <rPh sb="84" eb="86">
      <t>カキ</t>
    </rPh>
    <rPh sb="87" eb="89">
      <t>ツイカ</t>
    </rPh>
    <rPh sb="91" eb="94">
      <t>ソウホウコウ</t>
    </rPh>
    <rPh sb="97" eb="99">
      <t>ヨウキュウ</t>
    </rPh>
    <rPh sb="100" eb="102">
      <t>オウトウ</t>
    </rPh>
    <rPh sb="108" eb="110">
      <t>ショリ</t>
    </rPh>
    <rPh sb="112" eb="115">
      <t>シュウハスウ</t>
    </rPh>
    <rPh sb="115" eb="117">
      <t>ヘンコウ</t>
    </rPh>
    <rPh sb="122" eb="124">
      <t>ショリ</t>
    </rPh>
    <rPh sb="125" eb="127">
      <t>アンゴウ</t>
    </rPh>
    <rPh sb="127" eb="128">
      <t>カ</t>
    </rPh>
    <rPh sb="128" eb="130">
      <t>ツウシン</t>
    </rPh>
    <rPh sb="130" eb="132">
      <t>カクリツ</t>
    </rPh>
    <rPh sb="132" eb="134">
      <t>ツウチ</t>
    </rPh>
    <rPh sb="135" eb="137">
      <t>アンゴウ</t>
    </rPh>
    <rPh sb="137" eb="138">
      <t>カ</t>
    </rPh>
    <rPh sb="138" eb="140">
      <t>ショリ</t>
    </rPh>
    <phoneticPr fontId="9"/>
  </si>
  <si>
    <t>通信プロトコル_概要</t>
    <rPh sb="0" eb="2">
      <t>ツウシン</t>
    </rPh>
    <rPh sb="8" eb="10">
      <t>ガイヨウ</t>
    </rPh>
    <phoneticPr fontId="9"/>
  </si>
  <si>
    <t>双方向用の通信パケット種別追加</t>
    <rPh sb="0" eb="3">
      <t>ソウホウコウ</t>
    </rPh>
    <rPh sb="3" eb="4">
      <t>ヨウ</t>
    </rPh>
    <rPh sb="5" eb="7">
      <t>ツウシン</t>
    </rPh>
    <rPh sb="11" eb="13">
      <t>シュベツ</t>
    </rPh>
    <rPh sb="13" eb="15">
      <t>ツイカ</t>
    </rPh>
    <phoneticPr fontId="9"/>
  </si>
  <si>
    <t>転送データフォーマット(ヘッダ)</t>
    <rPh sb="0" eb="2">
      <t>テンソウ</t>
    </rPh>
    <phoneticPr fontId="9"/>
  </si>
  <si>
    <t>転送データフォーマット(データ, CheckSum)</t>
    <rPh sb="0" eb="2">
      <t>テンソウ</t>
    </rPh>
    <phoneticPr fontId="9"/>
  </si>
  <si>
    <t>双方向用の転送データフォーマット(ヘッダ)追加</t>
    <rPh sb="0" eb="3">
      <t>ソウホウコウ</t>
    </rPh>
    <rPh sb="3" eb="4">
      <t>ヨウ</t>
    </rPh>
    <rPh sb="5" eb="7">
      <t>テンソウ</t>
    </rPh>
    <rPh sb="21" eb="23">
      <t>ツイカ</t>
    </rPh>
    <phoneticPr fontId="9"/>
  </si>
  <si>
    <t>・双方向用の転送データフォーマット(データ部)追加
・通信確立通知のデータフォーマット変更(周期変更用)</t>
    <rPh sb="1" eb="4">
      <t>ソウホウコウ</t>
    </rPh>
    <rPh sb="4" eb="5">
      <t>ヨウ</t>
    </rPh>
    <rPh sb="6" eb="8">
      <t>テンソウ</t>
    </rPh>
    <rPh sb="21" eb="22">
      <t>ブ</t>
    </rPh>
    <rPh sb="23" eb="25">
      <t>ツイカ</t>
    </rPh>
    <rPh sb="27" eb="29">
      <t>ツウシン</t>
    </rPh>
    <rPh sb="29" eb="31">
      <t>カクリツ</t>
    </rPh>
    <rPh sb="31" eb="33">
      <t>ツウチ</t>
    </rPh>
    <rPh sb="43" eb="45">
      <t>ヘンコウ</t>
    </rPh>
    <rPh sb="46" eb="48">
      <t>シュウキ</t>
    </rPh>
    <rPh sb="48" eb="50">
      <t>ヘンコウ</t>
    </rPh>
    <rPh sb="50" eb="51">
      <t>ヨウ</t>
    </rPh>
    <phoneticPr fontId="9"/>
  </si>
  <si>
    <t>承認</t>
    <rPh sb="0" eb="2">
      <t>ショウニン</t>
    </rPh>
    <phoneticPr fontId="9"/>
  </si>
  <si>
    <t>作成</t>
    <rPh sb="0" eb="2">
      <t>サクセイ</t>
    </rPh>
    <phoneticPr fontId="9"/>
  </si>
  <si>
    <t>VendorExtension/EAP通信開発
通信プロトコル検討</t>
    <rPh sb="19" eb="21">
      <t>ツウシン</t>
    </rPh>
    <rPh sb="21" eb="23">
      <t>カイハツ</t>
    </rPh>
    <rPh sb="24" eb="26">
      <t>ツウシン</t>
    </rPh>
    <rPh sb="31" eb="33">
      <t>ケントウ</t>
    </rPh>
    <phoneticPr fontId="9"/>
  </si>
  <si>
    <t>1 概要</t>
  </si>
  <si>
    <t>1.1 システムの目的</t>
  </si>
  <si>
    <t>2 システム構成</t>
  </si>
  <si>
    <t>2.1 ハード構成</t>
  </si>
  <si>
    <t>・車両から取得した車両データをMD上で動作するアプリケーションに提供する</t>
    <phoneticPr fontId="9"/>
  </si>
  <si>
    <t>・MD側から車両側へ要求を出すことを可能とするインターフェースを提供する</t>
    <rPh sb="3" eb="4">
      <t>ガワ</t>
    </rPh>
    <rPh sb="6" eb="8">
      <t>シャリョウ</t>
    </rPh>
    <rPh sb="8" eb="9">
      <t>ガワ</t>
    </rPh>
    <rPh sb="10" eb="12">
      <t>ヨウキュウ</t>
    </rPh>
    <rPh sb="13" eb="14">
      <t>ダ</t>
    </rPh>
    <rPh sb="18" eb="20">
      <t>カノウ</t>
    </rPh>
    <rPh sb="32" eb="34">
      <t>テイキョウ</t>
    </rPh>
    <phoneticPr fontId="9"/>
  </si>
  <si>
    <t>本システムは、下記を目的とする。</t>
    <rPh sb="7" eb="9">
      <t>カキ</t>
    </rPh>
    <phoneticPr fontId="9"/>
  </si>
  <si>
    <t>本システムは、車両から車両情報を取得する車載器(以後H/U)と車両情報を活用するアプリケーションが動作するスマートフォンで構成される。</t>
    <phoneticPr fontId="9"/>
  </si>
  <si>
    <t>車載器はLinux版とAndroid版があり、スマートフォンはAndroid端末とiOS端末(以後iPhone)を接続対象とする。</t>
    <phoneticPr fontId="9"/>
  </si>
  <si>
    <t>図 1　本システムのハード構成</t>
    <phoneticPr fontId="9"/>
  </si>
  <si>
    <t>2.2 車載器とスマートフォンの通信</t>
    <phoneticPr fontId="9"/>
  </si>
  <si>
    <t>車載器とスマートフォン間の通信は車載器に接続されるスマートフォンに合わせた方式を用いる。</t>
    <phoneticPr fontId="9"/>
  </si>
  <si>
    <t>Android端末が接続された場合はGoogle社が提唱するAndroid AutoのVendorExtension(以後VE)を使用し、iPhoneが接続された場合はApple社が提唱するExternal Accessory Protocol(以後EAP)を使用する。</t>
    <phoneticPr fontId="9"/>
  </si>
  <si>
    <t>機能構成を図 2に示す。なお、スマートフォン内のアプリケーションに対する車両情報の提供は[3.2 スマートフォンアプリケーションへの車両情報提供機能]に記載する。</t>
  </si>
  <si>
    <t>3 機能</t>
    <phoneticPr fontId="9"/>
  </si>
  <si>
    <t>3.1 スマートフォンへの車両情報提供機能</t>
    <phoneticPr fontId="9"/>
  </si>
  <si>
    <t>3.1.1 機能概要</t>
    <phoneticPr fontId="9"/>
  </si>
  <si>
    <t>図 2　機能構成</t>
  </si>
  <si>
    <t>スマートフォンへの車両情報の提供は、別途定める通信プロトコルに従う。</t>
  </si>
  <si>
    <t>3.1.2 スマートフォンへの車両情報の提供</t>
    <phoneticPr fontId="9"/>
  </si>
  <si>
    <t>H/Uにて取得可能な情報は車両、およびH/Uの仕様に依存する。</t>
    <phoneticPr fontId="9"/>
  </si>
  <si>
    <t>そのため、H/Uから提供できない車両情報がある場合は無効値としてスマートフォンに通知する。</t>
    <phoneticPr fontId="9"/>
  </si>
  <si>
    <t>3.1.3 H/Uとスマートフォンのプロトコル不一致時の動作について</t>
    <phoneticPr fontId="9"/>
  </si>
  <si>
    <t>H/Uとスマートフォンのプロトコルバージョンの不一致が発生した場合、誤動作をしてはならない。</t>
    <phoneticPr fontId="9"/>
  </si>
  <si>
    <t>ただし、バージョン不一致でも誤動作を起こさずに取得可能な情報がある場合は、その情報を提供する。</t>
    <phoneticPr fontId="9"/>
  </si>
  <si>
    <t>3.2 スマートフォンアプリケーションへの車両情報提供機能</t>
    <phoneticPr fontId="9"/>
  </si>
  <si>
    <t>3.2.1 機能概要</t>
    <phoneticPr fontId="9"/>
  </si>
  <si>
    <t>本機能は、CAN情報や、オーディオ情報等、H/Uで持っている車両情報をスマートフォンへ定期的に提供する。</t>
    <rPh sb="17" eb="19">
      <t>ジョウホウ</t>
    </rPh>
    <rPh sb="19" eb="20">
      <t>トウ</t>
    </rPh>
    <rPh sb="25" eb="26">
      <t>モ</t>
    </rPh>
    <rPh sb="30" eb="32">
      <t>シャリョウ</t>
    </rPh>
    <rPh sb="32" eb="34">
      <t>ジョウホウ</t>
    </rPh>
    <rPh sb="43" eb="46">
      <t>テイキテキ</t>
    </rPh>
    <phoneticPr fontId="9"/>
  </si>
  <si>
    <t>図 3　機能構成</t>
    <phoneticPr fontId="9"/>
  </si>
  <si>
    <t>図 4　車両情報の定期通知機能構成</t>
    <phoneticPr fontId="9"/>
  </si>
  <si>
    <t>本機能は、スマートフォンアプリケーション(以後スマホアプリ)にH/Uから提供された車両情報を提供する。機能構成を図 3に示す。</t>
    <phoneticPr fontId="9"/>
  </si>
  <si>
    <t>スマホアプリ開発ベンダーにはアクセスキーが配布され、各ベンダーへ提供可能な車両情報はアクセスキーに紐付けて定義される。</t>
    <phoneticPr fontId="9"/>
  </si>
  <si>
    <t>よって、スマホアプリへ車両情報を提供する際は、アクセスキーから提供可能な情報を判断し、許可された情報のみ提供する。</t>
    <phoneticPr fontId="9"/>
  </si>
  <si>
    <t>アプリケーション</t>
    <phoneticPr fontId="9"/>
  </si>
  <si>
    <t>アプリケーション1</t>
    <phoneticPr fontId="9"/>
  </si>
  <si>
    <t>A</t>
    <phoneticPr fontId="9"/>
  </si>
  <si>
    <t>C</t>
    <phoneticPr fontId="9"/>
  </si>
  <si>
    <t>α</t>
    <phoneticPr fontId="9"/>
  </si>
  <si>
    <t>B</t>
    <phoneticPr fontId="9"/>
  </si>
  <si>
    <t>D</t>
    <phoneticPr fontId="9"/>
  </si>
  <si>
    <t>E</t>
    <phoneticPr fontId="9"/>
  </si>
  <si>
    <t>F</t>
    <phoneticPr fontId="9"/>
  </si>
  <si>
    <t>○</t>
    <phoneticPr fontId="9"/>
  </si>
  <si>
    <t>×</t>
    <phoneticPr fontId="9"/>
  </si>
  <si>
    <t>アプリケーション2</t>
    <phoneticPr fontId="9"/>
  </si>
  <si>
    <t>アプリケーション3</t>
    <phoneticPr fontId="9"/>
  </si>
  <si>
    <t>β</t>
    <phoneticPr fontId="9"/>
  </si>
  <si>
    <t>γ</t>
    <phoneticPr fontId="9"/>
  </si>
  <si>
    <t>アプリケーション毎に車両情報の提供可能な範囲が定義される。</t>
    <rPh sb="8" eb="9">
      <t>マイ</t>
    </rPh>
    <rPh sb="10" eb="12">
      <t>シャリョウ</t>
    </rPh>
    <rPh sb="12" eb="14">
      <t>ジョウホウ</t>
    </rPh>
    <rPh sb="15" eb="17">
      <t>テイキョウ</t>
    </rPh>
    <rPh sb="17" eb="19">
      <t>カノウ</t>
    </rPh>
    <rPh sb="20" eb="22">
      <t>ハンイ</t>
    </rPh>
    <rPh sb="23" eb="25">
      <t>テイギ</t>
    </rPh>
    <phoneticPr fontId="9"/>
  </si>
  <si>
    <t>車両情報提供可否</t>
    <rPh sb="0" eb="2">
      <t>シャリョウ</t>
    </rPh>
    <rPh sb="2" eb="4">
      <t>ジョウホウ</t>
    </rPh>
    <rPh sb="4" eb="6">
      <t>テイキョウ</t>
    </rPh>
    <rPh sb="6" eb="8">
      <t>カヒ</t>
    </rPh>
    <phoneticPr fontId="9"/>
  </si>
  <si>
    <t>3.4 アクセスキーによる車両情報へのアクセス制限</t>
    <phoneticPr fontId="9"/>
  </si>
  <si>
    <t>3.3 スマホアプリへのH/U要求機能</t>
    <rPh sb="15" eb="17">
      <t>ヨウキュウ</t>
    </rPh>
    <rPh sb="17" eb="19">
      <t>キノウ</t>
    </rPh>
    <phoneticPr fontId="9"/>
  </si>
  <si>
    <t>２）スマホアプリから要求された車両情報を提供する</t>
    <phoneticPr fontId="9"/>
  </si>
  <si>
    <t>H/Uから提供された車両情報をスマートフォン内で蓄積、スマホアプリから要求された車両情報を提供する。</t>
    <phoneticPr fontId="9"/>
  </si>
  <si>
    <t>１）スマホアプリへ車両情報を定期的に通知する</t>
    <phoneticPr fontId="9"/>
  </si>
  <si>
    <t>H/Uから提供された車両情報をスマートフォン内で蓄積しておき、スマホアプリに対して、定期的に最新の車両情報を通知する。</t>
    <phoneticPr fontId="9"/>
  </si>
  <si>
    <t>スマホアプリへの車両情報の提供方法として、以下の二つの手段を提供する。</t>
    <phoneticPr fontId="9"/>
  </si>
  <si>
    <t>図 5　車両情報の要求→提供機能</t>
    <rPh sb="9" eb="11">
      <t>ヨウキュウ</t>
    </rPh>
    <rPh sb="12" eb="14">
      <t>テイキョウ</t>
    </rPh>
    <rPh sb="14" eb="16">
      <t>キノウ</t>
    </rPh>
    <phoneticPr fontId="9"/>
  </si>
  <si>
    <t>本機能は、スマホアプリにH/Uに対する要求を出すインターフェースを提供する。機能構成を図 6に示す。</t>
    <rPh sb="16" eb="17">
      <t>タイ</t>
    </rPh>
    <rPh sb="19" eb="21">
      <t>ヨウキュウ</t>
    </rPh>
    <rPh sb="22" eb="23">
      <t>ダ</t>
    </rPh>
    <phoneticPr fontId="9"/>
  </si>
  <si>
    <t>図 6　車両情報の要求→提供機能</t>
    <rPh sb="9" eb="11">
      <t>ヨウキュウ</t>
    </rPh>
    <rPh sb="12" eb="14">
      <t>テイキョウ</t>
    </rPh>
    <rPh sb="14" eb="16">
      <t>キノウ</t>
    </rPh>
    <phoneticPr fontId="9"/>
  </si>
  <si>
    <t>H/Uは要求に応じた動作を行う。また、場合によっては要求に対する応答データをスマホアプリへ提供する。</t>
    <rPh sb="4" eb="6">
      <t>ヨウキュウ</t>
    </rPh>
    <rPh sb="7" eb="8">
      <t>オウ</t>
    </rPh>
    <rPh sb="10" eb="12">
      <t>ドウサ</t>
    </rPh>
    <rPh sb="13" eb="14">
      <t>オコナ</t>
    </rPh>
    <rPh sb="19" eb="21">
      <t>バアイ</t>
    </rPh>
    <rPh sb="26" eb="28">
      <t>ヨウキュウ</t>
    </rPh>
    <rPh sb="29" eb="30">
      <t>タイ</t>
    </rPh>
    <rPh sb="32" eb="34">
      <t>オウトウ</t>
    </rPh>
    <rPh sb="45" eb="47">
      <t>テイキョウ</t>
    </rPh>
    <phoneticPr fontId="9"/>
  </si>
  <si>
    <t>双方向_機能検討</t>
    <rPh sb="0" eb="3">
      <t>ソウホウコウ</t>
    </rPh>
    <rPh sb="4" eb="6">
      <t>キノウ</t>
    </rPh>
    <rPh sb="6" eb="8">
      <t>ケントウ</t>
    </rPh>
    <phoneticPr fontId="9"/>
  </si>
  <si>
    <t>双方向_全体シーケンス</t>
    <rPh sb="0" eb="3">
      <t>ソウホウコウ</t>
    </rPh>
    <rPh sb="4" eb="6">
      <t>ゼンタイ</t>
    </rPh>
    <phoneticPr fontId="9"/>
  </si>
  <si>
    <t>HU定期通知周期変更</t>
    <rPh sb="2" eb="4">
      <t>テイキ</t>
    </rPh>
    <rPh sb="4" eb="6">
      <t>ツウチ</t>
    </rPh>
    <rPh sb="6" eb="8">
      <t>シュウキ</t>
    </rPh>
    <rPh sb="8" eb="10">
      <t>ヘンコウ</t>
    </rPh>
    <phoneticPr fontId="9"/>
  </si>
  <si>
    <t>HU-MD双方向通信の機能検討追加</t>
    <rPh sb="5" eb="8">
      <t>ソウホウコウ</t>
    </rPh>
    <rPh sb="8" eb="10">
      <t>ツウシン</t>
    </rPh>
    <rPh sb="11" eb="13">
      <t>キノウ</t>
    </rPh>
    <rPh sb="13" eb="15">
      <t>ケントウ</t>
    </rPh>
    <rPh sb="15" eb="17">
      <t>ツイカ</t>
    </rPh>
    <phoneticPr fontId="9"/>
  </si>
  <si>
    <t>HU定期通知周期変更の機能検討追加</t>
    <rPh sb="2" eb="4">
      <t>テイキ</t>
    </rPh>
    <rPh sb="4" eb="6">
      <t>ツウチ</t>
    </rPh>
    <rPh sb="6" eb="8">
      <t>シュウキ</t>
    </rPh>
    <rPh sb="8" eb="10">
      <t>ヘンコウ</t>
    </rPh>
    <rPh sb="11" eb="13">
      <t>キノウ</t>
    </rPh>
    <rPh sb="13" eb="15">
      <t>ケントウ</t>
    </rPh>
    <rPh sb="15" eb="17">
      <t>ツイカ</t>
    </rPh>
    <phoneticPr fontId="9"/>
  </si>
  <si>
    <t>■通信データ量について</t>
    <rPh sb="1" eb="3">
      <t>ツウシン</t>
    </rPh>
    <rPh sb="6" eb="7">
      <t>リョウ</t>
    </rPh>
    <phoneticPr fontId="9"/>
  </si>
  <si>
    <t>CS</t>
    <phoneticPr fontId="9"/>
  </si>
  <si>
    <t>サイズ[Byte/回]</t>
    <rPh sb="9" eb="10">
      <t>カイ</t>
    </rPh>
    <phoneticPr fontId="9"/>
  </si>
  <si>
    <t>回数/1s</t>
    <rPh sb="0" eb="2">
      <t>カイスウ</t>
    </rPh>
    <phoneticPr fontId="9"/>
  </si>
  <si>
    <t>通信量[bps]bit計算</t>
    <rPh sb="0" eb="2">
      <t>ツウシン</t>
    </rPh>
    <rPh sb="2" eb="3">
      <t>リョウ</t>
    </rPh>
    <rPh sb="11" eb="13">
      <t>ケイサン</t>
    </rPh>
    <phoneticPr fontId="9"/>
  </si>
  <si>
    <t>Ver1.0</t>
    <phoneticPr fontId="9"/>
  </si>
  <si>
    <t>Ver1.1</t>
    <phoneticPr fontId="9"/>
  </si>
  <si>
    <t>B-CONST</t>
    <phoneticPr fontId="9"/>
  </si>
  <si>
    <t>B-MID</t>
    <phoneticPr fontId="9"/>
  </si>
  <si>
    <t>I-AUDIO</t>
    <phoneticPr fontId="9"/>
  </si>
  <si>
    <t>I-OTHERS</t>
    <phoneticPr fontId="9"/>
  </si>
  <si>
    <t>イベント通知</t>
    <rPh sb="4" eb="6">
      <t>ツウチ</t>
    </rPh>
    <phoneticPr fontId="9"/>
  </si>
  <si>
    <t>EC-RESET</t>
    <phoneticPr fontId="9"/>
  </si>
  <si>
    <t>Android</t>
    <phoneticPr fontId="9"/>
  </si>
  <si>
    <t>iPhone:fore/back同時通信時</t>
    <rPh sb="16" eb="18">
      <t>ドウジ</t>
    </rPh>
    <rPh sb="18" eb="20">
      <t>ツウシン</t>
    </rPh>
    <rPh sb="20" eb="21">
      <t>ジ</t>
    </rPh>
    <phoneticPr fontId="9"/>
  </si>
  <si>
    <t>B-HIGH,B-MID,F-HIGH増加：2倍程度(多めに見積もり)</t>
    <rPh sb="19" eb="21">
      <t>ゾウカ</t>
    </rPh>
    <rPh sb="23" eb="24">
      <t>バイ</t>
    </rPh>
    <rPh sb="24" eb="26">
      <t>テイド</t>
    </rPh>
    <rPh sb="27" eb="28">
      <t>オオ</t>
    </rPh>
    <rPh sb="30" eb="32">
      <t>ミツ</t>
    </rPh>
    <phoneticPr fontId="9"/>
  </si>
  <si>
    <t>AUDIO用パケット追加：ほぼフルで使う予定 周期は300ms仮</t>
    <rPh sb="5" eb="6">
      <t>ヨウ</t>
    </rPh>
    <rPh sb="10" eb="12">
      <t>ツイカ</t>
    </rPh>
    <rPh sb="18" eb="19">
      <t>ツカ</t>
    </rPh>
    <rPh sb="20" eb="22">
      <t>ヨテイ</t>
    </rPh>
    <rPh sb="23" eb="25">
      <t>シュウキ</t>
    </rPh>
    <rPh sb="31" eb="32">
      <t>カリ</t>
    </rPh>
    <phoneticPr fontId="9"/>
  </si>
  <si>
    <t>Setting等その他情報：48(Setting系は1項目1Byteで済むものが多い)　周期は300ms仮</t>
    <rPh sb="7" eb="8">
      <t>トウ</t>
    </rPh>
    <rPh sb="10" eb="11">
      <t>タ</t>
    </rPh>
    <rPh sb="11" eb="13">
      <t>ジョウホウ</t>
    </rPh>
    <rPh sb="24" eb="25">
      <t>ケイ</t>
    </rPh>
    <rPh sb="27" eb="29">
      <t>コウモク</t>
    </rPh>
    <rPh sb="35" eb="36">
      <t>ス</t>
    </rPh>
    <rPh sb="40" eb="41">
      <t>オオ</t>
    </rPh>
    <rPh sb="44" eb="46">
      <t>シュウキ</t>
    </rPh>
    <rPh sb="52" eb="53">
      <t>カリ</t>
    </rPh>
    <phoneticPr fontId="9"/>
  </si>
  <si>
    <t>CT-MDREQ：15+データ部90Byte(文字列30文字想定)→100Byte程度／1回</t>
    <rPh sb="15" eb="16">
      <t>ブ</t>
    </rPh>
    <rPh sb="23" eb="26">
      <t>モジレツ</t>
    </rPh>
    <rPh sb="28" eb="30">
      <t>モジ</t>
    </rPh>
    <rPh sb="30" eb="32">
      <t>ソウテイ</t>
    </rPh>
    <rPh sb="41" eb="43">
      <t>テイド</t>
    </rPh>
    <rPh sb="45" eb="46">
      <t>カイ</t>
    </rPh>
    <phoneticPr fontId="9"/>
  </si>
  <si>
    <t>CT-MDRES：8+データ部(データ数20個×(7＋90Byte(文字列30文字想定)))→2KByte程度／1回</t>
    <rPh sb="14" eb="15">
      <t>ブ</t>
    </rPh>
    <rPh sb="19" eb="20">
      <t>スウ</t>
    </rPh>
    <rPh sb="22" eb="23">
      <t>コ</t>
    </rPh>
    <rPh sb="34" eb="37">
      <t>モジレツ</t>
    </rPh>
    <rPh sb="39" eb="41">
      <t>モジ</t>
    </rPh>
    <rPh sb="41" eb="43">
      <t>ソウテイ</t>
    </rPh>
    <rPh sb="53" eb="55">
      <t>テイド</t>
    </rPh>
    <rPh sb="57" eb="58">
      <t>カイ</t>
    </rPh>
    <phoneticPr fontId="9"/>
  </si>
  <si>
    <t>com.honda.mdve.service</t>
    <phoneticPr fontId="14"/>
  </si>
  <si>
    <t>void onNotifyResData(String resdata)</t>
    <phoneticPr fontId="9"/>
  </si>
  <si>
    <t>"count":(応答データ数),</t>
    <rPh sb="9" eb="11">
      <t>オウトウ</t>
    </rPh>
    <rPh sb="14" eb="15">
      <t>スウ</t>
    </rPh>
    <phoneticPr fontId="9"/>
  </si>
  <si>
    <t>結果(主にエラー)の内容　内容毎に値を定義</t>
    <rPh sb="0" eb="2">
      <t>ケッカ</t>
    </rPh>
    <rPh sb="3" eb="4">
      <t>オモ</t>
    </rPh>
    <rPh sb="10" eb="12">
      <t>ナイヨウ</t>
    </rPh>
    <rPh sb="13" eb="15">
      <t>ナイヨウ</t>
    </rPh>
    <rPh sb="15" eb="16">
      <t>マイ</t>
    </rPh>
    <rPh sb="17" eb="18">
      <t>アタイ</t>
    </rPh>
    <rPh sb="19" eb="21">
      <t>テイギ</t>
    </rPh>
    <phoneticPr fontId="9"/>
  </si>
  <si>
    <t>2017/4/10</t>
    <phoneticPr fontId="9"/>
  </si>
  <si>
    <t>双方向_機能検討</t>
    <phoneticPr fontId="9"/>
  </si>
  <si>
    <t>予備領域</t>
    <rPh sb="0" eb="2">
      <t>ヨビ</t>
    </rPh>
    <rPh sb="2" eb="4">
      <t>リョウイキ</t>
    </rPh>
    <phoneticPr fontId="9"/>
  </si>
  <si>
    <t>※予備領域　Version2.0では使用しないため0固定とする</t>
    <rPh sb="1" eb="3">
      <t>ヨビ</t>
    </rPh>
    <rPh sb="3" eb="5">
      <t>リョウイキ</t>
    </rPh>
    <rPh sb="18" eb="20">
      <t>シヨウ</t>
    </rPh>
    <rPh sb="26" eb="28">
      <t>コテイ</t>
    </rPh>
    <phoneticPr fontId="9"/>
  </si>
  <si>
    <t>予備領域</t>
    <phoneticPr fontId="9"/>
  </si>
  <si>
    <t>要求ID～データ数まで10Byte　10%16=10 残り16-10=6Byteを0埋め</t>
    <rPh sb="0" eb="2">
      <t>ヨウキュウ</t>
    </rPh>
    <rPh sb="8" eb="9">
      <t>スウ</t>
    </rPh>
    <rPh sb="27" eb="28">
      <t>ノコ</t>
    </rPh>
    <rPh sb="42" eb="43">
      <t>ウ</t>
    </rPh>
    <phoneticPr fontId="9"/>
  </si>
  <si>
    <t>予備領域</t>
    <phoneticPr fontId="9"/>
  </si>
  <si>
    <t>予備領域
未使用(0x00埋め)</t>
    <rPh sb="0" eb="2">
      <t>ヨビ</t>
    </rPh>
    <rPh sb="2" eb="4">
      <t>リョウイキ</t>
    </rPh>
    <rPh sb="5" eb="8">
      <t>ミシヨウ</t>
    </rPh>
    <rPh sb="13" eb="14">
      <t>ウ</t>
    </rPh>
    <phoneticPr fontId="9"/>
  </si>
  <si>
    <t>予備領域
未使用
(0x00埋め)</t>
    <rPh sb="0" eb="2">
      <t>ヨビ</t>
    </rPh>
    <rPh sb="2" eb="4">
      <t>リョウイキ</t>
    </rPh>
    <rPh sb="5" eb="8">
      <t>ミシヨウ</t>
    </rPh>
    <rPh sb="14" eb="15">
      <t>ウ</t>
    </rPh>
    <phoneticPr fontId="9"/>
  </si>
  <si>
    <t>予備領域
未使用(0x00埋め)</t>
    <rPh sb="0" eb="2">
      <t>ヨビ</t>
    </rPh>
    <rPh sb="2" eb="4">
      <t>リョウイキ</t>
    </rPh>
    <rPh sb="5" eb="8">
      <t>ミシヨウ</t>
    </rPh>
    <rPh sb="13" eb="14">
      <t>ウ</t>
    </rPh>
    <phoneticPr fontId="9"/>
  </si>
  <si>
    <t>B-MID</t>
    <phoneticPr fontId="9"/>
  </si>
  <si>
    <t>■エアコン温度設定についての注意事項</t>
    <rPh sb="5" eb="7">
      <t>オンド</t>
    </rPh>
    <rPh sb="7" eb="9">
      <t>セッテイ</t>
    </rPh>
    <rPh sb="14" eb="16">
      <t>チュウイ</t>
    </rPh>
    <rPh sb="16" eb="18">
      <t>ジコウ</t>
    </rPh>
    <phoneticPr fontId="9"/>
  </si>
  <si>
    <t>・Huvelibの温度設定IF</t>
    <rPh sb="9" eb="11">
      <t>オンド</t>
    </rPh>
    <rPh sb="11" eb="13">
      <t>セッテイ</t>
    </rPh>
    <phoneticPr fontId="9"/>
  </si>
  <si>
    <t>・通信プロトコルデータフォーマット</t>
    <rPh sb="1" eb="3">
      <t>ツウシン</t>
    </rPh>
    <phoneticPr fontId="9"/>
  </si>
  <si>
    <t>B-MID</t>
    <phoneticPr fontId="9"/>
  </si>
  <si>
    <t>精度</t>
    <phoneticPr fontId="9"/>
  </si>
  <si>
    <t>項目名</t>
    <rPh sb="0" eb="2">
      <t>コウモク</t>
    </rPh>
    <rPh sb="2" eb="3">
      <t>メイ</t>
    </rPh>
    <phoneticPr fontId="9"/>
  </si>
  <si>
    <t>Packet</t>
    <phoneticPr fontId="9"/>
  </si>
  <si>
    <t>パラメータ</t>
    <phoneticPr fontId="9"/>
  </si>
  <si>
    <t>I/O</t>
    <phoneticPr fontId="9"/>
  </si>
  <si>
    <t>有効値</t>
    <rPh sb="0" eb="2">
      <t>ユウコウ</t>
    </rPh>
    <rPh sb="2" eb="3">
      <t>アタイ</t>
    </rPh>
    <phoneticPr fontId="9"/>
  </si>
  <si>
    <t>MIN</t>
    <phoneticPr fontId="9"/>
  </si>
  <si>
    <t>MAX</t>
    <phoneticPr fontId="9"/>
  </si>
  <si>
    <t>関数名</t>
    <rPh sb="0" eb="2">
      <t>カンスウ</t>
    </rPh>
    <rPh sb="2" eb="3">
      <t>メイ</t>
    </rPh>
    <phoneticPr fontId="9"/>
  </si>
  <si>
    <t>setAcSetTemp</t>
    <phoneticPr fontId="9"/>
  </si>
  <si>
    <t>I</t>
    <phoneticPr fontId="9"/>
  </si>
  <si>
    <t>unsigned int</t>
    <phoneticPr fontId="9"/>
  </si>
  <si>
    <t>acSetTempDR</t>
    <phoneticPr fontId="9"/>
  </si>
  <si>
    <t>-</t>
    <phoneticPr fontId="9"/>
  </si>
  <si>
    <t>℃</t>
    <phoneticPr fontId="9"/>
  </si>
  <si>
    <t>°F</t>
    <phoneticPr fontId="9"/>
  </si>
  <si>
    <t>acSetTempAS</t>
    <phoneticPr fontId="9"/>
  </si>
  <si>
    <t>エアコン温度設定はエアコンECUによって、1刻み／0.5刻みが分かれる。</t>
    <rPh sb="4" eb="6">
      <t>オンド</t>
    </rPh>
    <rPh sb="6" eb="8">
      <t>セッテイ</t>
    </rPh>
    <rPh sb="22" eb="23">
      <t>キザ</t>
    </rPh>
    <rPh sb="28" eb="29">
      <t>キザ</t>
    </rPh>
    <rPh sb="31" eb="32">
      <t>ワ</t>
    </rPh>
    <phoneticPr fontId="9"/>
  </si>
  <si>
    <t>[Version1.0 Step2]では、"1刻み"のみの表現が可能な機能仕様定義となっている。("0.5刻み"は機能仕様無し)</t>
    <rPh sb="23" eb="24">
      <t>キザ</t>
    </rPh>
    <rPh sb="29" eb="31">
      <t>ヒョウゲン</t>
    </rPh>
    <rPh sb="32" eb="34">
      <t>カノウ</t>
    </rPh>
    <rPh sb="35" eb="37">
      <t>キノウ</t>
    </rPh>
    <rPh sb="37" eb="39">
      <t>シヨウ</t>
    </rPh>
    <rPh sb="39" eb="41">
      <t>テイギ</t>
    </rPh>
    <rPh sb="53" eb="54">
      <t>キザ</t>
    </rPh>
    <rPh sb="57" eb="59">
      <t>キノウ</t>
    </rPh>
    <rPh sb="59" eb="61">
      <t>シヨウ</t>
    </rPh>
    <rPh sb="61" eb="62">
      <t>ナ</t>
    </rPh>
    <phoneticPr fontId="9"/>
  </si>
  <si>
    <t>■Huvelibの温度設定IF</t>
    <phoneticPr fontId="9"/>
  </si>
  <si>
    <t>acSetTempDR</t>
    <phoneticPr fontId="9"/>
  </si>
  <si>
    <t>Driver側と同様のため省略</t>
    <rPh sb="6" eb="7">
      <t>ガワ</t>
    </rPh>
    <rPh sb="8" eb="10">
      <t>ドウヨウ</t>
    </rPh>
    <rPh sb="13" eb="15">
      <t>ショウリャク</t>
    </rPh>
    <phoneticPr fontId="9"/>
  </si>
  <si>
    <t>■通信プロトコルデータフォーマット</t>
    <rPh sb="1" eb="3">
      <t>ツウシン</t>
    </rPh>
    <phoneticPr fontId="9"/>
  </si>
  <si>
    <t>※Version1.0の温度設定プロトコルは残しておくが、Version2.0以降では未使用領域となる。(Version1.0専用の領域)</t>
    <rPh sb="12" eb="14">
      <t>オンド</t>
    </rPh>
    <rPh sb="14" eb="16">
      <t>セッテイ</t>
    </rPh>
    <rPh sb="22" eb="23">
      <t>ノコ</t>
    </rPh>
    <rPh sb="39" eb="41">
      <t>イコウ</t>
    </rPh>
    <rPh sb="43" eb="46">
      <t>ミシヨウ</t>
    </rPh>
    <rPh sb="46" eb="48">
      <t>リョウイキ</t>
    </rPh>
    <rPh sb="63" eb="65">
      <t>センヨウ</t>
    </rPh>
    <rPh sb="66" eb="68">
      <t>リョウイキ</t>
    </rPh>
    <phoneticPr fontId="9"/>
  </si>
  <si>
    <t>＜Version2.0以降の対応方針＞</t>
    <rPh sb="14" eb="16">
      <t>タイオウ</t>
    </rPh>
    <rPh sb="16" eb="18">
      <t>ホウシン</t>
    </rPh>
    <phoneticPr fontId="9"/>
  </si>
  <si>
    <t>■MDVEService/MDEAPFramework</t>
    <phoneticPr fontId="9"/>
  </si>
  <si>
    <t>ACSETTEMP</t>
    <phoneticPr fontId="93"/>
  </si>
  <si>
    <t>エアコン設定温度情報</t>
    <rPh sb="4" eb="6">
      <t>セッテイ</t>
    </rPh>
    <rPh sb="6" eb="8">
      <t>オンド</t>
    </rPh>
    <rPh sb="8" eb="10">
      <t>ジョウホウ</t>
    </rPh>
    <phoneticPr fontId="9"/>
  </si>
  <si>
    <t>ac_target_temp_dr</t>
    <phoneticPr fontId="93"/>
  </si>
  <si>
    <t>エアコン設定温度(Driver)</t>
    <phoneticPr fontId="93"/>
  </si>
  <si>
    <t>数値</t>
    <phoneticPr fontId="9"/>
  </si>
  <si>
    <t>0:無効
1:有効</t>
    <phoneticPr fontId="9"/>
  </si>
  <si>
    <t>数値</t>
    <rPh sb="0" eb="2">
      <t>スウチ</t>
    </rPh>
    <phoneticPr fontId="93"/>
  </si>
  <si>
    <t>-</t>
    <phoneticPr fontId="9"/>
  </si>
  <si>
    <t>℃</t>
    <phoneticPr fontId="9"/>
  </si>
  <si>
    <t>°F</t>
    <phoneticPr fontId="9"/>
  </si>
  <si>
    <t>ac_target_temp_as</t>
    <phoneticPr fontId="93"/>
  </si>
  <si>
    <t>エアコン設定温度</t>
    <phoneticPr fontId="9"/>
  </si>
  <si>
    <t>数値</t>
    <phoneticPr fontId="9"/>
  </si>
  <si>
    <t>0:無効
1:有効</t>
    <phoneticPr fontId="9"/>
  </si>
  <si>
    <t>-</t>
  </si>
  <si>
    <t>℃</t>
  </si>
  <si>
    <t>°F</t>
  </si>
  <si>
    <t>＜VendorAppへ通知する車両データ仕様＞</t>
    <rPh sb="11" eb="13">
      <t>ツウチ</t>
    </rPh>
    <rPh sb="15" eb="17">
      <t>シャリョウ</t>
    </rPh>
    <rPh sb="20" eb="22">
      <t>シヨウ</t>
    </rPh>
    <phoneticPr fontId="9"/>
  </si>
  <si>
    <t>基本的は同じ。少数点の表現が増える。(範囲も変更)</t>
    <rPh sb="0" eb="3">
      <t>キホンテキ</t>
    </rPh>
    <rPh sb="4" eb="5">
      <t>オナ</t>
    </rPh>
    <rPh sb="7" eb="9">
      <t>ショウスウ</t>
    </rPh>
    <rPh sb="9" eb="10">
      <t>テン</t>
    </rPh>
    <rPh sb="11" eb="13">
      <t>ヒョウゲン</t>
    </rPh>
    <rPh sb="14" eb="15">
      <t>フ</t>
    </rPh>
    <rPh sb="19" eb="21">
      <t>ハンイ</t>
    </rPh>
    <rPh sb="22" eb="24">
      <t>ヘンコウ</t>
    </rPh>
    <phoneticPr fontId="9"/>
  </si>
  <si>
    <t>設定値の意味</t>
  </si>
  <si>
    <t>正常値
の単位</t>
    <phoneticPr fontId="9"/>
  </si>
  <si>
    <t>出力形式
(数値or文字列)</t>
    <phoneticPr fontId="9"/>
  </si>
  <si>
    <t>正常</t>
    <rPh sb="0" eb="2">
      <t>セイジョウ</t>
    </rPh>
    <phoneticPr fontId="9"/>
  </si>
  <si>
    <t>MIN</t>
    <phoneticPr fontId="9"/>
  </si>
  <si>
    <t>MAX</t>
    <phoneticPr fontId="9"/>
  </si>
  <si>
    <t>設定値</t>
  </si>
  <si>
    <t>出力形式
(数値or文字列)</t>
    <phoneticPr fontId="9"/>
  </si>
  <si>
    <t>status</t>
  </si>
  <si>
    <t>data</t>
    <phoneticPr fontId="9"/>
  </si>
  <si>
    <t>車両データ名</t>
    <phoneticPr fontId="9"/>
  </si>
  <si>
    <t>出力データ書式　(JSON形式)</t>
    <phoneticPr fontId="9"/>
  </si>
  <si>
    <t>車両データ種別名</t>
    <phoneticPr fontId="9"/>
  </si>
  <si>
    <t>1.0</t>
    <phoneticPr fontId="9"/>
  </si>
  <si>
    <t>ﾌﾟﾛﾄｺﾙﾊﾞｰｼﾞｮﾝ</t>
    <phoneticPr fontId="9"/>
  </si>
  <si>
    <t>要求ID</t>
    <rPh sb="0" eb="2">
      <t>ヨウキュウ</t>
    </rPh>
    <phoneticPr fontId="9"/>
  </si>
  <si>
    <t>機能名</t>
    <rPh sb="0" eb="3">
      <t>キノウメイ</t>
    </rPh>
    <phoneticPr fontId="9"/>
  </si>
  <si>
    <t>オーディオソース変更
(ソース直接指定)</t>
    <phoneticPr fontId="9"/>
  </si>
  <si>
    <t>任意の値</t>
    <rPh sb="0" eb="2">
      <t>ニンイ</t>
    </rPh>
    <rPh sb="3" eb="4">
      <t>アタイ</t>
    </rPh>
    <phoneticPr fontId="9"/>
  </si>
  <si>
    <t>予備領域</t>
    <rPh sb="0" eb="2">
      <t>ヨビ</t>
    </rPh>
    <rPh sb="2" eb="4">
      <t>リョウイキ</t>
    </rPh>
    <phoneticPr fontId="9"/>
  </si>
  <si>
    <t>コマンド
種別</t>
    <rPh sb="5" eb="7">
      <t>シュベツ</t>
    </rPh>
    <phoneticPr fontId="9"/>
  </si>
  <si>
    <t>コード</t>
    <phoneticPr fontId="9"/>
  </si>
  <si>
    <t>要求
結果</t>
    <rPh sb="0" eb="2">
      <t>ヨウキュウ</t>
    </rPh>
    <rPh sb="3" eb="5">
      <t>ケッカ</t>
    </rPh>
    <phoneticPr fontId="9"/>
  </si>
  <si>
    <t>ブロックコード値
(コマンド種別)</t>
    <rPh sb="7" eb="8">
      <t>アタイ</t>
    </rPh>
    <rPh sb="14" eb="16">
      <t>シュベツ</t>
    </rPh>
    <phoneticPr fontId="9"/>
  </si>
  <si>
    <t>Settings</t>
    <phoneticPr fontId="9"/>
  </si>
  <si>
    <t>#</t>
    <phoneticPr fontId="9"/>
  </si>
  <si>
    <t>種別</t>
    <rPh sb="0" eb="2">
      <t>シュベツ</t>
    </rPh>
    <phoneticPr fontId="9"/>
  </si>
  <si>
    <t>CAN関連
　エアコン機能</t>
    <rPh sb="3" eb="5">
      <t>カンレン</t>
    </rPh>
    <rPh sb="11" eb="13">
      <t>キノウ</t>
    </rPh>
    <phoneticPr fontId="9"/>
  </si>
  <si>
    <t>備考</t>
    <rPh sb="0" eb="2">
      <t>ビコウ</t>
    </rPh>
    <phoneticPr fontId="9"/>
  </si>
  <si>
    <t>■コマンド種別定義</t>
    <rPh sb="5" eb="7">
      <t>シュベツ</t>
    </rPh>
    <rPh sb="7" eb="9">
      <t>テイギ</t>
    </rPh>
    <phoneticPr fontId="9"/>
  </si>
  <si>
    <t>データ
番号</t>
    <rPh sb="4" eb="6">
      <t>バンゴウ</t>
    </rPh>
    <phoneticPr fontId="9"/>
  </si>
  <si>
    <t>データ
数</t>
    <rPh sb="4" eb="5">
      <t>スウ</t>
    </rPh>
    <phoneticPr fontId="9"/>
  </si>
  <si>
    <t>個別
データ数</t>
    <rPh sb="0" eb="2">
      <t>コベツ</t>
    </rPh>
    <rPh sb="6" eb="7">
      <t>スウ</t>
    </rPh>
    <phoneticPr fontId="9"/>
  </si>
  <si>
    <t>型</t>
    <rPh sb="0" eb="1">
      <t>カタ</t>
    </rPh>
    <phoneticPr fontId="9"/>
  </si>
  <si>
    <t>■データ部の説明</t>
    <rPh sb="4" eb="5">
      <t>ブ</t>
    </rPh>
    <rPh sb="6" eb="8">
      <t>セツメイ</t>
    </rPh>
    <phoneticPr fontId="9"/>
  </si>
  <si>
    <t>※予備領域　使用しないため0固定とする</t>
    <rPh sb="1" eb="3">
      <t>ヨビ</t>
    </rPh>
    <rPh sb="3" eb="5">
      <t>リョウイキ</t>
    </rPh>
    <rPh sb="6" eb="8">
      <t>シヨウ</t>
    </rPh>
    <rPh sb="14" eb="16">
      <t>コテイ</t>
    </rPh>
    <phoneticPr fontId="9"/>
  </si>
  <si>
    <t>個別
データ部
サイズ</t>
    <rPh sb="0" eb="2">
      <t>コベツ</t>
    </rPh>
    <rPh sb="6" eb="7">
      <t>ブ</t>
    </rPh>
    <phoneticPr fontId="9"/>
  </si>
  <si>
    <t>個別
ﾃﾞｰﾀ部</t>
    <rPh sb="0" eb="2">
      <t>コベツ</t>
    </rPh>
    <rPh sb="7" eb="8">
      <t>ブ</t>
    </rPh>
    <phoneticPr fontId="9"/>
  </si>
  <si>
    <t>■ソース種別定義</t>
    <rPh sb="4" eb="6">
      <t>シュベツ</t>
    </rPh>
    <rPh sb="6" eb="8">
      <t>テイギ</t>
    </rPh>
    <phoneticPr fontId="9"/>
  </si>
  <si>
    <t>OFF</t>
    <phoneticPr fontId="9"/>
  </si>
  <si>
    <t>FM</t>
  </si>
  <si>
    <t>AM</t>
  </si>
  <si>
    <t>SXM</t>
  </si>
  <si>
    <t>BT-Audio</t>
  </si>
  <si>
    <t>ソース種別の値を設定
→[■ソース種別定義]参照</t>
    <rPh sb="3" eb="5">
      <t>シュベツ</t>
    </rPh>
    <rPh sb="6" eb="7">
      <t>アタイ</t>
    </rPh>
    <rPh sb="8" eb="10">
      <t>セッテイ</t>
    </rPh>
    <rPh sb="22" eb="24">
      <t>サンショウ</t>
    </rPh>
    <phoneticPr fontId="9"/>
  </si>
  <si>
    <t>オーディオソース変更
(ソース送り)</t>
    <phoneticPr fontId="9"/>
  </si>
  <si>
    <t>データ部定義</t>
    <rPh sb="3" eb="4">
      <t>ブ</t>
    </rPh>
    <rPh sb="4" eb="6">
      <t>テイギ</t>
    </rPh>
    <phoneticPr fontId="9"/>
  </si>
  <si>
    <t>■MD→HU要求　転送データ詳細仕様定義</t>
    <rPh sb="6" eb="8">
      <t>ヨウキュウ</t>
    </rPh>
    <rPh sb="9" eb="11">
      <t>テンソウ</t>
    </rPh>
    <rPh sb="14" eb="16">
      <t>ショウサイ</t>
    </rPh>
    <rPh sb="16" eb="18">
      <t>シヨウ</t>
    </rPh>
    <rPh sb="18" eb="20">
      <t>テイギ</t>
    </rPh>
    <phoneticPr fontId="9"/>
  </si>
  <si>
    <t>現在オーディオソース：再生／停止</t>
    <phoneticPr fontId="9"/>
  </si>
  <si>
    <t>イベント
応答
要否</t>
    <rPh sb="5" eb="7">
      <t>オウトウ</t>
    </rPh>
    <rPh sb="8" eb="10">
      <t>ヨウヒ</t>
    </rPh>
    <phoneticPr fontId="9"/>
  </si>
  <si>
    <t>対象
イベント応答</t>
    <rPh sb="0" eb="2">
      <t>タイショウ</t>
    </rPh>
    <rPh sb="7" eb="9">
      <t>オウトウ</t>
    </rPh>
    <phoneticPr fontId="9"/>
  </si>
  <si>
    <t>■HU→MD応答　転送データ詳細仕様定義</t>
    <rPh sb="6" eb="8">
      <t>オウトウ</t>
    </rPh>
    <rPh sb="9" eb="11">
      <t>テンソウ</t>
    </rPh>
    <rPh sb="14" eb="16">
      <t>ショウサイ</t>
    </rPh>
    <rPh sb="16" eb="18">
      <t>シヨウ</t>
    </rPh>
    <rPh sb="18" eb="20">
      <t>テイギ</t>
    </rPh>
    <phoneticPr fontId="9"/>
  </si>
  <si>
    <t>否</t>
    <rPh sb="0" eb="1">
      <t>ヒ</t>
    </rPh>
    <phoneticPr fontId="9"/>
  </si>
  <si>
    <t>各種要求毎の定義についてはSheet[転送データ詳細仕様(MD⇔HU)]を参照のこと。</t>
    <rPh sb="0" eb="2">
      <t>カクシュ</t>
    </rPh>
    <rPh sb="2" eb="4">
      <t>ヨウキュウ</t>
    </rPh>
    <rPh sb="4" eb="5">
      <t>マイ</t>
    </rPh>
    <rPh sb="6" eb="8">
      <t>テイギ</t>
    </rPh>
    <rPh sb="37" eb="39">
      <t>サンショウ</t>
    </rPh>
    <phoneticPr fontId="9"/>
  </si>
  <si>
    <t>下記のとおり、0.5刻みの表現が出来ないため、Version2.0対応以降で変更が必要となる。</t>
    <rPh sb="0" eb="2">
      <t>カキ</t>
    </rPh>
    <rPh sb="10" eb="11">
      <t>キザ</t>
    </rPh>
    <rPh sb="13" eb="15">
      <t>ヒョウゲン</t>
    </rPh>
    <rPh sb="16" eb="18">
      <t>デキ</t>
    </rPh>
    <rPh sb="33" eb="35">
      <t>タイオウ</t>
    </rPh>
    <rPh sb="35" eb="37">
      <t>イコウ</t>
    </rPh>
    <rPh sb="38" eb="40">
      <t>ヘンコウ</t>
    </rPh>
    <rPh sb="41" eb="43">
      <t>ヒツヨウ</t>
    </rPh>
    <phoneticPr fontId="9"/>
  </si>
  <si>
    <t>℃</t>
    <phoneticPr fontId="9"/>
  </si>
  <si>
    <t>°F</t>
    <phoneticPr fontId="9"/>
  </si>
  <si>
    <t>本システムは以下の機能と対応プロトコルバージョンは以下のとおり。</t>
    <rPh sb="12" eb="14">
      <t>タイオウ</t>
    </rPh>
    <rPh sb="25" eb="27">
      <t>イカ</t>
    </rPh>
    <phoneticPr fontId="9"/>
  </si>
  <si>
    <t>プロトコルバージョン</t>
    <phoneticPr fontId="9"/>
  </si>
  <si>
    <t>Ver1.0以降</t>
    <rPh sb="6" eb="8">
      <t>イコウ</t>
    </rPh>
    <phoneticPr fontId="9"/>
  </si>
  <si>
    <t>Ver2.0以降</t>
    <rPh sb="6" eb="8">
      <t>イコウ</t>
    </rPh>
    <phoneticPr fontId="9"/>
  </si>
  <si>
    <t>機能名</t>
    <rPh sb="0" eb="2">
      <t>キノウ</t>
    </rPh>
    <rPh sb="2" eb="3">
      <t>メイ</t>
    </rPh>
    <phoneticPr fontId="9"/>
  </si>
  <si>
    <t>2.0以降</t>
    <rPh sb="3" eb="5">
      <t>イコウ</t>
    </rPh>
    <phoneticPr fontId="9"/>
  </si>
  <si>
    <t>Ver2.0～：データ部有り(周期情報追加)。共通鍵(セッションキー)にて暗号化した状態で送信する。</t>
    <rPh sb="11" eb="12">
      <t>ブ</t>
    </rPh>
    <rPh sb="12" eb="13">
      <t>ア</t>
    </rPh>
    <rPh sb="15" eb="17">
      <t>シュウキ</t>
    </rPh>
    <rPh sb="17" eb="19">
      <t>ジョウホウ</t>
    </rPh>
    <rPh sb="19" eb="21">
      <t>ツイカ</t>
    </rPh>
    <rPh sb="23" eb="25">
      <t>キョウツウ</t>
    </rPh>
    <rPh sb="25" eb="26">
      <t>カギ</t>
    </rPh>
    <rPh sb="37" eb="39">
      <t>アンゴウ</t>
    </rPh>
    <rPh sb="39" eb="40">
      <t>カ</t>
    </rPh>
    <rPh sb="42" eb="44">
      <t>ジョウタイ</t>
    </rPh>
    <rPh sb="45" eb="47">
      <t>ソウシン</t>
    </rPh>
    <phoneticPr fontId="9"/>
  </si>
  <si>
    <t>2.0～</t>
    <phoneticPr fontId="9"/>
  </si>
  <si>
    <t>2.0～</t>
    <phoneticPr fontId="9"/>
  </si>
  <si>
    <t>2.0～</t>
    <phoneticPr fontId="9"/>
  </si>
  <si>
    <t>2.0～</t>
    <phoneticPr fontId="9"/>
  </si>
  <si>
    <t>2.0～</t>
    <phoneticPr fontId="9"/>
  </si>
  <si>
    <t>2.0～</t>
    <phoneticPr fontId="9"/>
  </si>
  <si>
    <t>0.5刻みの表現を可能とするため、Version2.0以降は温度値の倍率を2倍とする。</t>
    <rPh sb="3" eb="4">
      <t>キザ</t>
    </rPh>
    <rPh sb="6" eb="8">
      <t>ヒョウゲン</t>
    </rPh>
    <rPh sb="9" eb="11">
      <t>カノウ</t>
    </rPh>
    <rPh sb="27" eb="29">
      <t>イコウ</t>
    </rPh>
    <rPh sb="30" eb="32">
      <t>オンド</t>
    </rPh>
    <rPh sb="32" eb="33">
      <t>アタイ</t>
    </rPh>
    <rPh sb="34" eb="36">
      <t>バイリツ</t>
    </rPh>
    <rPh sb="38" eb="39">
      <t>バイ</t>
    </rPh>
    <phoneticPr fontId="9"/>
  </si>
  <si>
    <t>2.0</t>
    <phoneticPr fontId="9"/>
  </si>
  <si>
    <t xml:space="preserve">2.0 </t>
    <phoneticPr fontId="9"/>
  </si>
  <si>
    <t>2.0</t>
    <phoneticPr fontId="9"/>
  </si>
  <si>
    <t>Ver2.0</t>
    <phoneticPr fontId="9"/>
  </si>
  <si>
    <t>・Ver2.0は[特に黄色セル部]は全て予測値となります</t>
    <rPh sb="9" eb="10">
      <t>トク</t>
    </rPh>
    <rPh sb="11" eb="13">
      <t>キイロ</t>
    </rPh>
    <rPh sb="15" eb="16">
      <t>ブ</t>
    </rPh>
    <rPh sb="18" eb="19">
      <t>スベ</t>
    </rPh>
    <rPh sb="20" eb="22">
      <t>ヨソク</t>
    </rPh>
    <rPh sb="22" eb="23">
      <t>アタイ</t>
    </rPh>
    <phoneticPr fontId="9"/>
  </si>
  <si>
    <t>0: 非表示（ｼｽﾃﾑOFF）
1: Hi
2: Lo</t>
    <phoneticPr fontId="9"/>
  </si>
  <si>
    <t xml:space="preserve"> 31:15.5℃
 63:31.5℃
116:58.0°F
178:89.0°F(念のため上限はStep2と同等)
※Vendor通知時は2で割った値を通知</t>
    <rPh sb="42" eb="43">
      <t>ネン</t>
    </rPh>
    <rPh sb="46" eb="48">
      <t>ジョウゲン</t>
    </rPh>
    <rPh sb="55" eb="57">
      <t>ドウトウ</t>
    </rPh>
    <rPh sb="66" eb="68">
      <t>ツウチ</t>
    </rPh>
    <rPh sb="68" eb="69">
      <t>ジ</t>
    </rPh>
    <rPh sb="72" eb="73">
      <t>ワ</t>
    </rPh>
    <rPh sb="75" eb="76">
      <t>アタイ</t>
    </rPh>
    <rPh sb="77" eb="79">
      <t>ツウチ</t>
    </rPh>
    <phoneticPr fontId="9"/>
  </si>
  <si>
    <t>温度設定範囲を変更する。通信プロトコル同様に2倍値を設定する。</t>
    <rPh sb="0" eb="2">
      <t>オンド</t>
    </rPh>
    <rPh sb="2" eb="4">
      <t>セッテイ</t>
    </rPh>
    <rPh sb="4" eb="6">
      <t>ハンイ</t>
    </rPh>
    <rPh sb="7" eb="9">
      <t>ヘンコウ</t>
    </rPh>
    <rPh sb="12" eb="14">
      <t>ツウシン</t>
    </rPh>
    <rPh sb="19" eb="21">
      <t>ドウヨウ</t>
    </rPh>
    <rPh sb="23" eb="24">
      <t>バイ</t>
    </rPh>
    <rPh sb="24" eb="25">
      <t>アタイ</t>
    </rPh>
    <rPh sb="26" eb="28">
      <t>セッテイ</t>
    </rPh>
    <phoneticPr fontId="9"/>
  </si>
  <si>
    <t>VendorAppへ通知するエアコン温度設定値として少数点表現が追加となるが、通知方法(タグ名)はVersion1.0と同等とする。</t>
    <rPh sb="10" eb="12">
      <t>ツウチ</t>
    </rPh>
    <rPh sb="18" eb="20">
      <t>オンド</t>
    </rPh>
    <rPh sb="20" eb="22">
      <t>セッテイ</t>
    </rPh>
    <rPh sb="22" eb="23">
      <t>アタイ</t>
    </rPh>
    <rPh sb="26" eb="28">
      <t>ショウスウ</t>
    </rPh>
    <rPh sb="28" eb="29">
      <t>テン</t>
    </rPh>
    <rPh sb="29" eb="31">
      <t>ヒョウゲン</t>
    </rPh>
    <rPh sb="32" eb="34">
      <t>ツイカ</t>
    </rPh>
    <rPh sb="39" eb="41">
      <t>ツウチ</t>
    </rPh>
    <rPh sb="41" eb="43">
      <t>ホウホウ</t>
    </rPh>
    <rPh sb="46" eb="47">
      <t>メイ</t>
    </rPh>
    <rPh sb="60" eb="62">
      <t>ドウトウ</t>
    </rPh>
    <phoneticPr fontId="9"/>
  </si>
  <si>
    <t>読み出し方</t>
    <rPh sb="0" eb="1">
      <t>ヨ</t>
    </rPh>
    <rPh sb="2" eb="3">
      <t>ダ</t>
    </rPh>
    <rPh sb="4" eb="5">
      <t>カタ</t>
    </rPh>
    <phoneticPr fontId="9"/>
  </si>
  <si>
    <t>通信プロトコルの読み出し後のデータ解析方法を下記のとおりバージョンで判別する。</t>
    <rPh sb="0" eb="2">
      <t>ツウシン</t>
    </rPh>
    <rPh sb="8" eb="9">
      <t>ヨ</t>
    </rPh>
    <rPh sb="10" eb="11">
      <t>ダ</t>
    </rPh>
    <rPh sb="12" eb="13">
      <t>ゴ</t>
    </rPh>
    <rPh sb="17" eb="19">
      <t>カイセキ</t>
    </rPh>
    <rPh sb="19" eb="21">
      <t>ホウホウ</t>
    </rPh>
    <rPh sb="22" eb="24">
      <t>カキ</t>
    </rPh>
    <rPh sb="34" eb="36">
      <t>ハンベツ</t>
    </rPh>
    <phoneticPr fontId="9"/>
  </si>
  <si>
    <t>受信値をそのまま適用</t>
    <rPh sb="0" eb="2">
      <t>ジュシン</t>
    </rPh>
    <rPh sb="2" eb="3">
      <t>アタイ</t>
    </rPh>
    <rPh sb="8" eb="10">
      <t>テキヨウ</t>
    </rPh>
    <phoneticPr fontId="9"/>
  </si>
  <si>
    <t>0-5以外の受信値は2で割った値を温度値とする</t>
    <rPh sb="3" eb="5">
      <t>イガイ</t>
    </rPh>
    <rPh sb="6" eb="8">
      <t>ジュシン</t>
    </rPh>
    <rPh sb="8" eb="9">
      <t>アタイ</t>
    </rPh>
    <rPh sb="12" eb="13">
      <t>ワ</t>
    </rPh>
    <rPh sb="15" eb="16">
      <t>アタイ</t>
    </rPh>
    <rPh sb="17" eb="19">
      <t>オンド</t>
    </rPh>
    <rPh sb="19" eb="20">
      <t>アタイ</t>
    </rPh>
    <phoneticPr fontId="9"/>
  </si>
  <si>
    <t xml:space="preserve"> 31:15.5℃
 63:31.5℃
116:58.0°F
178:89.0°F(念のため上限はStep2と同等)
※1Step, 0.5Stepに関わらず実値の2倍値を設定</t>
    <rPh sb="75" eb="76">
      <t>カカ</t>
    </rPh>
    <rPh sb="79" eb="80">
      <t>ジツ</t>
    </rPh>
    <rPh sb="80" eb="81">
      <t>アタイ</t>
    </rPh>
    <rPh sb="83" eb="84">
      <t>バイ</t>
    </rPh>
    <rPh sb="84" eb="85">
      <t>アタイ</t>
    </rPh>
    <rPh sb="86" eb="88">
      <t>セッテイ</t>
    </rPh>
    <phoneticPr fontId="9"/>
  </si>
  <si>
    <t>ﾌﾟﾛﾄｺﾙ
Version</t>
    <phoneticPr fontId="9"/>
  </si>
  <si>
    <t>1.0</t>
    <phoneticPr fontId="9"/>
  </si>
  <si>
    <t>1.0～</t>
    <phoneticPr fontId="9"/>
  </si>
  <si>
    <t>0: 非表示（ｼｽﾃﾑOFF）
1: Hi
2: Lo</t>
    <phoneticPr fontId="9"/>
  </si>
  <si>
    <t>0: 非表示（ｼｽﾃﾑOFF）
1: Hi
2: Lo
3: FRESH_VENT
4: MAX HOT
5: MAX COOL</t>
    <phoneticPr fontId="9"/>
  </si>
  <si>
    <t>＜注意＞℃と°Fで設定可能な範囲が異なる。
値によって単位が決定する。
 31:15.5℃
 63:31.5℃
116:58.0°F
178:89.0°F</t>
    <rPh sb="1" eb="3">
      <t>チュウイ</t>
    </rPh>
    <rPh sb="9" eb="11">
      <t>セッテイ</t>
    </rPh>
    <rPh sb="11" eb="13">
      <t>カノウ</t>
    </rPh>
    <rPh sb="14" eb="16">
      <t>ハンイ</t>
    </rPh>
    <rPh sb="17" eb="18">
      <t>コト</t>
    </rPh>
    <rPh sb="22" eb="23">
      <t>アタイ</t>
    </rPh>
    <rPh sb="27" eb="29">
      <t>タンイ</t>
    </rPh>
    <rPh sb="30" eb="32">
      <t>ケッテイ</t>
    </rPh>
    <phoneticPr fontId="9"/>
  </si>
  <si>
    <t>EC-FINISHED</t>
    <phoneticPr fontId="9"/>
  </si>
  <si>
    <t>リセットID</t>
    <phoneticPr fontId="9"/>
  </si>
  <si>
    <t>2.0～</t>
    <phoneticPr fontId="9"/>
  </si>
  <si>
    <t>a:1～データ数α(連番)</t>
    <rPh sb="7" eb="8">
      <t>スウ</t>
    </rPh>
    <rPh sb="10" eb="12">
      <t>レンバン</t>
    </rPh>
    <phoneticPr fontId="9"/>
  </si>
  <si>
    <t>周期情報の数</t>
    <rPh sb="0" eb="2">
      <t>シュウキ</t>
    </rPh>
    <rPh sb="2" eb="4">
      <t>ジョウホウ</t>
    </rPh>
    <rPh sb="5" eb="6">
      <t>カズ</t>
    </rPh>
    <phoneticPr fontId="9"/>
  </si>
  <si>
    <t>周期情報に対するパケット種別
*)a:1～データ数α(連番)</t>
    <rPh sb="0" eb="2">
      <t>シュウキ</t>
    </rPh>
    <rPh sb="2" eb="4">
      <t>ジョウホウ</t>
    </rPh>
    <rPh sb="5" eb="6">
      <t>タイ</t>
    </rPh>
    <rPh sb="12" eb="14">
      <t>シュベツ</t>
    </rPh>
    <phoneticPr fontId="9"/>
  </si>
  <si>
    <t>13+(3×(a-1))</t>
    <phoneticPr fontId="9"/>
  </si>
  <si>
    <t>14+(3×(a-1))</t>
    <phoneticPr fontId="9"/>
  </si>
  <si>
    <t>13+(3×(a-1))</t>
    <phoneticPr fontId="9"/>
  </si>
  <si>
    <t>14+(3×(a-1))</t>
    <phoneticPr fontId="9"/>
  </si>
  <si>
    <t>・エアコン設定温度(Driver)/(助手席)
 Version2.0用の定義追加
　・温度設定範囲及び、倍率変更
　・3: FRESH_VENT　追加 4: MAX HOT／5: MAX COOL　追加</t>
    <rPh sb="35" eb="36">
      <t>ヨウ</t>
    </rPh>
    <rPh sb="37" eb="39">
      <t>テイギ</t>
    </rPh>
    <rPh sb="39" eb="41">
      <t>ツイカ</t>
    </rPh>
    <rPh sb="44" eb="46">
      <t>オンド</t>
    </rPh>
    <rPh sb="46" eb="48">
      <t>セッテイ</t>
    </rPh>
    <rPh sb="48" eb="50">
      <t>ハンイ</t>
    </rPh>
    <rPh sb="50" eb="51">
      <t>オヨ</t>
    </rPh>
    <rPh sb="53" eb="55">
      <t>バイリツ</t>
    </rPh>
    <rPh sb="55" eb="57">
      <t>ヘンコウ</t>
    </rPh>
    <phoneticPr fontId="9"/>
  </si>
  <si>
    <t>基本データフォーマットに予備領域追加</t>
    <rPh sb="0" eb="2">
      <t>キホン</t>
    </rPh>
    <rPh sb="12" eb="14">
      <t>ヨビ</t>
    </rPh>
    <rPh sb="14" eb="16">
      <t>リョウイキ</t>
    </rPh>
    <rPh sb="16" eb="18">
      <t>ツイカ</t>
    </rPh>
    <phoneticPr fontId="9"/>
  </si>
  <si>
    <t>エアコン主操作</t>
    <phoneticPr fontId="9"/>
  </si>
  <si>
    <t>否</t>
    <phoneticPr fontId="9"/>
  </si>
  <si>
    <t>全席一括</t>
    <phoneticPr fontId="9"/>
  </si>
  <si>
    <t>助手席</t>
    <rPh sb="0" eb="3">
      <t>ジョシュセキ</t>
    </rPh>
    <phoneticPr fontId="9"/>
  </si>
  <si>
    <t>後部座席</t>
    <rPh sb="0" eb="2">
      <t>コウブ</t>
    </rPh>
    <rPh sb="2" eb="4">
      <t>ザセキ</t>
    </rPh>
    <phoneticPr fontId="9"/>
  </si>
  <si>
    <t>操作座席</t>
    <phoneticPr fontId="9"/>
  </si>
  <si>
    <t>値</t>
    <rPh sb="0" eb="1">
      <t>アタイ</t>
    </rPh>
    <phoneticPr fontId="9"/>
  </si>
  <si>
    <t>内容</t>
    <phoneticPr fontId="9"/>
  </si>
  <si>
    <t>エアコン　OFF</t>
  </si>
  <si>
    <t>エアコン　ON（AUTO）</t>
  </si>
  <si>
    <t>エアコン　ON/OFF(トグル切り替え）</t>
  </si>
  <si>
    <t>全席OFF
※操作座席[3:後部座席]の場合は指定不可</t>
  </si>
  <si>
    <t>急速冷房（AUTO、設定温度：MAX COOL）</t>
  </si>
  <si>
    <t>急速暖房（AUTO、設定温度：MAX HOT）</t>
  </si>
  <si>
    <t>運転席</t>
    <phoneticPr fontId="9"/>
  </si>
  <si>
    <t>指定Climate状態</t>
    <phoneticPr fontId="9"/>
  </si>
  <si>
    <t>おまかせ（AUTO、設定温度センター）
※操作座席[3:後部座席]の場合は指定不可</t>
    <phoneticPr fontId="9"/>
  </si>
  <si>
    <t>A/C操作</t>
    <phoneticPr fontId="9"/>
  </si>
  <si>
    <t>全席一括(固定値)</t>
    <rPh sb="5" eb="7">
      <t>コテイ</t>
    </rPh>
    <rPh sb="7" eb="8">
      <t>アタイ</t>
    </rPh>
    <phoneticPr fontId="9"/>
  </si>
  <si>
    <t>A/C OFF</t>
  </si>
  <si>
    <t>A/C ON</t>
  </si>
  <si>
    <t>A/C ON/OFFトグル</t>
  </si>
  <si>
    <t>A/C AUTO</t>
  </si>
  <si>
    <t>MODE吹出し口操作</t>
    <phoneticPr fontId="9"/>
  </si>
  <si>
    <t>H/D
※操作座席[3:後部座席]の場合は指定不可</t>
    <phoneticPr fontId="9"/>
  </si>
  <si>
    <t>VENT</t>
    <phoneticPr fontId="9"/>
  </si>
  <si>
    <t>B/L</t>
    <phoneticPr fontId="9"/>
  </si>
  <si>
    <t>HEAT</t>
    <phoneticPr fontId="9"/>
  </si>
  <si>
    <t>DEF
※操作座席[3:後部座席]の場合は指定不可</t>
    <phoneticPr fontId="9"/>
  </si>
  <si>
    <t>MODE　順次切り替えUP</t>
    <phoneticPr fontId="9"/>
  </si>
  <si>
    <t>MODE　順次切り替えDOWN</t>
    <phoneticPr fontId="9"/>
  </si>
  <si>
    <t>MODE AUTO</t>
    <phoneticPr fontId="9"/>
  </si>
  <si>
    <t>風量UP/DOWN操作</t>
    <phoneticPr fontId="9"/>
  </si>
  <si>
    <t>風量1段階　UP</t>
  </si>
  <si>
    <t>風量2段階　UP</t>
  </si>
  <si>
    <t>風量1段階　DOWN</t>
  </si>
  <si>
    <t>風量2段階　DOWN</t>
  </si>
  <si>
    <t>風量値指定操作</t>
    <phoneticPr fontId="9"/>
  </si>
  <si>
    <t>1～7</t>
  </si>
  <si>
    <t>風量1～7</t>
    <rPh sb="0" eb="2">
      <t>フウリョウ</t>
    </rPh>
    <phoneticPr fontId="6"/>
  </si>
  <si>
    <t>風量　順次切り替え　UP</t>
  </si>
  <si>
    <t>風量　順次切り替え　DOWN</t>
  </si>
  <si>
    <t>風量　AUTO</t>
  </si>
  <si>
    <t>風量指定</t>
    <phoneticPr fontId="9"/>
  </si>
  <si>
    <t>風量UP/DOWN操作</t>
    <phoneticPr fontId="9"/>
  </si>
  <si>
    <t>指定MODE操作</t>
    <phoneticPr fontId="9"/>
  </si>
  <si>
    <t>指定A/C操作</t>
    <phoneticPr fontId="9"/>
  </si>
  <si>
    <t>設定温度UP/DOWN操作</t>
    <phoneticPr fontId="9"/>
  </si>
  <si>
    <t>温度UP/DOWN操作</t>
    <phoneticPr fontId="9"/>
  </si>
  <si>
    <t>設定温度　1STEP UP（1度　or　0.5度）</t>
  </si>
  <si>
    <t>設定温度　2STEP UP（2度　or　1.0度）</t>
  </si>
  <si>
    <t>設定温度　3STEP UP（3度　or　1.5度）</t>
  </si>
  <si>
    <t>設定温度　4STEP UP（4度　or　2.0度）</t>
  </si>
  <si>
    <t>設定温度　5STEP UP（5度　or　2.5度）</t>
  </si>
  <si>
    <t>設定温度　1STEP DOWN（1度　or　0.5度）</t>
  </si>
  <si>
    <t>設定温度　2STEP DOWN（2度　or　1.0度）</t>
  </si>
  <si>
    <t>設定温度　3STEP DOWN（3度　or　1.5度）</t>
  </si>
  <si>
    <t>設定温度　4STEP DOWN（4度　or　2.0度）</t>
  </si>
  <si>
    <t>設定温度　5STEP DOWN（5度　or　2.5度）</t>
  </si>
  <si>
    <t>設定温度値指定操作</t>
    <phoneticPr fontId="9"/>
  </si>
  <si>
    <t>設定温度指定</t>
    <phoneticPr fontId="9"/>
  </si>
  <si>
    <t>15～
29</t>
  </si>
  <si>
    <t>18～
32</t>
  </si>
  <si>
    <t>30～
58</t>
  </si>
  <si>
    <t>36～
64</t>
  </si>
  <si>
    <t>57～
87</t>
  </si>
  <si>
    <t>15℃～29℃（1℃刻み）</t>
    <rPh sb="10" eb="11">
      <t>キザ</t>
    </rPh>
    <phoneticPr fontId="9"/>
  </si>
  <si>
    <t>15.0℃～29.0℃（0.5℃刻み）
指定温度×2とした値</t>
    <rPh sb="20" eb="22">
      <t>シテイ</t>
    </rPh>
    <rPh sb="22" eb="24">
      <t>オンド</t>
    </rPh>
    <rPh sb="29" eb="30">
      <t>アタイ</t>
    </rPh>
    <phoneticPr fontId="9"/>
  </si>
  <si>
    <t>18.0℃～32.0℃（0.5℃刻み）
指定温度×2とした値</t>
    <rPh sb="20" eb="22">
      <t>シテイ</t>
    </rPh>
    <rPh sb="22" eb="24">
      <t>オンド</t>
    </rPh>
    <rPh sb="29" eb="30">
      <t>アタイ</t>
    </rPh>
    <phoneticPr fontId="9"/>
  </si>
  <si>
    <t>フロントDEF操作</t>
    <phoneticPr fontId="9"/>
  </si>
  <si>
    <t>フロントDEF指定</t>
    <phoneticPr fontId="9"/>
  </si>
  <si>
    <t>フロントDEF　OFF</t>
  </si>
  <si>
    <t>フロントDEF　ON</t>
  </si>
  <si>
    <t>フロントDEF　ON/OFFトグル</t>
  </si>
  <si>
    <t>CAN関連を集約
1000～1099：エアコン機能
※機能毎の範囲は変更になる可能性有り</t>
    <rPh sb="3" eb="5">
      <t>カンレン</t>
    </rPh>
    <rPh sb="6" eb="8">
      <t>シュウヤク</t>
    </rPh>
    <rPh sb="23" eb="25">
      <t>キノウ</t>
    </rPh>
    <rPh sb="27" eb="29">
      <t>キノウ</t>
    </rPh>
    <rPh sb="29" eb="30">
      <t>マイ</t>
    </rPh>
    <rPh sb="31" eb="33">
      <t>ハンイ</t>
    </rPh>
    <rPh sb="34" eb="36">
      <t>ヘンコウ</t>
    </rPh>
    <rPh sb="39" eb="42">
      <t>カノウセイ</t>
    </rPh>
    <rPh sb="42" eb="43">
      <t>ア</t>
    </rPh>
    <phoneticPr fontId="9"/>
  </si>
  <si>
    <t>リアDEF操作</t>
    <phoneticPr fontId="9"/>
  </si>
  <si>
    <t>リアDEF指定</t>
    <phoneticPr fontId="9"/>
  </si>
  <si>
    <t>リアDEF　OFF</t>
  </si>
  <si>
    <t>リアDEF　ON</t>
  </si>
  <si>
    <t>リアDEF　ON/OFFトグル</t>
  </si>
  <si>
    <t>Sync状態</t>
    <phoneticPr fontId="9"/>
  </si>
  <si>
    <t>左右一括制御（Singleモード）</t>
  </si>
  <si>
    <t>左右独立制御（Dualモード）</t>
  </si>
  <si>
    <t>DUALモード　ON/OFFトグル</t>
  </si>
  <si>
    <t>内気循環（RECモード）</t>
  </si>
  <si>
    <t>外気導入（FRSモード）</t>
  </si>
  <si>
    <t>内外気　ON/OFFトグル</t>
  </si>
  <si>
    <t>内外気AUTO</t>
  </si>
  <si>
    <t>指定VENT温度</t>
    <phoneticPr fontId="9"/>
  </si>
  <si>
    <t>内外気状態</t>
    <phoneticPr fontId="9"/>
  </si>
  <si>
    <t>B/L1（Lo）</t>
  </si>
  <si>
    <t>B/L2</t>
  </si>
  <si>
    <t>B/L3（±0）</t>
  </si>
  <si>
    <t>B/L4</t>
  </si>
  <si>
    <t>B/L5（Hi）</t>
  </si>
  <si>
    <t>共通データ部の定義を変更
0:数値(符号無し), 1:文字列→
0:数値(符号無し), 1:数値(符号有り) 10:文字列</t>
    <rPh sb="0" eb="2">
      <t>キョウツウ</t>
    </rPh>
    <rPh sb="5" eb="6">
      <t>ブ</t>
    </rPh>
    <rPh sb="7" eb="9">
      <t>テイギ</t>
    </rPh>
    <rPh sb="10" eb="12">
      <t>ヘンコウ</t>
    </rPh>
    <phoneticPr fontId="9"/>
  </si>
  <si>
    <t>転送データフォーマット(データ, CheckSum)</t>
    <phoneticPr fontId="9"/>
  </si>
  <si>
    <t>エアコン機能関連</t>
    <phoneticPr fontId="9"/>
  </si>
  <si>
    <t>オーディオ</t>
    <phoneticPr fontId="9"/>
  </si>
  <si>
    <t>オーディオ機能関連</t>
    <phoneticPr fontId="9"/>
  </si>
  <si>
    <t>18℃～32℃（1℃刻み）</t>
    <phoneticPr fontId="9"/>
  </si>
  <si>
    <t>57～87°F（1°F刻み）</t>
    <phoneticPr fontId="9"/>
  </si>
  <si>
    <t>　※Version2.0以降、Event送信以外については外部から転送周期の変更が可能となる。Sheet[HU定期通知周期変更]参照</t>
    <rPh sb="12" eb="14">
      <t>イコウ</t>
    </rPh>
    <rPh sb="20" eb="22">
      <t>ソウシン</t>
    </rPh>
    <rPh sb="22" eb="24">
      <t>イガイ</t>
    </rPh>
    <rPh sb="29" eb="31">
      <t>ガイブ</t>
    </rPh>
    <rPh sb="33" eb="35">
      <t>テンソウ</t>
    </rPh>
    <rPh sb="35" eb="37">
      <t>シュウキ</t>
    </rPh>
    <rPh sb="38" eb="40">
      <t>ヘンコウ</t>
    </rPh>
    <rPh sb="41" eb="43">
      <t>カノウ</t>
    </rPh>
    <rPh sb="64" eb="66">
      <t>サンショウ</t>
    </rPh>
    <phoneticPr fontId="9"/>
  </si>
  <si>
    <t>　　当定義はDefalutの転送周期を示す。</t>
    <rPh sb="2" eb="3">
      <t>トウ</t>
    </rPh>
    <rPh sb="3" eb="5">
      <t>テイギ</t>
    </rPh>
    <rPh sb="14" eb="16">
      <t>テンソウ</t>
    </rPh>
    <rPh sb="16" eb="18">
      <t>シュウキ</t>
    </rPh>
    <rPh sb="19" eb="20">
      <t>シメ</t>
    </rPh>
    <phoneticPr fontId="9"/>
  </si>
  <si>
    <t>サンルーフ全閉</t>
    <phoneticPr fontId="9"/>
  </si>
  <si>
    <t>サンルーフ適用有無</t>
    <phoneticPr fontId="9"/>
  </si>
  <si>
    <t>2ドア(3ドア含む)車両</t>
    <phoneticPr fontId="9"/>
  </si>
  <si>
    <t>窓位置情報エラー状態</t>
    <phoneticPr fontId="9"/>
  </si>
  <si>
    <t>自車位置道路種別</t>
    <phoneticPr fontId="9"/>
  </si>
  <si>
    <t>マップマッチング判定結果</t>
    <phoneticPr fontId="9"/>
  </si>
  <si>
    <t>自車の進行方位</t>
    <phoneticPr fontId="9"/>
  </si>
  <si>
    <t>ｼｰﾄﾍﾞﾙﾄSW</t>
    <phoneticPr fontId="9"/>
  </si>
  <si>
    <t>自車走行状態</t>
    <phoneticPr fontId="9"/>
  </si>
  <si>
    <t>FR席FAN風量表示</t>
    <phoneticPr fontId="9"/>
  </si>
  <si>
    <t>DR席MODE表示</t>
    <phoneticPr fontId="9"/>
  </si>
  <si>
    <t>SYNC表示</t>
    <phoneticPr fontId="9"/>
  </si>
  <si>
    <t>内外気表示</t>
    <phoneticPr fontId="9"/>
  </si>
  <si>
    <t>FR席A/C ON/OFF表示</t>
    <phoneticPr fontId="9"/>
  </si>
  <si>
    <t>RR DEF表示</t>
    <phoneticPr fontId="9"/>
  </si>
  <si>
    <t>Fr DEF表示</t>
    <phoneticPr fontId="9"/>
  </si>
  <si>
    <t>A/C Variation情報</t>
    <phoneticPr fontId="9"/>
  </si>
  <si>
    <t>LH/RH情報</t>
    <phoneticPr fontId="9"/>
  </si>
  <si>
    <t>設定温度刻み</t>
    <phoneticPr fontId="9"/>
  </si>
  <si>
    <t>AS席MODE表示</t>
    <phoneticPr fontId="9"/>
  </si>
  <si>
    <t>RR席MODE表示</t>
    <phoneticPr fontId="9"/>
  </si>
  <si>
    <t>RR席FAN風量表示</t>
    <phoneticPr fontId="9"/>
  </si>
  <si>
    <t>RR席設定温度表示</t>
    <phoneticPr fontId="9"/>
  </si>
  <si>
    <t>未使用</t>
    <rPh sb="0" eb="3">
      <t>ミシヨウ</t>
    </rPh>
    <phoneticPr fontId="9"/>
  </si>
  <si>
    <t>1.0～</t>
    <phoneticPr fontId="9"/>
  </si>
  <si>
    <t>2.0～</t>
    <phoneticPr fontId="9"/>
  </si>
  <si>
    <t>自車の
進行方位</t>
    <phoneticPr fontId="9"/>
  </si>
  <si>
    <t>2.0～</t>
    <phoneticPr fontId="9"/>
  </si>
  <si>
    <t>-</t>
    <phoneticPr fontId="9"/>
  </si>
  <si>
    <t>2017/4/13</t>
    <phoneticPr fontId="9"/>
  </si>
  <si>
    <t>定期通信項目追加
・B-HIGH/B-MID/F-HIGH</t>
    <rPh sb="0" eb="2">
      <t>テイキ</t>
    </rPh>
    <rPh sb="2" eb="4">
      <t>ツウシン</t>
    </rPh>
    <rPh sb="4" eb="6">
      <t>コウモク</t>
    </rPh>
    <rPh sb="6" eb="8">
      <t>ツイカ</t>
    </rPh>
    <phoneticPr fontId="9"/>
  </si>
  <si>
    <t>転送データフォーマット(ヘッダ)
転送データフォーマット(データ, CheckSum)
転送データ詳細仕様</t>
    <phoneticPr fontId="9"/>
  </si>
  <si>
    <t>サンルーフ
適用有無</t>
    <phoneticPr fontId="9"/>
  </si>
  <si>
    <t>2ドア(3ドア含む)車両</t>
    <phoneticPr fontId="9"/>
  </si>
  <si>
    <t>窓位置情報エラー状態</t>
    <phoneticPr fontId="9"/>
  </si>
  <si>
    <t>自車位置道路種別</t>
    <phoneticPr fontId="9"/>
  </si>
  <si>
    <t>モード情報</t>
    <phoneticPr fontId="9"/>
  </si>
  <si>
    <t>未使用(0x00埋め)</t>
    <phoneticPr fontId="9"/>
  </si>
  <si>
    <t>11.0</t>
    <phoneticPr fontId="9"/>
  </si>
  <si>
    <t>1.0</t>
    <phoneticPr fontId="9"/>
  </si>
  <si>
    <t>2.0～</t>
    <phoneticPr fontId="9"/>
  </si>
  <si>
    <t>サンルーフ
全閉</t>
    <phoneticPr fontId="9"/>
  </si>
  <si>
    <t>0: OFF
1: ON(全閉)</t>
    <phoneticPr fontId="9"/>
  </si>
  <si>
    <t>サンルーフ適用有無</t>
    <phoneticPr fontId="9"/>
  </si>
  <si>
    <t>2ドア(3ドア含む)車両</t>
    <phoneticPr fontId="9"/>
  </si>
  <si>
    <t>0: OFF(無し)
1: ON(有り)</t>
    <phoneticPr fontId="9"/>
  </si>
  <si>
    <t>0: OFF(2ドア以外)
1: ON(2ドア)</t>
    <phoneticPr fontId="9"/>
  </si>
  <si>
    <t>0: OFF(正常)
1: ON(異常)</t>
    <phoneticPr fontId="9"/>
  </si>
  <si>
    <t>0: 一般道
1: 高速道</t>
    <phoneticPr fontId="9"/>
  </si>
  <si>
    <t>0: 道路外
1: 道路上</t>
    <phoneticPr fontId="9"/>
  </si>
  <si>
    <t>0xF:未受信、通信フェール</t>
    <rPh sb="3" eb="4">
      <t>ミ</t>
    </rPh>
    <rPh sb="4" eb="6">
      <t>ジュシン</t>
    </rPh>
    <rPh sb="7" eb="9">
      <t>ツウシン</t>
    </rPh>
    <phoneticPr fontId="9"/>
  </si>
  <si>
    <t>0: NORMAL
1: SPORT
2: COMFORT
3: ECON
4: SNOW
5: TOW
6: +R
7: TRUCK</t>
    <phoneticPr fontId="9"/>
  </si>
  <si>
    <t>FAN風量表示
0-7: FAN0-FAN7</t>
    <phoneticPr fontId="9"/>
  </si>
  <si>
    <t>0xF:非表示（システムOFF）</t>
    <rPh sb="3" eb="4">
      <t>ミ</t>
    </rPh>
    <rPh sb="4" eb="7">
      <t>ヒヒョウジ</t>
    </rPh>
    <phoneticPr fontId="9"/>
  </si>
  <si>
    <t>0: 全点灯
1: DEF
2: H/D
3: HEAT
4: B/L
5: VENT
6: MODE_SW表示（システムOFF中、操作なし）北米のみ
7: 非表示</t>
    <phoneticPr fontId="9"/>
  </si>
  <si>
    <t>0 :消灯
1 :点灯
2 :非表示</t>
    <rPh sb="9" eb="11">
      <t>テントウ</t>
    </rPh>
    <rPh sb="15" eb="16">
      <t>ヒ</t>
    </rPh>
    <rPh sb="16" eb="18">
      <t>ヒョウジ</t>
    </rPh>
    <phoneticPr fontId="9"/>
  </si>
  <si>
    <t>0 :REC
1 :FRE
2 :AUTO</t>
    <phoneticPr fontId="9"/>
  </si>
  <si>
    <t>0: 消灯
1: 点灯</t>
    <rPh sb="9" eb="11">
      <t>テントウ</t>
    </rPh>
    <phoneticPr fontId="9"/>
  </si>
  <si>
    <t>0: 消灯（MANUAL DEF以外）
1: 点灯（MANUAL DEF）</t>
    <rPh sb="23" eb="25">
      <t>テントウ</t>
    </rPh>
    <phoneticPr fontId="9"/>
  </si>
  <si>
    <t>0:未確定
1: Single　A/C
2: Dual　A/C
3: Manual　A/C</t>
    <phoneticPr fontId="9"/>
  </si>
  <si>
    <t>0: LH
1: RH</t>
    <phoneticPr fontId="9"/>
  </si>
  <si>
    <t>0: 1度刻み
1: 0.5度刻み</t>
    <phoneticPr fontId="9"/>
  </si>
  <si>
    <t>モード情報</t>
    <phoneticPr fontId="9"/>
  </si>
  <si>
    <t>0: HEAT
1: B/L
2: VENT
3: No Display (System Off)</t>
    <phoneticPr fontId="9"/>
  </si>
  <si>
    <t>AC target temp DR</t>
    <phoneticPr fontId="9"/>
  </si>
  <si>
    <t>未使用</t>
    <phoneticPr fontId="9"/>
  </si>
  <si>
    <t>エンジンマニフォールド負圧センサ電圧</t>
    <phoneticPr fontId="9"/>
  </si>
  <si>
    <t>ブレーキスイッチ状態</t>
    <phoneticPr fontId="9"/>
  </si>
  <si>
    <t>車両停車判断結果</t>
    <phoneticPr fontId="9"/>
  </si>
  <si>
    <t>SIL用クラッチスイッチ信号</t>
    <phoneticPr fontId="9"/>
  </si>
  <si>
    <t>S-Matic シフト段表示用</t>
    <phoneticPr fontId="9"/>
  </si>
  <si>
    <t>クランクシャフトトルク</t>
    <phoneticPr fontId="9"/>
  </si>
  <si>
    <t>S-Matic用 シフト段表示
S-Matic LED表示用</t>
    <phoneticPr fontId="9"/>
  </si>
  <si>
    <t>先行車表示車間距離</t>
    <phoneticPr fontId="9"/>
  </si>
  <si>
    <t>MTギア位置</t>
    <phoneticPr fontId="9"/>
  </si>
  <si>
    <t>Rev Match機能用カスタマイズデータ</t>
    <phoneticPr fontId="9"/>
  </si>
  <si>
    <t>クルーズコントロール用クラッチスイッチ信号</t>
    <phoneticPr fontId="9"/>
  </si>
  <si>
    <t>ATギア位置</t>
    <phoneticPr fontId="9"/>
  </si>
  <si>
    <t>2.0～</t>
    <phoneticPr fontId="9"/>
  </si>
  <si>
    <t>MT gear position</t>
    <phoneticPr fontId="9"/>
  </si>
  <si>
    <t>unsigned</t>
    <phoneticPr fontId="9"/>
  </si>
  <si>
    <t>unsigned</t>
    <phoneticPr fontId="9"/>
  </si>
  <si>
    <t>0: Clutch sw OFF
1: Clutch sw ON</t>
    <phoneticPr fontId="9"/>
  </si>
  <si>
    <t>0: sw OFF
1: sw ON</t>
    <phoneticPr fontId="9"/>
  </si>
  <si>
    <t>0: Neutral
1: 1st
2: 2nd
3: 3rd
4: 4th
5: 5th
6: Reverse
7: Shifting
8: 6th</t>
    <phoneticPr fontId="9"/>
  </si>
  <si>
    <t>14: OFF（Blinking）</t>
    <phoneticPr fontId="9"/>
  </si>
  <si>
    <t>0: OFF
1: 1st
2: 2nd
3: 3rd
4: 4th
5: 5th
6: 6th
7: 7th
8: 8th
9: 9th
10: 10th</t>
    <phoneticPr fontId="9"/>
  </si>
  <si>
    <t>m</t>
    <phoneticPr fontId="9"/>
  </si>
  <si>
    <t>先行車表示車間距離
0～200: 0～200m</t>
    <phoneticPr fontId="9"/>
  </si>
  <si>
    <t>(5)F-HIGH</t>
    <phoneticPr fontId="9"/>
  </si>
  <si>
    <t>Byte</t>
    <phoneticPr fontId="9"/>
  </si>
  <si>
    <t>(4)B-LOW</t>
    <phoneticPr fontId="9"/>
  </si>
  <si>
    <t>(3)B-MID</t>
    <phoneticPr fontId="9"/>
  </si>
  <si>
    <t>(1)B-CONST</t>
    <phoneticPr fontId="9"/>
  </si>
  <si>
    <t>クルーズコントロール用クラッチスイッチ信号</t>
    <phoneticPr fontId="9"/>
  </si>
  <si>
    <t>クルーズコントロール用クラッチスイッチ信号</t>
    <phoneticPr fontId="9"/>
  </si>
  <si>
    <t>ブレーキスイッチ状態</t>
    <phoneticPr fontId="9"/>
  </si>
  <si>
    <t>車両停車判断結果</t>
    <phoneticPr fontId="9"/>
  </si>
  <si>
    <t>SIL用クラッチスイッチ信号</t>
    <phoneticPr fontId="9"/>
  </si>
  <si>
    <t>ATギア位置</t>
    <phoneticPr fontId="9"/>
  </si>
  <si>
    <t>S-Matic シフト段表示用</t>
    <phoneticPr fontId="9"/>
  </si>
  <si>
    <t>クランクシャフトトルク</t>
    <phoneticPr fontId="9"/>
  </si>
  <si>
    <t>S-Matic用 シフト段表示 S-Matic LED表示用</t>
    <phoneticPr fontId="9"/>
  </si>
  <si>
    <t>S-Matic用 シフト段表示 S-Matic LED表示用</t>
    <phoneticPr fontId="9"/>
  </si>
  <si>
    <t>先行車表示車間距離</t>
    <phoneticPr fontId="9"/>
  </si>
  <si>
    <t>MTギア位置</t>
    <phoneticPr fontId="9"/>
  </si>
  <si>
    <t>sunroof Close</t>
    <phoneticPr fontId="9"/>
  </si>
  <si>
    <t>sunroof Apply</t>
    <phoneticPr fontId="9"/>
  </si>
  <si>
    <t>2door Type</t>
    <phoneticPr fontId="9"/>
  </si>
  <si>
    <t>窓位置情報エラー状態</t>
    <phoneticPr fontId="9"/>
  </si>
  <si>
    <t>Window Err</t>
    <phoneticPr fontId="9"/>
  </si>
  <si>
    <t>自車位置道路種別</t>
    <phoneticPr fontId="9"/>
  </si>
  <si>
    <t>NAVI Road Attribute</t>
    <phoneticPr fontId="9"/>
  </si>
  <si>
    <t>マップマッチング判定結果</t>
    <phoneticPr fontId="9"/>
  </si>
  <si>
    <t>NAVI ON Road</t>
    <phoneticPr fontId="9"/>
  </si>
  <si>
    <t>モード情報</t>
    <phoneticPr fontId="9"/>
  </si>
  <si>
    <t>Mode information</t>
    <phoneticPr fontId="9"/>
  </si>
  <si>
    <t>AC FR FAN Speed</t>
    <phoneticPr fontId="9"/>
  </si>
  <si>
    <t>AC DR MODE</t>
    <phoneticPr fontId="9"/>
  </si>
  <si>
    <t>AS AS MODE</t>
    <phoneticPr fontId="9"/>
  </si>
  <si>
    <t>AC SYNC</t>
    <phoneticPr fontId="9"/>
  </si>
  <si>
    <t xml:space="preserve">AC Recircu_Fresh </t>
    <phoneticPr fontId="9"/>
  </si>
  <si>
    <t>AC FR AC</t>
    <phoneticPr fontId="9"/>
  </si>
  <si>
    <t>AC Fr Def</t>
    <phoneticPr fontId="9"/>
  </si>
  <si>
    <t>エアコン A/C Variation情報</t>
    <phoneticPr fontId="9"/>
  </si>
  <si>
    <t>AC Variation</t>
    <phoneticPr fontId="9"/>
  </si>
  <si>
    <t>エアコン LH/RH情報</t>
    <phoneticPr fontId="9"/>
  </si>
  <si>
    <t>AC LH/RH Info</t>
    <phoneticPr fontId="9"/>
  </si>
  <si>
    <t>エアコン 設定温度刻み</t>
    <phoneticPr fontId="9"/>
  </si>
  <si>
    <t>AC RR MODE</t>
    <phoneticPr fontId="9"/>
  </si>
  <si>
    <t>AC RR FAN Speed</t>
    <phoneticPr fontId="9"/>
  </si>
  <si>
    <t>AC target temp RR</t>
    <phoneticPr fontId="9"/>
  </si>
  <si>
    <t>Engine manifold vacuum sensor voltage</t>
    <phoneticPr fontId="9"/>
  </si>
  <si>
    <t>V</t>
    <phoneticPr fontId="9"/>
  </si>
  <si>
    <t>ブレーキスイッチ状態</t>
    <phoneticPr fontId="9"/>
  </si>
  <si>
    <t>The brake switch mode</t>
    <phoneticPr fontId="9"/>
  </si>
  <si>
    <t>車両停車判断結果</t>
    <phoneticPr fontId="9"/>
  </si>
  <si>
    <t>vehicle stop judgment result</t>
    <phoneticPr fontId="9"/>
  </si>
  <si>
    <t>0: Running
1: Stopped
2: Failure</t>
    <phoneticPr fontId="9"/>
  </si>
  <si>
    <t>SIL用クラッチスイッチ信号</t>
    <phoneticPr fontId="9"/>
  </si>
  <si>
    <t>Clutch sw signal for SIL</t>
    <phoneticPr fontId="9"/>
  </si>
  <si>
    <t>ATギア位置</t>
    <phoneticPr fontId="9"/>
  </si>
  <si>
    <t>AT gear position</t>
    <phoneticPr fontId="9"/>
  </si>
  <si>
    <t>S-Matic シフト段表示用</t>
    <phoneticPr fontId="9"/>
  </si>
  <si>
    <t>S-Matic shift</t>
    <phoneticPr fontId="9"/>
  </si>
  <si>
    <t>クランクシャフトトルク</t>
    <phoneticPr fontId="9"/>
  </si>
  <si>
    <t>crankshaft torque</t>
    <phoneticPr fontId="9"/>
  </si>
  <si>
    <t>Nm</t>
    <phoneticPr fontId="9"/>
  </si>
  <si>
    <t>S-Matic shift LED</t>
    <phoneticPr fontId="9"/>
  </si>
  <si>
    <t>先行車表示車間距離</t>
    <phoneticPr fontId="9"/>
  </si>
  <si>
    <t>Preceding Vehicle Distance</t>
    <phoneticPr fontId="9"/>
  </si>
  <si>
    <t>Rev Match mode</t>
    <phoneticPr fontId="9"/>
  </si>
  <si>
    <t>I-AUDIOデータサイズ</t>
    <phoneticPr fontId="9"/>
  </si>
  <si>
    <t>Byte</t>
    <phoneticPr fontId="9"/>
  </si>
  <si>
    <t>iPhone通信量に双方向通信データサイズを</t>
    <rPh sb="6" eb="8">
      <t>ツウシン</t>
    </rPh>
    <rPh sb="8" eb="9">
      <t>リョウ</t>
    </rPh>
    <rPh sb="10" eb="13">
      <t>ソウホウコウ</t>
    </rPh>
    <rPh sb="13" eb="15">
      <t>ツウシン</t>
    </rPh>
    <phoneticPr fontId="9"/>
  </si>
  <si>
    <t>含めない</t>
    <rPh sb="0" eb="1">
      <t>フク</t>
    </rPh>
    <phoneticPr fontId="9"/>
  </si>
  <si>
    <t>CASE1)</t>
    <phoneticPr fontId="9"/>
  </si>
  <si>
    <t>CASE2)</t>
    <phoneticPr fontId="9"/>
  </si>
  <si>
    <t>I-AUDIOデータサイズ</t>
    <phoneticPr fontId="9"/>
  </si>
  <si>
    <t>Byte</t>
    <phoneticPr fontId="9"/>
  </si>
  <si>
    <t>含める</t>
    <rPh sb="0" eb="1">
      <t>フク</t>
    </rPh>
    <phoneticPr fontId="9"/>
  </si>
  <si>
    <t xml:space="preserve"> 0: 北
 1: 北北東
 2: 北東
 3: 東北東
 4: 東
 5: 東南東
 6: 南東
 7: 南南東
 8: 南
 9: 南南西
10: 南西
11: 西南西
12: 西
13: 西北西
14: 北西
15: 北北西</t>
    <phoneticPr fontId="9"/>
  </si>
  <si>
    <t>0: 停車
1: 走行</t>
    <phoneticPr fontId="9"/>
  </si>
  <si>
    <t>Seat belt</t>
    <phoneticPr fontId="9"/>
  </si>
  <si>
    <t>0: OFF(着用)
1: ON(非着用)</t>
    <phoneticPr fontId="9"/>
  </si>
  <si>
    <t>RR Def</t>
    <phoneticPr fontId="9"/>
  </si>
  <si>
    <t>0 :AUTO制御
1 :OFF（MANUAL制御）
2 :ON(MANUAL制御）
3 :なし（システムOFF）</t>
    <phoneticPr fontId="9"/>
  </si>
  <si>
    <t>エアコン RR席MODE</t>
    <phoneticPr fontId="9"/>
  </si>
  <si>
    <t>エアコン RR席FAN風量</t>
    <phoneticPr fontId="9"/>
  </si>
  <si>
    <t>エアコン RR席設定温度</t>
    <phoneticPr fontId="9"/>
  </si>
  <si>
    <t>エアコン FR席FAN風量</t>
    <phoneticPr fontId="9"/>
  </si>
  <si>
    <t>エアコン DR席MODE</t>
    <phoneticPr fontId="9"/>
  </si>
  <si>
    <t>エアコン AS席MODE</t>
    <phoneticPr fontId="9"/>
  </si>
  <si>
    <t>エアコン SYNC</t>
    <phoneticPr fontId="9"/>
  </si>
  <si>
    <t>エアコン 内外気</t>
    <phoneticPr fontId="9"/>
  </si>
  <si>
    <t>エアコン FR席A/C ON/OFF</t>
    <phoneticPr fontId="9"/>
  </si>
  <si>
    <t>エアコン RR DEF</t>
    <phoneticPr fontId="9"/>
  </si>
  <si>
    <t>エアコン Fr DEF</t>
    <phoneticPr fontId="9"/>
  </si>
  <si>
    <t>自車の進行方位</t>
    <phoneticPr fontId="9"/>
  </si>
  <si>
    <t>Car direction</t>
    <phoneticPr fontId="9"/>
  </si>
  <si>
    <t>自車走行状態</t>
    <phoneticPr fontId="9"/>
  </si>
  <si>
    <t>Car Condition</t>
    <phoneticPr fontId="9"/>
  </si>
  <si>
    <t>0xF: No Display (System Off)</t>
    <phoneticPr fontId="9"/>
  </si>
  <si>
    <t>Byte数</t>
    <rPh sb="4" eb="5">
      <t>スウ</t>
    </rPh>
    <phoneticPr fontId="9"/>
  </si>
  <si>
    <t>0: OFF
1: 1st
2: 2nd
3: 3rd
4: 4th
5: 5th
6: 6th
7: 7th
8-14: OFF
15: L range control active</t>
    <phoneticPr fontId="9"/>
  </si>
  <si>
    <t>253: 非表示
254: 先行車不検知</t>
    <phoneticPr fontId="9"/>
  </si>
  <si>
    <t>AC target temp AS</t>
    <phoneticPr fontId="9"/>
  </si>
  <si>
    <t>0: 非表示（ｼｽﾃﾑOFF）
1: Hi
2: Lo
3: FRESH_VENT
4: MAX HOT
5: MAX COOL</t>
    <phoneticPr fontId="9"/>
  </si>
  <si>
    <t>エアコン
FR席FAN風量</t>
    <phoneticPr fontId="9"/>
  </si>
  <si>
    <t>エアコン
RR席MODE</t>
    <phoneticPr fontId="9"/>
  </si>
  <si>
    <t>エアコン
RR席FAN風量</t>
    <phoneticPr fontId="9"/>
  </si>
  <si>
    <t>エアコン
RR席設定温度</t>
    <phoneticPr fontId="9"/>
  </si>
  <si>
    <t>AC Temp Step</t>
    <phoneticPr fontId="9"/>
  </si>
  <si>
    <t>0: Fan 0
1: Fan 1
2: Fan 2
3: Fan 3
4: Fan 4
5: Fan 5
6: Fan 6
7: Fan 7</t>
    <phoneticPr fontId="9"/>
  </si>
  <si>
    <t>エンジンマニフォールド負圧センサ電圧
センサ異常時も電圧値をそのまま送信する</t>
    <phoneticPr fontId="9"/>
  </si>
  <si>
    <t>0: Rev Match機能ON
1: Rev Match機能OFF</t>
    <phoneticPr fontId="9"/>
  </si>
  <si>
    <t>可変：
12+(3×α)～(*)</t>
    <rPh sb="0" eb="2">
      <t>カヘン</t>
    </rPh>
    <phoneticPr fontId="9"/>
  </si>
  <si>
    <t>■公開鍵証明書の有効期限化</t>
    <rPh sb="1" eb="3">
      <t>コウカイ</t>
    </rPh>
    <rPh sb="3" eb="4">
      <t>カギ</t>
    </rPh>
    <rPh sb="4" eb="7">
      <t>ショウメイショ</t>
    </rPh>
    <rPh sb="8" eb="10">
      <t>ユウコウ</t>
    </rPh>
    <rPh sb="10" eb="12">
      <t>キゲン</t>
    </rPh>
    <rPh sb="12" eb="13">
      <t>カ</t>
    </rPh>
    <phoneticPr fontId="93"/>
  </si>
  <si>
    <t>■課題</t>
    <rPh sb="1" eb="3">
      <t>カダイ</t>
    </rPh>
    <phoneticPr fontId="93"/>
  </si>
  <si>
    <t>VE/EAP通信Ver1.0の通信方法では、下図のようにMDの秘密鍵/公開鍵とその時の公開鍵証明書が流出すると</t>
    <rPh sb="6" eb="8">
      <t>ツウシン</t>
    </rPh>
    <rPh sb="15" eb="17">
      <t>ツウシン</t>
    </rPh>
    <rPh sb="17" eb="19">
      <t>ホウホウ</t>
    </rPh>
    <rPh sb="22" eb="24">
      <t>カズ</t>
    </rPh>
    <rPh sb="41" eb="42">
      <t>トキ</t>
    </rPh>
    <phoneticPr fontId="93"/>
  </si>
  <si>
    <t>以後、その鍵と証明書を使いまわすことで、MDとHU間の通信ができるようになってしまう。</t>
    <rPh sb="0" eb="2">
      <t>イゴ</t>
    </rPh>
    <rPh sb="5" eb="6">
      <t>カギ</t>
    </rPh>
    <rPh sb="7" eb="10">
      <t>ショウメイショ</t>
    </rPh>
    <rPh sb="11" eb="12">
      <t>ツカ</t>
    </rPh>
    <rPh sb="25" eb="26">
      <t>カン</t>
    </rPh>
    <rPh sb="27" eb="29">
      <t>ツウシン</t>
    </rPh>
    <phoneticPr fontId="93"/>
  </si>
  <si>
    <t>そのため、鍵のペアと証明書が流出してもそれが悪用されないようにする対策が求められている。</t>
    <rPh sb="5" eb="6">
      <t>カギ</t>
    </rPh>
    <rPh sb="10" eb="13">
      <t>ショウメイショ</t>
    </rPh>
    <rPh sb="14" eb="16">
      <t>リュウシュツ</t>
    </rPh>
    <rPh sb="22" eb="24">
      <t>アクヨウ</t>
    </rPh>
    <rPh sb="33" eb="35">
      <t>タイサク</t>
    </rPh>
    <rPh sb="36" eb="37">
      <t>モト</t>
    </rPh>
    <phoneticPr fontId="93"/>
  </si>
  <si>
    <t>なお、HGT様のご要望により、本課題の対策後もVE/EAP通信Ver1.0を使用するHUとも通信可能とする。</t>
    <rPh sb="6" eb="7">
      <t>サマ</t>
    </rPh>
    <rPh sb="9" eb="11">
      <t>ヨウボウ</t>
    </rPh>
    <rPh sb="15" eb="16">
      <t>ホン</t>
    </rPh>
    <rPh sb="16" eb="18">
      <t>カダイ</t>
    </rPh>
    <rPh sb="19" eb="21">
      <t>タイサク</t>
    </rPh>
    <rPh sb="21" eb="22">
      <t>アト</t>
    </rPh>
    <rPh sb="29" eb="31">
      <t>ツウシン</t>
    </rPh>
    <rPh sb="38" eb="40">
      <t>シヨウ</t>
    </rPh>
    <rPh sb="46" eb="48">
      <t>ツウシン</t>
    </rPh>
    <rPh sb="48" eb="50">
      <t>カノウ</t>
    </rPh>
    <phoneticPr fontId="93"/>
  </si>
  <si>
    <t>通信開始要求</t>
    <rPh sb="0" eb="2">
      <t>ツウシン</t>
    </rPh>
    <rPh sb="2" eb="4">
      <t>カイシ</t>
    </rPh>
    <rPh sb="4" eb="6">
      <t>ヨウキュウ</t>
    </rPh>
    <phoneticPr fontId="93"/>
  </si>
  <si>
    <t xml:space="preserve"> 秘密鍵/公開鍵生成</t>
    <rPh sb="1" eb="3">
      <t>ヒミツ</t>
    </rPh>
    <rPh sb="3" eb="4">
      <t>カギ</t>
    </rPh>
    <rPh sb="5" eb="7">
      <t>コウカイ</t>
    </rPh>
    <rPh sb="7" eb="8">
      <t>カギ</t>
    </rPh>
    <rPh sb="8" eb="10">
      <t>セイセイ</t>
    </rPh>
    <phoneticPr fontId="93"/>
  </si>
  <si>
    <t>初期化要求(MD公開鍵)</t>
    <rPh sb="0" eb="3">
      <t>ショキカ</t>
    </rPh>
    <rPh sb="3" eb="5">
      <t>ヨウキュウ</t>
    </rPh>
    <rPh sb="8" eb="10">
      <t>コウカイ</t>
    </rPh>
    <rPh sb="10" eb="11">
      <t>カギ</t>
    </rPh>
    <phoneticPr fontId="93"/>
  </si>
  <si>
    <t>　公開鍵証明書を生成</t>
    <rPh sb="1" eb="3">
      <t>コウカイ</t>
    </rPh>
    <rPh sb="3" eb="4">
      <t>カギ</t>
    </rPh>
    <rPh sb="4" eb="7">
      <t>ショウメイショ</t>
    </rPh>
    <rPh sb="8" eb="10">
      <t>セイセイ</t>
    </rPh>
    <phoneticPr fontId="93"/>
  </si>
  <si>
    <t>公開鍵証明書</t>
    <rPh sb="0" eb="2">
      <t>コウカイ</t>
    </rPh>
    <rPh sb="2" eb="3">
      <t>カギ</t>
    </rPh>
    <rPh sb="3" eb="6">
      <t>ショウメイショ</t>
    </rPh>
    <phoneticPr fontId="93"/>
  </si>
  <si>
    <t>通信開始応答(公開鍵証明書)</t>
    <rPh sb="0" eb="2">
      <t>ツウシン</t>
    </rPh>
    <rPh sb="2" eb="4">
      <t>カイシ</t>
    </rPh>
    <rPh sb="4" eb="6">
      <t>オウトウ</t>
    </rPh>
    <rPh sb="7" eb="9">
      <t>コウカイ</t>
    </rPh>
    <rPh sb="9" eb="10">
      <t>カギ</t>
    </rPh>
    <rPh sb="10" eb="13">
      <t>ショウメイショ</t>
    </rPh>
    <phoneticPr fontId="93"/>
  </si>
  <si>
    <t>セッションキーの発行</t>
    <rPh sb="8" eb="10">
      <t>ハッコウ</t>
    </rPh>
    <phoneticPr fontId="93"/>
  </si>
  <si>
    <t>■対策</t>
    <rPh sb="1" eb="3">
      <t>タイサク</t>
    </rPh>
    <phoneticPr fontId="93"/>
  </si>
  <si>
    <t>公開鍵証明書に有効期限を設け、次回の接続にはその証明書を使用できないようにする。</t>
    <rPh sb="0" eb="2">
      <t>コウカイ</t>
    </rPh>
    <rPh sb="2" eb="3">
      <t>カギ</t>
    </rPh>
    <rPh sb="3" eb="6">
      <t>ショウメイショ</t>
    </rPh>
    <rPh sb="7" eb="9">
      <t>ユウコウ</t>
    </rPh>
    <rPh sb="9" eb="11">
      <t>キゲン</t>
    </rPh>
    <rPh sb="12" eb="13">
      <t>モウ</t>
    </rPh>
    <phoneticPr fontId="93"/>
  </si>
  <si>
    <t>■有効期限の付与</t>
    <rPh sb="1" eb="3">
      <t>ユウコウ</t>
    </rPh>
    <rPh sb="3" eb="5">
      <t>キゲン</t>
    </rPh>
    <rPh sb="6" eb="8">
      <t>フヨ</t>
    </rPh>
    <phoneticPr fontId="93"/>
  </si>
  <si>
    <t>公開鍵に有効期限を設ける方法として以下の二つが考えれられる。</t>
    <rPh sb="0" eb="2">
      <t>コウカイ</t>
    </rPh>
    <rPh sb="2" eb="3">
      <t>カギ</t>
    </rPh>
    <rPh sb="4" eb="6">
      <t>ユウコウ</t>
    </rPh>
    <rPh sb="6" eb="8">
      <t>キゲン</t>
    </rPh>
    <rPh sb="9" eb="10">
      <t>モウ</t>
    </rPh>
    <rPh sb="12" eb="14">
      <t>ホウホウ</t>
    </rPh>
    <rPh sb="17" eb="19">
      <t>イカ</t>
    </rPh>
    <rPh sb="20" eb="21">
      <t>フタ</t>
    </rPh>
    <rPh sb="23" eb="24">
      <t>カンガ</t>
    </rPh>
    <phoneticPr fontId="93"/>
  </si>
  <si>
    <t>　案１：</t>
    <rPh sb="1" eb="2">
      <t>アン</t>
    </rPh>
    <phoneticPr fontId="93"/>
  </si>
  <si>
    <t>証明書に使用期限を記載し、使用時にそれを確認する</t>
    <rPh sb="0" eb="3">
      <t>ショウメイショ</t>
    </rPh>
    <rPh sb="4" eb="6">
      <t>シヨウ</t>
    </rPh>
    <rPh sb="6" eb="8">
      <t>キゲン</t>
    </rPh>
    <rPh sb="9" eb="11">
      <t>キサイ</t>
    </rPh>
    <rPh sb="13" eb="16">
      <t>シヨウジ</t>
    </rPh>
    <rPh sb="20" eb="22">
      <t>カクニン</t>
    </rPh>
    <phoneticPr fontId="93"/>
  </si>
  <si>
    <t>　案２：</t>
    <rPh sb="1" eb="2">
      <t>アン</t>
    </rPh>
    <phoneticPr fontId="93"/>
  </si>
  <si>
    <t>接続時にワンタイムコードを生成し、そのコードが含まれた証明書のみを使用可能とする</t>
    <rPh sb="0" eb="2">
      <t>セツゾク</t>
    </rPh>
    <rPh sb="2" eb="3">
      <t>ジ</t>
    </rPh>
    <rPh sb="13" eb="15">
      <t>セイセイ</t>
    </rPh>
    <rPh sb="23" eb="24">
      <t>フク</t>
    </rPh>
    <rPh sb="27" eb="30">
      <t>ショウメイショ</t>
    </rPh>
    <rPh sb="33" eb="35">
      <t>シヨウ</t>
    </rPh>
    <rPh sb="35" eb="37">
      <t>カノウ</t>
    </rPh>
    <phoneticPr fontId="93"/>
  </si>
  <si>
    <t>　案１ではHUの時刻を有効期限内に変更することで流用可能となってしまうため、対策としては不十分となる</t>
    <rPh sb="1" eb="2">
      <t>アン</t>
    </rPh>
    <rPh sb="8" eb="10">
      <t>ジコク</t>
    </rPh>
    <rPh sb="11" eb="13">
      <t>ユウコウ</t>
    </rPh>
    <rPh sb="13" eb="15">
      <t>キゲン</t>
    </rPh>
    <rPh sb="15" eb="16">
      <t>ナイ</t>
    </rPh>
    <rPh sb="17" eb="19">
      <t>ヘンコウ</t>
    </rPh>
    <rPh sb="24" eb="26">
      <t>リュウヨウ</t>
    </rPh>
    <rPh sb="26" eb="28">
      <t>カノウ</t>
    </rPh>
    <rPh sb="38" eb="40">
      <t>タイサク</t>
    </rPh>
    <rPh sb="44" eb="47">
      <t>フジュウブン</t>
    </rPh>
    <phoneticPr fontId="93"/>
  </si>
  <si>
    <t>　案２の方法はシステムの時間変更による影響をうけず、HUが設定した有効期限内でのみ証明書を有効とできる。</t>
    <rPh sb="1" eb="2">
      <t>アン</t>
    </rPh>
    <rPh sb="12" eb="14">
      <t>ジカン</t>
    </rPh>
    <rPh sb="14" eb="16">
      <t>ヘンコウ</t>
    </rPh>
    <rPh sb="19" eb="21">
      <t>エイキョウ</t>
    </rPh>
    <rPh sb="29" eb="31">
      <t>セッテイ</t>
    </rPh>
    <rPh sb="33" eb="35">
      <t>ユウコウ</t>
    </rPh>
    <rPh sb="35" eb="37">
      <t>キゲン</t>
    </rPh>
    <rPh sb="37" eb="38">
      <t>ナイ</t>
    </rPh>
    <rPh sb="41" eb="44">
      <t>ショウメイショ</t>
    </rPh>
    <rPh sb="45" eb="47">
      <t>ユウコウ</t>
    </rPh>
    <phoneticPr fontId="93"/>
  </si>
  <si>
    <t>　以上から、案２の方法により対策を行う。</t>
    <rPh sb="1" eb="3">
      <t>イジョウ</t>
    </rPh>
    <rPh sb="6" eb="7">
      <t>アン</t>
    </rPh>
    <rPh sb="9" eb="11">
      <t>ホウホウ</t>
    </rPh>
    <rPh sb="14" eb="16">
      <t>タイサク</t>
    </rPh>
    <rPh sb="17" eb="18">
      <t>オコナ</t>
    </rPh>
    <phoneticPr fontId="93"/>
  </si>
  <si>
    <t>■実現方法の検討</t>
    <rPh sb="1" eb="3">
      <t>ジツゲン</t>
    </rPh>
    <rPh sb="3" eb="5">
      <t>ホウホウ</t>
    </rPh>
    <rPh sb="6" eb="8">
      <t>ケントウ</t>
    </rPh>
    <phoneticPr fontId="93"/>
  </si>
  <si>
    <t>公開鍵証明書の有効期限化を実現するための対策について検討する。</t>
    <rPh sb="0" eb="2">
      <t>コウカイ</t>
    </rPh>
    <rPh sb="2" eb="3">
      <t>カギ</t>
    </rPh>
    <rPh sb="3" eb="6">
      <t>ショウメイショ</t>
    </rPh>
    <rPh sb="7" eb="9">
      <t>ユウコウ</t>
    </rPh>
    <rPh sb="9" eb="11">
      <t>キゲン</t>
    </rPh>
    <rPh sb="11" eb="12">
      <t>カ</t>
    </rPh>
    <rPh sb="13" eb="15">
      <t>ジツゲン</t>
    </rPh>
    <rPh sb="20" eb="22">
      <t>タイサク</t>
    </rPh>
    <rPh sb="26" eb="28">
      <t>ケントウ</t>
    </rPh>
    <phoneticPr fontId="93"/>
  </si>
  <si>
    <t>＜対策方針＞</t>
    <rPh sb="1" eb="3">
      <t>タイサク</t>
    </rPh>
    <rPh sb="3" eb="5">
      <t>ホウシン</t>
    </rPh>
    <phoneticPr fontId="93"/>
  </si>
  <si>
    <t>VE/EAP通信Ver1.0との互換性</t>
    <rPh sb="6" eb="8">
      <t>ツウシン</t>
    </rPh>
    <rPh sb="16" eb="19">
      <t>ゴカンセイ</t>
    </rPh>
    <phoneticPr fontId="93"/>
  </si>
  <si>
    <t>　本対策後もVE/EAP通信Ver1.0の通信方式を用いるHUと通信できるようにする必要がある。</t>
    <rPh sb="1" eb="2">
      <t>ホン</t>
    </rPh>
    <rPh sb="2" eb="4">
      <t>タイサク</t>
    </rPh>
    <rPh sb="4" eb="5">
      <t>ゴ</t>
    </rPh>
    <rPh sb="12" eb="14">
      <t>ツウシン</t>
    </rPh>
    <rPh sb="21" eb="23">
      <t>ツウシン</t>
    </rPh>
    <rPh sb="23" eb="25">
      <t>ホウシキ</t>
    </rPh>
    <rPh sb="26" eb="27">
      <t>モチ</t>
    </rPh>
    <rPh sb="32" eb="34">
      <t>ツウシン</t>
    </rPh>
    <rPh sb="42" eb="44">
      <t>ヒツヨウ</t>
    </rPh>
    <phoneticPr fontId="93"/>
  </si>
  <si>
    <t>　そのため、Serverが発行する公開鍵証明書のデータ形式はVE/EAP通信Ver1.0から変更しない方針とする。</t>
    <rPh sb="13" eb="15">
      <t>ハッコウ</t>
    </rPh>
    <rPh sb="17" eb="19">
      <t>コウカイ</t>
    </rPh>
    <rPh sb="19" eb="20">
      <t>カギ</t>
    </rPh>
    <rPh sb="20" eb="23">
      <t>ショウメイショ</t>
    </rPh>
    <rPh sb="27" eb="29">
      <t>ケイシキ</t>
    </rPh>
    <rPh sb="36" eb="38">
      <t>ツウシン</t>
    </rPh>
    <rPh sb="46" eb="48">
      <t>ヘンコウ</t>
    </rPh>
    <rPh sb="51" eb="53">
      <t>ホウシン</t>
    </rPh>
    <phoneticPr fontId="93"/>
  </si>
  <si>
    <t>　公開鍵証明書のデータ形式は変更しないが、署名の算出方法を変更することでHUワンタイムコードによる有効期限化を実現する。</t>
    <rPh sb="1" eb="3">
      <t>コウカイ</t>
    </rPh>
    <rPh sb="3" eb="4">
      <t>カギ</t>
    </rPh>
    <rPh sb="4" eb="7">
      <t>ショウメイショ</t>
    </rPh>
    <rPh sb="11" eb="13">
      <t>ケイシキ</t>
    </rPh>
    <rPh sb="14" eb="16">
      <t>ヘンコウ</t>
    </rPh>
    <rPh sb="21" eb="23">
      <t>ショメイ</t>
    </rPh>
    <rPh sb="24" eb="26">
      <t>サンシュツ</t>
    </rPh>
    <rPh sb="26" eb="28">
      <t>ホウホウ</t>
    </rPh>
    <rPh sb="29" eb="31">
      <t>ヘンコウ</t>
    </rPh>
    <rPh sb="49" eb="51">
      <t>ユウコウ</t>
    </rPh>
    <rPh sb="51" eb="53">
      <t>キゲン</t>
    </rPh>
    <rPh sb="53" eb="54">
      <t>カ</t>
    </rPh>
    <rPh sb="55" eb="57">
      <t>ジツゲン</t>
    </rPh>
    <phoneticPr fontId="93"/>
  </si>
  <si>
    <t>　　※署名の作成方法については下記③公開鍵証明書の作成を参照</t>
    <rPh sb="3" eb="5">
      <t>ショメイ</t>
    </rPh>
    <rPh sb="6" eb="8">
      <t>サクセイ</t>
    </rPh>
    <rPh sb="8" eb="10">
      <t>ホウホウ</t>
    </rPh>
    <rPh sb="15" eb="17">
      <t>カキ</t>
    </rPh>
    <rPh sb="18" eb="20">
      <t>コウカイ</t>
    </rPh>
    <rPh sb="20" eb="21">
      <t>カギ</t>
    </rPh>
    <rPh sb="21" eb="24">
      <t>ショウメイショ</t>
    </rPh>
    <rPh sb="25" eb="27">
      <t>サクセイ</t>
    </rPh>
    <rPh sb="28" eb="30">
      <t>サンショウ</t>
    </rPh>
    <phoneticPr fontId="93"/>
  </si>
  <si>
    <t>１)HUワンタイムコードの生成</t>
    <rPh sb="13" eb="15">
      <t>セイセイ</t>
    </rPh>
    <phoneticPr fontId="93"/>
  </si>
  <si>
    <t>HUとMDが接続される度にHUでワンタイムのランダムコードを生成する。(以後これをHUワンタイムコードと呼ぶ)</t>
    <rPh sb="6" eb="8">
      <t>セツゾク</t>
    </rPh>
    <rPh sb="11" eb="12">
      <t>タビ</t>
    </rPh>
    <rPh sb="30" eb="32">
      <t>セイセイ</t>
    </rPh>
    <rPh sb="36" eb="38">
      <t>イゴ</t>
    </rPh>
    <rPh sb="52" eb="53">
      <t>ヨ</t>
    </rPh>
    <phoneticPr fontId="93"/>
  </si>
  <si>
    <t>　※HUワンタイムコードは公開鍵証明書の確認後、破棄する。</t>
    <rPh sb="13" eb="15">
      <t>コウカイ</t>
    </rPh>
    <rPh sb="15" eb="16">
      <t>カギ</t>
    </rPh>
    <rPh sb="16" eb="19">
      <t>ショウメイショ</t>
    </rPh>
    <rPh sb="20" eb="22">
      <t>カクニン</t>
    </rPh>
    <rPh sb="22" eb="23">
      <t>アト</t>
    </rPh>
    <rPh sb="24" eb="26">
      <t>ハキ</t>
    </rPh>
    <phoneticPr fontId="93"/>
  </si>
  <si>
    <t>HUワンタイムコードは以下のルールに従って生成する。</t>
    <rPh sb="11" eb="13">
      <t>イカ</t>
    </rPh>
    <rPh sb="18" eb="19">
      <t>シタガ</t>
    </rPh>
    <rPh sb="21" eb="23">
      <t>セイセイ</t>
    </rPh>
    <phoneticPr fontId="93"/>
  </si>
  <si>
    <t>[生成ルール]</t>
    <rPh sb="1" eb="3">
      <t>セイセイ</t>
    </rPh>
    <phoneticPr fontId="93"/>
  </si>
  <si>
    <t>　16文字のランダムな英数字の文字列で構成する。</t>
    <rPh sb="3" eb="5">
      <t>モジ</t>
    </rPh>
    <rPh sb="11" eb="14">
      <t>エイスウジ</t>
    </rPh>
    <rPh sb="15" eb="18">
      <t>モジレツ</t>
    </rPh>
    <rPh sb="19" eb="21">
      <t>コウセイ</t>
    </rPh>
    <phoneticPr fontId="93"/>
  </si>
  <si>
    <t>Serverは、『有効期限が必要なのに有効期限が設定されていない』のか、『不要だから設定されていない』のかを区別することができない。</t>
    <rPh sb="9" eb="11">
      <t>ユウコウ</t>
    </rPh>
    <rPh sb="11" eb="13">
      <t>キゲン</t>
    </rPh>
    <rPh sb="14" eb="16">
      <t>ヒツヨウ</t>
    </rPh>
    <rPh sb="19" eb="21">
      <t>ユウコウ</t>
    </rPh>
    <rPh sb="21" eb="23">
      <t>キゲン</t>
    </rPh>
    <rPh sb="24" eb="26">
      <t>セッテイ</t>
    </rPh>
    <rPh sb="37" eb="39">
      <t>フヨウ</t>
    </rPh>
    <rPh sb="42" eb="44">
      <t>セッテイ</t>
    </rPh>
    <rPh sb="54" eb="56">
      <t>クベツ</t>
    </rPh>
    <phoneticPr fontId="93"/>
  </si>
  <si>
    <t>そのため、MD側に有効期限の要否を指定してもらう方針とする。</t>
    <rPh sb="7" eb="8">
      <t>ガワ</t>
    </rPh>
    <rPh sb="9" eb="11">
      <t>ユウコウ</t>
    </rPh>
    <rPh sb="11" eb="13">
      <t>キゲン</t>
    </rPh>
    <rPh sb="14" eb="16">
      <t>ヨウヒ</t>
    </rPh>
    <rPh sb="17" eb="19">
      <t>シテイ</t>
    </rPh>
    <rPh sb="24" eb="26">
      <t>ホウシン</t>
    </rPh>
    <phoneticPr fontId="93"/>
  </si>
  <si>
    <t>よって、ServerはMDの指示に従い公開鍵証明書の作成方法を切り替える。</t>
    <rPh sb="14" eb="16">
      <t>シジ</t>
    </rPh>
    <rPh sb="17" eb="18">
      <t>シタガ</t>
    </rPh>
    <rPh sb="19" eb="21">
      <t>コウカイ</t>
    </rPh>
    <rPh sb="21" eb="22">
      <t>カギ</t>
    </rPh>
    <rPh sb="22" eb="25">
      <t>ショウメイショ</t>
    </rPh>
    <rPh sb="26" eb="28">
      <t>サクセイ</t>
    </rPh>
    <rPh sb="28" eb="30">
      <t>ホウホウ</t>
    </rPh>
    <rPh sb="31" eb="32">
      <t>キ</t>
    </rPh>
    <rPh sb="33" eb="34">
      <t>カ</t>
    </rPh>
    <phoneticPr fontId="93"/>
  </si>
  <si>
    <t>３)公開鍵証明書の作成</t>
    <rPh sb="2" eb="4">
      <t>コウカイ</t>
    </rPh>
    <rPh sb="4" eb="5">
      <t>カギ</t>
    </rPh>
    <rPh sb="5" eb="8">
      <t>ショウメイショ</t>
    </rPh>
    <rPh sb="9" eb="11">
      <t>サクセイ</t>
    </rPh>
    <phoneticPr fontId="93"/>
  </si>
  <si>
    <t>　Serverは以下の手順で公開鍵証明書を作成する。</t>
    <rPh sb="8" eb="10">
      <t>イカ</t>
    </rPh>
    <rPh sb="11" eb="13">
      <t>テジュン</t>
    </rPh>
    <rPh sb="14" eb="16">
      <t>コウカイ</t>
    </rPh>
    <rPh sb="16" eb="17">
      <t>カギ</t>
    </rPh>
    <rPh sb="17" eb="20">
      <t>ショウメイショ</t>
    </rPh>
    <rPh sb="21" eb="23">
      <t>サクセイ</t>
    </rPh>
    <phoneticPr fontId="93"/>
  </si>
  <si>
    <t>※HUがVE/EAP通信Ver１．０であった場合は、HUワンタイムコードを使用せずに公開鍵証明書を作成する。</t>
    <rPh sb="10" eb="12">
      <t>ツウシン</t>
    </rPh>
    <rPh sb="22" eb="24">
      <t>バアイ</t>
    </rPh>
    <rPh sb="37" eb="39">
      <t>シヨウ</t>
    </rPh>
    <rPh sb="42" eb="44">
      <t>コウカイ</t>
    </rPh>
    <rPh sb="44" eb="45">
      <t>カギ</t>
    </rPh>
    <rPh sb="45" eb="48">
      <t>ショウメイショ</t>
    </rPh>
    <rPh sb="49" eb="51">
      <t>サクセイ</t>
    </rPh>
    <phoneticPr fontId="93"/>
  </si>
  <si>
    <t>図 公開鍵証明書(有効期限対応版)の作成イメージ</t>
    <rPh sb="0" eb="1">
      <t>ズ</t>
    </rPh>
    <rPh sb="2" eb="4">
      <t>コウカイ</t>
    </rPh>
    <rPh sb="4" eb="5">
      <t>カギ</t>
    </rPh>
    <rPh sb="5" eb="8">
      <t>ショウメイショ</t>
    </rPh>
    <rPh sb="9" eb="11">
      <t>ユウコウ</t>
    </rPh>
    <rPh sb="11" eb="13">
      <t>キゲン</t>
    </rPh>
    <rPh sb="13" eb="15">
      <t>タイオウ</t>
    </rPh>
    <rPh sb="15" eb="16">
      <t>バン</t>
    </rPh>
    <rPh sb="18" eb="20">
      <t>サクセイ</t>
    </rPh>
    <phoneticPr fontId="93"/>
  </si>
  <si>
    <t>４)HUによる証明書の確認</t>
    <rPh sb="7" eb="10">
      <t>ショウメイショ</t>
    </rPh>
    <rPh sb="11" eb="13">
      <t>カクニン</t>
    </rPh>
    <phoneticPr fontId="93"/>
  </si>
  <si>
    <t>　HUはMDから通知された公開鍵証明書を以下の手順で正しいものかどうか確認する。</t>
    <rPh sb="8" eb="10">
      <t>ツウチ</t>
    </rPh>
    <rPh sb="13" eb="15">
      <t>コウカイ</t>
    </rPh>
    <rPh sb="15" eb="16">
      <t>カギ</t>
    </rPh>
    <rPh sb="16" eb="19">
      <t>ショウメイショ</t>
    </rPh>
    <rPh sb="20" eb="22">
      <t>イカ</t>
    </rPh>
    <rPh sb="23" eb="25">
      <t>テジュン</t>
    </rPh>
    <rPh sb="26" eb="27">
      <t>タダ</t>
    </rPh>
    <rPh sb="35" eb="37">
      <t>カクニン</t>
    </rPh>
    <phoneticPr fontId="93"/>
  </si>
  <si>
    <t>①証明書から公開鍵データを取り出す</t>
    <rPh sb="1" eb="4">
      <t>ショウメイショ</t>
    </rPh>
    <rPh sb="6" eb="8">
      <t>コウカイ</t>
    </rPh>
    <rPh sb="8" eb="9">
      <t>カギ</t>
    </rPh>
    <rPh sb="13" eb="14">
      <t>ト</t>
    </rPh>
    <rPh sb="15" eb="16">
      <t>ダ</t>
    </rPh>
    <phoneticPr fontId="93"/>
  </si>
  <si>
    <t>②HUワンタイムコードと公開鍵をバイナリデータとして結合し、SHA256によりハッシュ値を計算する</t>
    <rPh sb="12" eb="14">
      <t>コウカイ</t>
    </rPh>
    <rPh sb="14" eb="15">
      <t>カギ</t>
    </rPh>
    <rPh sb="26" eb="28">
      <t>ケツゴウ</t>
    </rPh>
    <rPh sb="43" eb="44">
      <t>チ</t>
    </rPh>
    <rPh sb="45" eb="47">
      <t>ケイサン</t>
    </rPh>
    <phoneticPr fontId="93"/>
  </si>
  <si>
    <t>③証明書の署名をServerの公開鍵で複合化し、ハッシュ値を取得する</t>
    <rPh sb="1" eb="4">
      <t>ショウメイショ</t>
    </rPh>
    <rPh sb="5" eb="7">
      <t>ショメイ</t>
    </rPh>
    <rPh sb="15" eb="17">
      <t>コウカイ</t>
    </rPh>
    <rPh sb="17" eb="18">
      <t>カギ</t>
    </rPh>
    <rPh sb="19" eb="21">
      <t>フクゴウ</t>
    </rPh>
    <rPh sb="21" eb="22">
      <t>カ</t>
    </rPh>
    <rPh sb="28" eb="29">
      <t>チ</t>
    </rPh>
    <rPh sb="30" eb="32">
      <t>シュトク</t>
    </rPh>
    <phoneticPr fontId="93"/>
  </si>
  <si>
    <t>※Serverの公開鍵はHUであらかじめ保持している</t>
    <rPh sb="8" eb="10">
      <t>コウカイ</t>
    </rPh>
    <rPh sb="10" eb="11">
      <t>カギ</t>
    </rPh>
    <rPh sb="20" eb="22">
      <t>ホジ</t>
    </rPh>
    <phoneticPr fontId="93"/>
  </si>
  <si>
    <t>④HUワンタイムコードと公開鍵から求めたハッシュ値と署名から復号したハッシュ値が同一であることを確認する</t>
    <rPh sb="12" eb="14">
      <t>コウカイ</t>
    </rPh>
    <rPh sb="14" eb="15">
      <t>カギ</t>
    </rPh>
    <rPh sb="17" eb="18">
      <t>モト</t>
    </rPh>
    <rPh sb="24" eb="25">
      <t>チ</t>
    </rPh>
    <rPh sb="26" eb="28">
      <t>ショメイ</t>
    </rPh>
    <rPh sb="30" eb="32">
      <t>フクゴウ</t>
    </rPh>
    <rPh sb="38" eb="39">
      <t>チ</t>
    </rPh>
    <rPh sb="40" eb="42">
      <t>ドウイツ</t>
    </rPh>
    <rPh sb="48" eb="50">
      <t>カクニン</t>
    </rPh>
    <phoneticPr fontId="93"/>
  </si>
  <si>
    <t>⑤両方のハッシュ値が同一であることを確認したら、セッションキーをMDに発行する。同一でない場合は応答しない。</t>
    <rPh sb="1" eb="3">
      <t>リョウホウ</t>
    </rPh>
    <rPh sb="8" eb="9">
      <t>チ</t>
    </rPh>
    <rPh sb="10" eb="12">
      <t>ドウイツ</t>
    </rPh>
    <rPh sb="18" eb="20">
      <t>カクニン</t>
    </rPh>
    <rPh sb="35" eb="37">
      <t>ハッコウ</t>
    </rPh>
    <rPh sb="40" eb="42">
      <t>ドウイツ</t>
    </rPh>
    <rPh sb="45" eb="47">
      <t>バアイ</t>
    </rPh>
    <rPh sb="48" eb="50">
      <t>オウトウ</t>
    </rPh>
    <phoneticPr fontId="93"/>
  </si>
  <si>
    <t>⑥HUワンタイムコードを破棄する。</t>
    <rPh sb="12" eb="14">
      <t>ハキ</t>
    </rPh>
    <phoneticPr fontId="93"/>
  </si>
  <si>
    <t>＜対策後のシーケンス＞</t>
    <rPh sb="1" eb="3">
      <t>タイサク</t>
    </rPh>
    <rPh sb="3" eb="4">
      <t>ゴ</t>
    </rPh>
    <phoneticPr fontId="93"/>
  </si>
  <si>
    <t xml:space="preserve"> １)HUワンタイムコード生成</t>
    <rPh sb="13" eb="15">
      <t>セイセイ</t>
    </rPh>
    <phoneticPr fontId="93"/>
  </si>
  <si>
    <t>初期化応答(公開鍵証明書)</t>
    <rPh sb="0" eb="3">
      <t>ショキカ</t>
    </rPh>
    <rPh sb="3" eb="5">
      <t>オウトウ</t>
    </rPh>
    <rPh sb="6" eb="8">
      <t>コウカイ</t>
    </rPh>
    <rPh sb="8" eb="9">
      <t>カギ</t>
    </rPh>
    <rPh sb="9" eb="12">
      <t>ショウメイショ</t>
    </rPh>
    <phoneticPr fontId="93"/>
  </si>
  <si>
    <t>＜対策後のシーケンス(VE/EAP通信Ver1.0のHUとの通信)＞</t>
    <rPh sb="1" eb="3">
      <t>タイサク</t>
    </rPh>
    <rPh sb="3" eb="4">
      <t>ゴ</t>
    </rPh>
    <rPh sb="17" eb="19">
      <t>ツウシン</t>
    </rPh>
    <rPh sb="30" eb="32">
      <t>ツウシン</t>
    </rPh>
    <phoneticPr fontId="93"/>
  </si>
  <si>
    <t>■APK署名チェック</t>
    <rPh sb="4" eb="6">
      <t>ショメイ</t>
    </rPh>
    <phoneticPr fontId="93"/>
  </si>
  <si>
    <t>■VendorAPPの成りすまし問題</t>
    <rPh sb="11" eb="12">
      <t>ナ</t>
    </rPh>
    <rPh sb="16" eb="18">
      <t>モンダイ</t>
    </rPh>
    <phoneticPr fontId="93"/>
  </si>
  <si>
    <t>　Android端末のアプリは、VendorAPPとMDVEServiceが分かれている。</t>
    <rPh sb="8" eb="10">
      <t>タンマツ</t>
    </rPh>
    <rPh sb="38" eb="39">
      <t>ワ</t>
    </rPh>
    <phoneticPr fontId="93"/>
  </si>
  <si>
    <t xml:space="preserve">  VE/EAP通信Ver1.0ではVendorAPPを区別するものはアクセスキーのみであったが、</t>
    <rPh sb="8" eb="10">
      <t>ツウシン</t>
    </rPh>
    <rPh sb="28" eb="30">
      <t>クベツ</t>
    </rPh>
    <phoneticPr fontId="93"/>
  </si>
  <si>
    <t>　アクセスキーは比較的簡単に抜き出す事が可能であるため、簡単にVendorAPPの成りすましを許してしまう問題がある。</t>
    <rPh sb="8" eb="11">
      <t>ヒカクテキ</t>
    </rPh>
    <rPh sb="11" eb="13">
      <t>カンタン</t>
    </rPh>
    <rPh sb="14" eb="15">
      <t>ヌ</t>
    </rPh>
    <rPh sb="16" eb="17">
      <t>ダ</t>
    </rPh>
    <rPh sb="18" eb="19">
      <t>コト</t>
    </rPh>
    <rPh sb="20" eb="22">
      <t>カノウ</t>
    </rPh>
    <rPh sb="28" eb="30">
      <t>カンタン</t>
    </rPh>
    <rPh sb="41" eb="42">
      <t>ナ</t>
    </rPh>
    <rPh sb="47" eb="48">
      <t>ユル</t>
    </rPh>
    <rPh sb="53" eb="55">
      <t>モンダイ</t>
    </rPh>
    <phoneticPr fontId="93"/>
  </si>
  <si>
    <t>　なお、iOSはフレームワークがアプリに含まれるため、成りすまされることはないので、本課題はAndroid特有の問題となる。</t>
    <rPh sb="20" eb="21">
      <t>フク</t>
    </rPh>
    <rPh sb="27" eb="28">
      <t>ナ</t>
    </rPh>
    <rPh sb="42" eb="43">
      <t>ホン</t>
    </rPh>
    <rPh sb="43" eb="45">
      <t>カダイ</t>
    </rPh>
    <rPh sb="53" eb="55">
      <t>トクユウ</t>
    </rPh>
    <rPh sb="56" eb="58">
      <t>モンダイ</t>
    </rPh>
    <phoneticPr fontId="93"/>
  </si>
  <si>
    <t>■[対策]VendorAPPの成りすまし予防について</t>
    <rPh sb="2" eb="4">
      <t>タイサク</t>
    </rPh>
    <rPh sb="15" eb="16">
      <t>ナ</t>
    </rPh>
    <rPh sb="20" eb="22">
      <t>ヨボウ</t>
    </rPh>
    <phoneticPr fontId="93"/>
  </si>
  <si>
    <t>　偽アプリによる成りすましにより、不正にMDVEのサービスを使用されないように</t>
    <rPh sb="1" eb="2">
      <t>ニセ</t>
    </rPh>
    <rPh sb="8" eb="9">
      <t>ナ</t>
    </rPh>
    <rPh sb="17" eb="19">
      <t>フセイ</t>
    </rPh>
    <rPh sb="30" eb="32">
      <t>シヨウ</t>
    </rPh>
    <phoneticPr fontId="93"/>
  </si>
  <si>
    <t>　MDVE ServiceでVendorAPPの身元を確認するチェックを行う。</t>
    <rPh sb="36" eb="37">
      <t>オコナ</t>
    </rPh>
    <phoneticPr fontId="93"/>
  </si>
  <si>
    <t>　VendorAPPの身元は、VendorAPPの署名を確認する方法を用いる。</t>
    <rPh sb="11" eb="13">
      <t>ミモト</t>
    </rPh>
    <rPh sb="25" eb="27">
      <t>ショメイ</t>
    </rPh>
    <rPh sb="35" eb="36">
      <t>モチ</t>
    </rPh>
    <phoneticPr fontId="93"/>
  </si>
  <si>
    <t>　署名は下記の理由により、身元を確認する情報として利用できる。</t>
    <rPh sb="1" eb="3">
      <t>ショメイ</t>
    </rPh>
    <rPh sb="4" eb="6">
      <t>カキ</t>
    </rPh>
    <rPh sb="7" eb="9">
      <t>リユウ</t>
    </rPh>
    <rPh sb="13" eb="15">
      <t>ミモト</t>
    </rPh>
    <rPh sb="16" eb="18">
      <t>カクニン</t>
    </rPh>
    <rPh sb="20" eb="22">
      <t>ジョウホウ</t>
    </rPh>
    <rPh sb="25" eb="27">
      <t>リヨウ</t>
    </rPh>
    <phoneticPr fontId="93"/>
  </si>
  <si>
    <t>　・インストール時にAndroidにより署名のチェックが行われ、署名が正しい事が証明されている(改ざんされたものはインストールできない)</t>
    <rPh sb="8" eb="9">
      <t>ジ</t>
    </rPh>
    <rPh sb="20" eb="22">
      <t>ショメイ</t>
    </rPh>
    <rPh sb="28" eb="29">
      <t>オコナ</t>
    </rPh>
    <rPh sb="32" eb="34">
      <t>ショメイ</t>
    </rPh>
    <rPh sb="35" eb="36">
      <t>タダ</t>
    </rPh>
    <rPh sb="38" eb="39">
      <t>コト</t>
    </rPh>
    <rPh sb="40" eb="42">
      <t>ショウメイ</t>
    </rPh>
    <rPh sb="48" eb="49">
      <t>カイ</t>
    </rPh>
    <phoneticPr fontId="93"/>
  </si>
  <si>
    <t>　・署名は他者が開発したアプリには流用できない(署名を抜き出して流用できないので開発者しか使用できない)</t>
    <rPh sb="2" eb="4">
      <t>ショメイ</t>
    </rPh>
    <rPh sb="5" eb="7">
      <t>タシャ</t>
    </rPh>
    <rPh sb="8" eb="10">
      <t>カイハツ</t>
    </rPh>
    <rPh sb="17" eb="19">
      <t>リュウヨウ</t>
    </rPh>
    <rPh sb="24" eb="26">
      <t>ショメイ</t>
    </rPh>
    <rPh sb="27" eb="28">
      <t>ヌ</t>
    </rPh>
    <rPh sb="29" eb="30">
      <t>ダ</t>
    </rPh>
    <rPh sb="32" eb="34">
      <t>リュウヨウ</t>
    </rPh>
    <rPh sb="40" eb="43">
      <t>カイハツシャ</t>
    </rPh>
    <rPh sb="45" eb="47">
      <t>シヨウ</t>
    </rPh>
    <phoneticPr fontId="93"/>
  </si>
  <si>
    <t>　アクセスキーと署名の両方を確認し、本物であることを証明できたVendorAPPに対してのみサービスを提供する。</t>
    <rPh sb="8" eb="10">
      <t>ショメイ</t>
    </rPh>
    <rPh sb="11" eb="13">
      <t>リョウホウ</t>
    </rPh>
    <rPh sb="14" eb="16">
      <t>カクニン</t>
    </rPh>
    <rPh sb="18" eb="20">
      <t>ホンモノ</t>
    </rPh>
    <rPh sb="26" eb="28">
      <t>ショウメイ</t>
    </rPh>
    <rPh sb="41" eb="42">
      <t>タイ</t>
    </rPh>
    <rPh sb="51" eb="53">
      <t>テイキョウ</t>
    </rPh>
    <phoneticPr fontId="93"/>
  </si>
  <si>
    <t>■VendorAPPの成りすまし対策方針</t>
    <rPh sb="11" eb="12">
      <t>ナ</t>
    </rPh>
    <rPh sb="16" eb="18">
      <t>タイサク</t>
    </rPh>
    <rPh sb="18" eb="20">
      <t>ホウシン</t>
    </rPh>
    <phoneticPr fontId="93"/>
  </si>
  <si>
    <t>　MDVE ServiceはVendorAPPの真贋をアクセスキーとAPK署名の両方を確認することで判断する。</t>
    <rPh sb="24" eb="26">
      <t>シンガン</t>
    </rPh>
    <rPh sb="37" eb="39">
      <t>ショメイ</t>
    </rPh>
    <rPh sb="40" eb="42">
      <t>リョウホウ</t>
    </rPh>
    <rPh sb="43" eb="45">
      <t>カクニン</t>
    </rPh>
    <rPh sb="50" eb="52">
      <t>ハンダン</t>
    </rPh>
    <phoneticPr fontId="93"/>
  </si>
  <si>
    <t>　アクセスキーの確認方法は、VE/EAP通信Ver1.0の方法を踏襲する。</t>
    <rPh sb="8" eb="10">
      <t>カクニン</t>
    </rPh>
    <rPh sb="10" eb="12">
      <t>ホウホウ</t>
    </rPh>
    <rPh sb="20" eb="22">
      <t>ツウシン</t>
    </rPh>
    <rPh sb="29" eb="31">
      <t>ホウホウ</t>
    </rPh>
    <rPh sb="32" eb="34">
      <t>トウシュウ</t>
    </rPh>
    <phoneticPr fontId="93"/>
  </si>
  <si>
    <t>　APK署名の確認方法は、VendorAPPのAPK署名が保持する署名一覧に登録されているかで判断する。</t>
    <rPh sb="4" eb="6">
      <t>ショメイ</t>
    </rPh>
    <rPh sb="7" eb="9">
      <t>カクニン</t>
    </rPh>
    <rPh sb="9" eb="11">
      <t>ホウホウ</t>
    </rPh>
    <rPh sb="26" eb="28">
      <t>ショメイ</t>
    </rPh>
    <rPh sb="29" eb="31">
      <t>ホジ</t>
    </rPh>
    <rPh sb="33" eb="35">
      <t>ショメイ</t>
    </rPh>
    <rPh sb="35" eb="37">
      <t>イチラン</t>
    </rPh>
    <rPh sb="38" eb="40">
      <t>トウロク</t>
    </rPh>
    <rPh sb="47" eb="49">
      <t>ハンダン</t>
    </rPh>
    <phoneticPr fontId="93"/>
  </si>
  <si>
    <t xml:space="preserve">  署名一覧は常に最新の情報を使用できるように、HUとMDが接続される度にServerから取得する。</t>
    <rPh sb="2" eb="4">
      <t>ショメイ</t>
    </rPh>
    <rPh sb="4" eb="6">
      <t>イチラン</t>
    </rPh>
    <rPh sb="7" eb="8">
      <t>ツネ</t>
    </rPh>
    <rPh sb="9" eb="11">
      <t>サイシン</t>
    </rPh>
    <rPh sb="12" eb="14">
      <t>ジョウホウ</t>
    </rPh>
    <rPh sb="15" eb="17">
      <t>シヨウ</t>
    </rPh>
    <rPh sb="30" eb="32">
      <t>セツゾク</t>
    </rPh>
    <rPh sb="35" eb="36">
      <t>タビ</t>
    </rPh>
    <rPh sb="45" eb="47">
      <t>シュトク</t>
    </rPh>
    <phoneticPr fontId="93"/>
  </si>
  <si>
    <t>　なお、署名一覧に記載する署名情報はハッシュ化したものを使用する。</t>
    <rPh sb="4" eb="6">
      <t>ショメイ</t>
    </rPh>
    <rPh sb="6" eb="8">
      <t>イチラン</t>
    </rPh>
    <rPh sb="9" eb="11">
      <t>キサイ</t>
    </rPh>
    <rPh sb="13" eb="15">
      <t>ショメイ</t>
    </rPh>
    <rPh sb="15" eb="17">
      <t>ジョウホウ</t>
    </rPh>
    <rPh sb="22" eb="23">
      <t>カ</t>
    </rPh>
    <rPh sb="28" eb="30">
      <t>シヨウ</t>
    </rPh>
    <phoneticPr fontId="93"/>
  </si>
  <si>
    <t xml:space="preserve"> 　※APK署名はVendorAPPがリリースされる前に署名一覧に登録される事を前提とする</t>
    <rPh sb="6" eb="8">
      <t>ショメイ</t>
    </rPh>
    <rPh sb="26" eb="27">
      <t>マエ</t>
    </rPh>
    <rPh sb="28" eb="30">
      <t>ショメイ</t>
    </rPh>
    <rPh sb="30" eb="32">
      <t>イチラン</t>
    </rPh>
    <rPh sb="33" eb="35">
      <t>トウロク</t>
    </rPh>
    <rPh sb="38" eb="39">
      <t>コト</t>
    </rPh>
    <rPh sb="40" eb="42">
      <t>ゼンテイ</t>
    </rPh>
    <phoneticPr fontId="93"/>
  </si>
  <si>
    <t>■APK署名チェックのシーケンスについて</t>
    <rPh sb="4" eb="6">
      <t>ショメイ</t>
    </rPh>
    <phoneticPr fontId="93"/>
  </si>
  <si>
    <t>MDVE ServiceによるVendorAPPチェックの優先度は下記のとおりとする</t>
    <rPh sb="29" eb="31">
      <t>ユウセン</t>
    </rPh>
    <rPh sb="31" eb="32">
      <t>ド</t>
    </rPh>
    <rPh sb="33" eb="35">
      <t>カキ</t>
    </rPh>
    <phoneticPr fontId="93"/>
  </si>
  <si>
    <t>②APK署名のチェック</t>
    <rPh sb="4" eb="6">
      <t>ショメイ</t>
    </rPh>
    <phoneticPr fontId="93"/>
  </si>
  <si>
    <t>■サーバ無し版における署名チェックについて</t>
    <rPh sb="4" eb="5">
      <t>ナ</t>
    </rPh>
    <rPh sb="6" eb="7">
      <t>バン</t>
    </rPh>
    <rPh sb="11" eb="13">
      <t>ショメイ</t>
    </rPh>
    <phoneticPr fontId="93"/>
  </si>
  <si>
    <t>　サーバ無し版のMDVE Serviceでは署名チェックは行わない。ダミーの署名リストも保持しない方針とする。</t>
    <rPh sb="4" eb="5">
      <t>ナ</t>
    </rPh>
    <rPh sb="6" eb="7">
      <t>バン</t>
    </rPh>
    <rPh sb="22" eb="24">
      <t>ショメイ</t>
    </rPh>
    <rPh sb="29" eb="30">
      <t>オコナ</t>
    </rPh>
    <rPh sb="38" eb="40">
      <t>ショメイ</t>
    </rPh>
    <rPh sb="44" eb="46">
      <t>ホジ</t>
    </rPh>
    <rPh sb="49" eb="51">
      <t>ホウシン</t>
    </rPh>
    <phoneticPr fontId="93"/>
  </si>
  <si>
    <t>２)MD/ServerのI/F</t>
    <phoneticPr fontId="93"/>
  </si>
  <si>
    <t>　</t>
    <phoneticPr fontId="93"/>
  </si>
  <si>
    <t>　２)MD/ServerのI/F</t>
    <phoneticPr fontId="93"/>
  </si>
  <si>
    <t>　３)公開鍵証明書の作成</t>
    <phoneticPr fontId="93"/>
  </si>
  <si>
    <t>　　公開鍵証明書を生成</t>
    <phoneticPr fontId="93"/>
  </si>
  <si>
    <t>　４)HUによる証明書の確認</t>
    <phoneticPr fontId="93"/>
  </si>
  <si>
    <t>■H/Uからの通信開始要求の受信可能範囲について</t>
    <rPh sb="7" eb="9">
      <t>ツウシン</t>
    </rPh>
    <rPh sb="9" eb="11">
      <t>カイシ</t>
    </rPh>
    <rPh sb="11" eb="13">
      <t>ヨウキュウ</t>
    </rPh>
    <rPh sb="14" eb="16">
      <t>ジュシン</t>
    </rPh>
    <rPh sb="16" eb="18">
      <t>カノウ</t>
    </rPh>
    <rPh sb="18" eb="20">
      <t>ハンイ</t>
    </rPh>
    <phoneticPr fontId="9"/>
  </si>
  <si>
    <t>■[課題]JIRA#88 暗号化シーケンスのやり直し</t>
    <rPh sb="2" eb="4">
      <t>カダイ</t>
    </rPh>
    <rPh sb="13" eb="15">
      <t>アンゴウ</t>
    </rPh>
    <rPh sb="15" eb="16">
      <t>カ</t>
    </rPh>
    <rPh sb="24" eb="25">
      <t>ナオ</t>
    </rPh>
    <phoneticPr fontId="93"/>
  </si>
  <si>
    <t>　HUVELibのインスタンスを管理しているアプリがエラー終了等した場合に、HUVELibのインスタンスが削除され、</t>
    <phoneticPr fontId="9"/>
  </si>
  <si>
    <t>　再度EAセッションが開始されるまで車両データの送信が不可になる可能性が考えられる。</t>
    <rPh sb="32" eb="34">
      <t>カノウ</t>
    </rPh>
    <rPh sb="34" eb="35">
      <t>セイ</t>
    </rPh>
    <rPh sb="36" eb="37">
      <t>カンガ</t>
    </rPh>
    <phoneticPr fontId="9"/>
  </si>
  <si>
    <t>　(端末への通信経路は確立した状態を維持)</t>
    <phoneticPr fontId="9"/>
  </si>
  <si>
    <t>　H/Uが車両データの送信を再開するには、暗号化シーケンスをやり直す必要があるが、</t>
    <rPh sb="5" eb="7">
      <t>シャリョウ</t>
    </rPh>
    <rPh sb="11" eb="13">
      <t>ソウシン</t>
    </rPh>
    <rPh sb="14" eb="16">
      <t>サイカイ</t>
    </rPh>
    <rPh sb="21" eb="23">
      <t>アンゴウ</t>
    </rPh>
    <rPh sb="23" eb="24">
      <t>カ</t>
    </rPh>
    <rPh sb="32" eb="33">
      <t>ナオ</t>
    </rPh>
    <rPh sb="34" eb="36">
      <t>ヒツヨウ</t>
    </rPh>
    <phoneticPr fontId="9"/>
  </si>
  <si>
    <t>　MDが初期シーケンス以降「通信開始要求」を受け付けないため、暗号化シーケンスをやり直すことができない。</t>
    <rPh sb="4" eb="6">
      <t>ショキ</t>
    </rPh>
    <rPh sb="11" eb="13">
      <t>イコウ</t>
    </rPh>
    <rPh sb="14" eb="16">
      <t>ツウシン</t>
    </rPh>
    <rPh sb="16" eb="18">
      <t>カイシ</t>
    </rPh>
    <rPh sb="18" eb="20">
      <t>ヨウキュウ</t>
    </rPh>
    <rPh sb="22" eb="23">
      <t>ウ</t>
    </rPh>
    <rPh sb="24" eb="25">
      <t>ツ</t>
    </rPh>
    <rPh sb="31" eb="33">
      <t>アンゴウ</t>
    </rPh>
    <rPh sb="33" eb="34">
      <t>カ</t>
    </rPh>
    <rPh sb="42" eb="43">
      <t>ナオ</t>
    </rPh>
    <phoneticPr fontId="9"/>
  </si>
  <si>
    <t>　そのため、「通信開始要求」を受付られるようにする必要がある。</t>
    <rPh sb="7" eb="9">
      <t>ツウシン</t>
    </rPh>
    <rPh sb="9" eb="11">
      <t>カイシ</t>
    </rPh>
    <rPh sb="11" eb="13">
      <t>ヨウキュウ</t>
    </rPh>
    <rPh sb="15" eb="17">
      <t>ウケツケ</t>
    </rPh>
    <rPh sb="25" eb="27">
      <t>ヒツヨウ</t>
    </rPh>
    <phoneticPr fontId="9"/>
  </si>
  <si>
    <t>■[検討結果]通信開始要求の受付可能範囲について</t>
    <rPh sb="2" eb="4">
      <t>ケントウ</t>
    </rPh>
    <rPh sb="4" eb="6">
      <t>ケッカ</t>
    </rPh>
    <rPh sb="7" eb="9">
      <t>ツウシン</t>
    </rPh>
    <rPh sb="9" eb="11">
      <t>カイシ</t>
    </rPh>
    <rPh sb="11" eb="13">
      <t>ヨウキュウ</t>
    </rPh>
    <rPh sb="14" eb="16">
      <t>ウケツケ</t>
    </rPh>
    <rPh sb="16" eb="18">
      <t>カノウ</t>
    </rPh>
    <rPh sb="18" eb="20">
      <t>ハンイ</t>
    </rPh>
    <phoneticPr fontId="93"/>
  </si>
  <si>
    <t>MDは下記に示すタイミングでH/Uからの通信開始要求を受領する。</t>
    <rPh sb="3" eb="5">
      <t>カキ</t>
    </rPh>
    <rPh sb="6" eb="7">
      <t>シメ</t>
    </rPh>
    <rPh sb="20" eb="22">
      <t>ツウシン</t>
    </rPh>
    <rPh sb="22" eb="24">
      <t>カイシ</t>
    </rPh>
    <rPh sb="24" eb="26">
      <t>ヨウキュウ</t>
    </rPh>
    <rPh sb="27" eb="29">
      <t>ジュリョウ</t>
    </rPh>
    <phoneticPr fontId="9"/>
  </si>
  <si>
    <t>１）H/UとMDの接続後、MDが始めて通信開始要求を受信するまで(VE/EAP通信Ver1.0)</t>
    <rPh sb="9" eb="11">
      <t>セツゾク</t>
    </rPh>
    <rPh sb="11" eb="12">
      <t>ゴ</t>
    </rPh>
    <rPh sb="16" eb="17">
      <t>ハジ</t>
    </rPh>
    <rPh sb="19" eb="21">
      <t>ツウシン</t>
    </rPh>
    <rPh sb="21" eb="23">
      <t>カイシ</t>
    </rPh>
    <rPh sb="23" eb="25">
      <t>ヨウキュウ</t>
    </rPh>
    <rPh sb="26" eb="28">
      <t>ジュシン</t>
    </rPh>
    <rPh sb="39" eb="41">
      <t>ツウシン</t>
    </rPh>
    <phoneticPr fontId="9"/>
  </si>
  <si>
    <t>　H/UとMDを接続し、MDが最初の通信開始要求を受信するまでの間、通信開始要求を受け付ける。</t>
    <rPh sb="8" eb="10">
      <t>セツゾク</t>
    </rPh>
    <rPh sb="15" eb="17">
      <t>サイショ</t>
    </rPh>
    <rPh sb="18" eb="20">
      <t>ツウシン</t>
    </rPh>
    <rPh sb="20" eb="22">
      <t>カイシ</t>
    </rPh>
    <rPh sb="22" eb="24">
      <t>ヨウキュウ</t>
    </rPh>
    <rPh sb="25" eb="27">
      <t>ジュシン</t>
    </rPh>
    <rPh sb="32" eb="33">
      <t>アイダ</t>
    </rPh>
    <rPh sb="34" eb="36">
      <t>ツウシン</t>
    </rPh>
    <rPh sb="36" eb="38">
      <t>カイシ</t>
    </rPh>
    <rPh sb="38" eb="40">
      <t>ヨウキュウ</t>
    </rPh>
    <rPh sb="41" eb="42">
      <t>ウ</t>
    </rPh>
    <rPh sb="43" eb="44">
      <t>ツ</t>
    </rPh>
    <phoneticPr fontId="9"/>
  </si>
  <si>
    <t>２)H/UとMDの初期化シーケンスを完了し、車両データの通知を受信できるようになった以降(VE/EAP通信Ver2.0以降)</t>
    <rPh sb="9" eb="12">
      <t>ショキカ</t>
    </rPh>
    <rPh sb="18" eb="20">
      <t>カンリョウ</t>
    </rPh>
    <rPh sb="22" eb="24">
      <t>シャリョウ</t>
    </rPh>
    <rPh sb="28" eb="30">
      <t>ツウチ</t>
    </rPh>
    <rPh sb="31" eb="33">
      <t>ジュシン</t>
    </rPh>
    <rPh sb="42" eb="44">
      <t>イコウ</t>
    </rPh>
    <rPh sb="51" eb="53">
      <t>ツウシン</t>
    </rPh>
    <rPh sb="59" eb="61">
      <t>イコウ</t>
    </rPh>
    <phoneticPr fontId="9"/>
  </si>
  <si>
    <t>　VE/EAP通信Ver2.0より、H/U側のアプリの再起動による通信開始要求をMDで受信できるようにする。</t>
    <rPh sb="7" eb="9">
      <t>ツウシン</t>
    </rPh>
    <rPh sb="21" eb="22">
      <t>ガワ</t>
    </rPh>
    <rPh sb="27" eb="30">
      <t>サイキドウ</t>
    </rPh>
    <rPh sb="33" eb="35">
      <t>ツウシン</t>
    </rPh>
    <rPh sb="35" eb="37">
      <t>カイシ</t>
    </rPh>
    <rPh sb="37" eb="39">
      <t>ヨウキュウ</t>
    </rPh>
    <rPh sb="43" eb="45">
      <t>ジュシン</t>
    </rPh>
    <phoneticPr fontId="9"/>
  </si>
  <si>
    <t>　MDは初期化シーケンスを完了し、H/Uから車両情報を受信可能となったタイミングから、通信開始要求を受け付ける。</t>
    <rPh sb="4" eb="7">
      <t>ショキカ</t>
    </rPh>
    <rPh sb="13" eb="15">
      <t>カンリョウ</t>
    </rPh>
    <rPh sb="22" eb="24">
      <t>シャリョウ</t>
    </rPh>
    <rPh sb="24" eb="26">
      <t>ジョウホウ</t>
    </rPh>
    <rPh sb="27" eb="29">
      <t>ジュシン</t>
    </rPh>
    <rPh sb="29" eb="31">
      <t>カノウ</t>
    </rPh>
    <rPh sb="43" eb="45">
      <t>ツウシン</t>
    </rPh>
    <rPh sb="45" eb="47">
      <t>カイシ</t>
    </rPh>
    <rPh sb="47" eb="49">
      <t>ヨウキュウ</t>
    </rPh>
    <rPh sb="50" eb="51">
      <t>ウ</t>
    </rPh>
    <rPh sb="52" eb="53">
      <t>ツ</t>
    </rPh>
    <phoneticPr fontId="9"/>
  </si>
  <si>
    <t>図 MDがH/Uからの通信開始要求を受信可能になるタイミングについて</t>
    <rPh sb="0" eb="1">
      <t>ズ</t>
    </rPh>
    <rPh sb="11" eb="13">
      <t>ツウシン</t>
    </rPh>
    <rPh sb="13" eb="15">
      <t>カイシ</t>
    </rPh>
    <rPh sb="15" eb="17">
      <t>ヨウキュウ</t>
    </rPh>
    <rPh sb="18" eb="20">
      <t>ジュシン</t>
    </rPh>
    <rPh sb="20" eb="22">
      <t>カノウ</t>
    </rPh>
    <phoneticPr fontId="9"/>
  </si>
  <si>
    <t>Ver1.0:-
Ver2.0以降:HUワンタイムコード</t>
    <phoneticPr fontId="9"/>
  </si>
  <si>
    <t>2.0～</t>
    <phoneticPr fontId="9"/>
  </si>
  <si>
    <t>文字列</t>
    <rPh sb="0" eb="2">
      <t>モジ</t>
    </rPh>
    <rPh sb="2" eb="3">
      <t>レツ</t>
    </rPh>
    <phoneticPr fontId="9"/>
  </si>
  <si>
    <t>unsigned</t>
    <phoneticPr fontId="9"/>
  </si>
  <si>
    <t>-</t>
    <phoneticPr fontId="9"/>
  </si>
  <si>
    <t>Byte</t>
    <phoneticPr fontId="9"/>
  </si>
  <si>
    <t>12</t>
    <phoneticPr fontId="9"/>
  </si>
  <si>
    <t>・・・</t>
    <phoneticPr fontId="9"/>
  </si>
  <si>
    <t>27</t>
    <phoneticPr fontId="9"/>
  </si>
  <si>
    <t>HUワンタイムコード</t>
    <phoneticPr fontId="9"/>
  </si>
  <si>
    <t>Ver</t>
    <phoneticPr fontId="9"/>
  </si>
  <si>
    <t>2.0～</t>
    <phoneticPr fontId="9"/>
  </si>
  <si>
    <t>28</t>
    <phoneticPr fontId="9"/>
  </si>
  <si>
    <t>35</t>
    <phoneticPr fontId="9"/>
  </si>
  <si>
    <t>EC-STARTREQ</t>
    <phoneticPr fontId="9"/>
  </si>
  <si>
    <t>HUVELibバージョン</t>
    <phoneticPr fontId="9"/>
  </si>
  <si>
    <t>HUワンタイムコード</t>
    <phoneticPr fontId="9"/>
  </si>
  <si>
    <t>2017/4/14</t>
  </si>
  <si>
    <t>HU通信開始要求受信可能タイミング</t>
    <rPh sb="2" eb="4">
      <t>ツウシン</t>
    </rPh>
    <rPh sb="4" eb="6">
      <t>カイシ</t>
    </rPh>
    <rPh sb="6" eb="8">
      <t>ヨウキュウ</t>
    </rPh>
    <rPh sb="8" eb="10">
      <t>ジュシン</t>
    </rPh>
    <rPh sb="10" eb="12">
      <t>カノウ</t>
    </rPh>
    <phoneticPr fontId="9"/>
  </si>
  <si>
    <t>H/Uからの通信開始要求をMDが受領できるタイミングについて定義</t>
    <rPh sb="6" eb="8">
      <t>ツウシン</t>
    </rPh>
    <rPh sb="8" eb="10">
      <t>カイシ</t>
    </rPh>
    <rPh sb="10" eb="12">
      <t>ヨウキュウ</t>
    </rPh>
    <rPh sb="16" eb="18">
      <t>ジュリョウ</t>
    </rPh>
    <rPh sb="30" eb="32">
      <t>テイギ</t>
    </rPh>
    <phoneticPr fontId="9"/>
  </si>
  <si>
    <t>HiICS</t>
  </si>
  <si>
    <t>APK署名チェック
全体シーケンスイメージ</t>
    <rPh sb="3" eb="5">
      <t>ショメイ</t>
    </rPh>
    <rPh sb="10" eb="12">
      <t>ゼンタイ</t>
    </rPh>
    <phoneticPr fontId="9"/>
  </si>
  <si>
    <t>・Android端末のAPK署名チェック機能についての説明を追加
・初期化シーケンスを修正
　Androidのシーケンスに署名の取得を追加</t>
    <rPh sb="8" eb="10">
      <t>タンマツ</t>
    </rPh>
    <rPh sb="14" eb="16">
      <t>ショメイ</t>
    </rPh>
    <rPh sb="20" eb="22">
      <t>キノウ</t>
    </rPh>
    <rPh sb="27" eb="29">
      <t>セツメイ</t>
    </rPh>
    <rPh sb="30" eb="32">
      <t>ツイカ</t>
    </rPh>
    <rPh sb="34" eb="37">
      <t>ショキカ</t>
    </rPh>
    <rPh sb="43" eb="45">
      <t>シュウセイ</t>
    </rPh>
    <rPh sb="61" eb="63">
      <t>ショメイ</t>
    </rPh>
    <rPh sb="64" eb="66">
      <t>シュトク</t>
    </rPh>
    <rPh sb="67" eb="69">
      <t>ツイカ</t>
    </rPh>
    <phoneticPr fontId="9"/>
  </si>
  <si>
    <t>公開鍵証明書有効期限化
暗号化検討
全体シーケンスイメージ</t>
    <rPh sb="0" eb="2">
      <t>コウカイ</t>
    </rPh>
    <rPh sb="2" eb="3">
      <t>カギ</t>
    </rPh>
    <rPh sb="3" eb="6">
      <t>ショウメイショ</t>
    </rPh>
    <rPh sb="6" eb="8">
      <t>ユウコウ</t>
    </rPh>
    <rPh sb="8" eb="10">
      <t>キゲン</t>
    </rPh>
    <rPh sb="10" eb="11">
      <t>カ</t>
    </rPh>
    <rPh sb="12" eb="14">
      <t>アンゴウ</t>
    </rPh>
    <rPh sb="14" eb="15">
      <t>カ</t>
    </rPh>
    <rPh sb="15" eb="17">
      <t>ケントウ</t>
    </rPh>
    <rPh sb="18" eb="20">
      <t>ゼンタイ</t>
    </rPh>
    <phoneticPr fontId="9"/>
  </si>
  <si>
    <t>・公開鍵証明書の有効期限化についての説明を追加
・初期化シーケンスを修正
　HUワンタイムコードによる署名の作成、確認を追加</t>
    <rPh sb="1" eb="3">
      <t>コウカイ</t>
    </rPh>
    <rPh sb="3" eb="4">
      <t>カギ</t>
    </rPh>
    <rPh sb="4" eb="7">
      <t>ショウメイショ</t>
    </rPh>
    <rPh sb="8" eb="10">
      <t>ユウコウ</t>
    </rPh>
    <rPh sb="10" eb="12">
      <t>キゲン</t>
    </rPh>
    <rPh sb="12" eb="13">
      <t>カ</t>
    </rPh>
    <rPh sb="18" eb="20">
      <t>セツメイ</t>
    </rPh>
    <rPh sb="21" eb="23">
      <t>ツイカ</t>
    </rPh>
    <rPh sb="25" eb="28">
      <t>ショキカ</t>
    </rPh>
    <rPh sb="34" eb="36">
      <t>シュウセイ</t>
    </rPh>
    <rPh sb="51" eb="53">
      <t>ショメイ</t>
    </rPh>
    <rPh sb="54" eb="56">
      <t>サクセイ</t>
    </rPh>
    <rPh sb="57" eb="59">
      <t>カクニン</t>
    </rPh>
    <rPh sb="60" eb="62">
      <t>ツイカ</t>
    </rPh>
    <phoneticPr fontId="9"/>
  </si>
  <si>
    <t>現在オーディオソース：skip(track) up/down</t>
    <phoneticPr fontId="9"/>
  </si>
  <si>
    <t>現在オーディオソース：早送り／巻き戻し</t>
    <phoneticPr fontId="9"/>
  </si>
  <si>
    <t>Next</t>
    <phoneticPr fontId="9"/>
  </si>
  <si>
    <t>Previous</t>
    <phoneticPr fontId="9"/>
  </si>
  <si>
    <t>ソース送り方法</t>
    <rPh sb="3" eb="4">
      <t>オク</t>
    </rPh>
    <rPh sb="5" eb="7">
      <t>ホウホウ</t>
    </rPh>
    <phoneticPr fontId="9"/>
  </si>
  <si>
    <t>Up</t>
    <phoneticPr fontId="9"/>
  </si>
  <si>
    <t>Down</t>
    <phoneticPr fontId="9"/>
  </si>
  <si>
    <t>Up/Down</t>
    <phoneticPr fontId="9"/>
  </si>
  <si>
    <t>Play</t>
    <phoneticPr fontId="9"/>
  </si>
  <si>
    <t>Pause</t>
    <phoneticPr fontId="9"/>
  </si>
  <si>
    <t>早送り／巻き戻し／停止</t>
    <phoneticPr fontId="9"/>
  </si>
  <si>
    <t>再生／(一時)停止</t>
    <phoneticPr fontId="9"/>
  </si>
  <si>
    <t>FF Start</t>
    <phoneticPr fontId="9"/>
  </si>
  <si>
    <t>REW Start</t>
    <phoneticPr fontId="9"/>
  </si>
  <si>
    <t>Seek Down</t>
    <phoneticPr fontId="9"/>
  </si>
  <si>
    <t>Seek Stop</t>
    <phoneticPr fontId="9"/>
  </si>
  <si>
    <t>現在オーディオソース：seek up/down
[AM/FM]</t>
    <phoneticPr fontId="9"/>
  </si>
  <si>
    <t>シャッフル状態</t>
    <phoneticPr fontId="9"/>
  </si>
  <si>
    <t>※現在ソースに応じた動作となる</t>
    <rPh sb="1" eb="3">
      <t>ゲンザイ</t>
    </rPh>
    <rPh sb="7" eb="8">
      <t>オウ</t>
    </rPh>
    <rPh sb="10" eb="12">
      <t>ドウサ</t>
    </rPh>
    <phoneticPr fontId="9"/>
  </si>
  <si>
    <t>USB</t>
    <phoneticPr fontId="9"/>
  </si>
  <si>
    <t>ﾗﾝﾀﾞﾑ再生解除</t>
    <phoneticPr fontId="9"/>
  </si>
  <si>
    <t>ﾗﾝﾀﾞﾑ再生:全ﾌｧｲﾙ</t>
    <phoneticPr fontId="9"/>
  </si>
  <si>
    <t>ﾗﾝﾀﾞﾑ再生:ﾌｫﾙﾀﾞ内/ﾌｧｲﾙ一覧</t>
    <phoneticPr fontId="9"/>
  </si>
  <si>
    <t>ipod</t>
    <phoneticPr fontId="9"/>
  </si>
  <si>
    <t>BT-Audio</t>
    <phoneticPr fontId="9"/>
  </si>
  <si>
    <t>ﾗﾝﾀﾞﾑ再生:全曲</t>
    <rPh sb="5" eb="7">
      <t>サイセイ</t>
    </rPh>
    <rPh sb="8" eb="9">
      <t>ゼン</t>
    </rPh>
    <rPh sb="9" eb="10">
      <t>キョク</t>
    </rPh>
    <phoneticPr fontId="9"/>
  </si>
  <si>
    <t>リピート状態</t>
    <phoneticPr fontId="9"/>
  </si>
  <si>
    <t>ﾘﾋﾟｰﾄ再生解除</t>
    <phoneticPr fontId="9"/>
  </si>
  <si>
    <t>ﾘﾋﾟｰﾄ再生:ﾌｧｲﾙ(1曲)</t>
    <phoneticPr fontId="9"/>
  </si>
  <si>
    <t>ﾘﾋﾟｰﾄ再生:ﾌｫﾙﾀﾞ</t>
    <phoneticPr fontId="9"/>
  </si>
  <si>
    <t>ﾘﾋﾟｰﾄ再生:全曲</t>
    <rPh sb="4" eb="6">
      <t>サイセイ</t>
    </rPh>
    <rPh sb="6" eb="7">
      <t>：</t>
    </rPh>
    <rPh sb="7" eb="9">
      <t>ゼンキョク</t>
    </rPh>
    <phoneticPr fontId="9"/>
  </si>
  <si>
    <t>プリセットリスト取得対象</t>
    <rPh sb="8" eb="10">
      <t>シュトク</t>
    </rPh>
    <rPh sb="10" eb="12">
      <t>タイショウ</t>
    </rPh>
    <phoneticPr fontId="9"/>
  </si>
  <si>
    <t>AM</t>
    <phoneticPr fontId="9"/>
  </si>
  <si>
    <t>FM</t>
    <phoneticPr fontId="9"/>
  </si>
  <si>
    <t>SXM</t>
    <phoneticPr fontId="9"/>
  </si>
  <si>
    <t>要</t>
    <rPh sb="0" eb="1">
      <t>ヨウ</t>
    </rPh>
    <phoneticPr fontId="9"/>
  </si>
  <si>
    <t>0:成功
1:失敗</t>
    <rPh sb="2" eb="4">
      <t>セイコウ</t>
    </rPh>
    <rPh sb="7" eb="9">
      <t>シッパイ</t>
    </rPh>
    <phoneticPr fontId="9"/>
  </si>
  <si>
    <t>個別ﾃﾞｰﾀ部のﾊﾞｲﾄﾃﾞｰﾀ長</t>
    <rPh sb="0" eb="2">
      <t>コベツ</t>
    </rPh>
    <rPh sb="6" eb="7">
      <t>ブ</t>
    </rPh>
    <rPh sb="16" eb="17">
      <t>チョウ</t>
    </rPh>
    <phoneticPr fontId="9"/>
  </si>
  <si>
    <t>プリセット面[1].プリセット番号:1～6</t>
    <rPh sb="5" eb="6">
      <t>メン</t>
    </rPh>
    <rPh sb="15" eb="17">
      <t>バンゴウ</t>
    </rPh>
    <phoneticPr fontId="9"/>
  </si>
  <si>
    <t>プリセット面[2].プリセット番号:1～6</t>
    <rPh sb="15" eb="17">
      <t>バンゴウ</t>
    </rPh>
    <phoneticPr fontId="9"/>
  </si>
  <si>
    <t>AM/FMの場合</t>
    <rPh sb="6" eb="8">
      <t>バアイ</t>
    </rPh>
    <phoneticPr fontId="9"/>
  </si>
  <si>
    <t>プリセット選択&amp;再生</t>
    <rPh sb="5" eb="7">
      <t>センタク</t>
    </rPh>
    <rPh sb="8" eb="10">
      <t>サイセイ</t>
    </rPh>
    <phoneticPr fontId="9"/>
  </si>
  <si>
    <t>プリセット選択指定ソース</t>
    <rPh sb="5" eb="7">
      <t>センタク</t>
    </rPh>
    <rPh sb="7" eb="9">
      <t>シテイ</t>
    </rPh>
    <phoneticPr fontId="9"/>
  </si>
  <si>
    <t>特記事項</t>
    <rPh sb="0" eb="2">
      <t>トッキ</t>
    </rPh>
    <rPh sb="2" eb="4">
      <t>ジコウ</t>
    </rPh>
    <phoneticPr fontId="9"/>
  </si>
  <si>
    <t>プリセット登録</t>
    <rPh sb="5" eb="7">
      <t>トウロク</t>
    </rPh>
    <phoneticPr fontId="9"/>
  </si>
  <si>
    <t>SXMの場合</t>
    <rPh sb="4" eb="6">
      <t>バアイ</t>
    </rPh>
    <phoneticPr fontId="9"/>
  </si>
  <si>
    <t>SXMプリセット番号:1～12</t>
    <rPh sb="8" eb="10">
      <t>バンゴウ</t>
    </rPh>
    <phoneticPr fontId="9"/>
  </si>
  <si>
    <t>プリセット面番号:1</t>
    <rPh sb="5" eb="6">
      <t>メン</t>
    </rPh>
    <rPh sb="6" eb="8">
      <t>バンゴウ</t>
    </rPh>
    <phoneticPr fontId="9"/>
  </si>
  <si>
    <t>プリセット面番号:2</t>
    <rPh sb="5" eb="6">
      <t>メン</t>
    </rPh>
    <rPh sb="6" eb="8">
      <t>バンゴウ</t>
    </rPh>
    <phoneticPr fontId="9"/>
  </si>
  <si>
    <t>プリセット番号に対するチャンネル番号:1～999</t>
    <rPh sb="5" eb="7">
      <t>バンゴウ</t>
    </rPh>
    <rPh sb="8" eb="9">
      <t>タイ</t>
    </rPh>
    <rPh sb="16" eb="18">
      <t>バンゴウ</t>
    </rPh>
    <phoneticPr fontId="9"/>
  </si>
  <si>
    <t>要</t>
    <phoneticPr fontId="9"/>
  </si>
  <si>
    <t>プリセットリスト登録結果はプリセットリスト取得時と同様
※コマンド種別のみ異なるため注意</t>
    <rPh sb="8" eb="10">
      <t>トウロク</t>
    </rPh>
    <rPh sb="10" eb="12">
      <t>ケッカ</t>
    </rPh>
    <rPh sb="21" eb="23">
      <t>シュトク</t>
    </rPh>
    <rPh sb="23" eb="24">
      <t>ジ</t>
    </rPh>
    <rPh sb="25" eb="27">
      <t>ドウヨウ</t>
    </rPh>
    <rPh sb="33" eb="35">
      <t>シュベツ</t>
    </rPh>
    <rPh sb="37" eb="38">
      <t>コト</t>
    </rPh>
    <rPh sb="42" eb="44">
      <t>チュウイ</t>
    </rPh>
    <phoneticPr fontId="9"/>
  </si>
  <si>
    <t>プリセットリスト登録／取得応答</t>
    <rPh sb="8" eb="10">
      <t>トウロク</t>
    </rPh>
    <rPh sb="11" eb="13">
      <t>シュトク</t>
    </rPh>
    <rPh sb="13" eb="15">
      <t>オウトウ</t>
    </rPh>
    <phoneticPr fontId="9"/>
  </si>
  <si>
    <t>SiriusXM　チャンネル指定</t>
    <rPh sb="14" eb="16">
      <t>シテイ</t>
    </rPh>
    <phoneticPr fontId="9"/>
  </si>
  <si>
    <t>SXMチャンネル番号:1～999</t>
    <phoneticPr fontId="9"/>
  </si>
  <si>
    <t>現在オーディオソース：
音量設定(Up/Down)</t>
    <phoneticPr fontId="9"/>
  </si>
  <si>
    <t>指定音量:0-40</t>
    <rPh sb="0" eb="2">
      <t>シテイ</t>
    </rPh>
    <rPh sb="2" eb="4">
      <t>オンリョウ</t>
    </rPh>
    <phoneticPr fontId="9"/>
  </si>
  <si>
    <t>Scan(FM/AM)</t>
    <phoneticPr fontId="9"/>
  </si>
  <si>
    <t>Scan選択指定ソース</t>
    <rPh sb="4" eb="6">
      <t>センタク</t>
    </rPh>
    <rPh sb="6" eb="8">
      <t>シテイ</t>
    </rPh>
    <phoneticPr fontId="9"/>
  </si>
  <si>
    <t>Scan開始</t>
    <rPh sb="4" eb="6">
      <t>カイシ</t>
    </rPh>
    <phoneticPr fontId="9"/>
  </si>
  <si>
    <t>Scan停止</t>
    <rPh sb="4" eb="6">
      <t>テイシ</t>
    </rPh>
    <phoneticPr fontId="9"/>
  </si>
  <si>
    <t>現在オーディオソースがAM/FM時のみ有効</t>
    <rPh sb="0" eb="2">
      <t>ゲンザイ</t>
    </rPh>
    <rPh sb="16" eb="17">
      <t>ジ</t>
    </rPh>
    <rPh sb="19" eb="21">
      <t>ユウコウ</t>
    </rPh>
    <phoneticPr fontId="9"/>
  </si>
  <si>
    <t>Up</t>
    <phoneticPr fontId="9"/>
  </si>
  <si>
    <t>Down</t>
    <phoneticPr fontId="9"/>
  </si>
  <si>
    <t>Auto-Up</t>
    <phoneticPr fontId="9"/>
  </si>
  <si>
    <t>Auto-Down</t>
    <phoneticPr fontId="9"/>
  </si>
  <si>
    <t>Auto-Cancel</t>
    <phoneticPr fontId="9"/>
  </si>
  <si>
    <t>Tune(FM/AM)(周波数選択)</t>
    <phoneticPr fontId="9"/>
  </si>
  <si>
    <t>要求元の要求IDと同値とする</t>
    <rPh sb="0" eb="2">
      <t>ヨウキュウ</t>
    </rPh>
    <rPh sb="2" eb="3">
      <t>モト</t>
    </rPh>
    <rPh sb="4" eb="6">
      <t>ヨウキュウ</t>
    </rPh>
    <rPh sb="9" eb="10">
      <t>ドウ</t>
    </rPh>
    <rPh sb="10" eb="11">
      <t>アタイ</t>
    </rPh>
    <phoneticPr fontId="9"/>
  </si>
  <si>
    <t>要求元の要求IDと同値とする</t>
    <phoneticPr fontId="9"/>
  </si>
  <si>
    <t>2～7
連番</t>
    <rPh sb="4" eb="6">
      <t>レンバン</t>
    </rPh>
    <phoneticPr fontId="9"/>
  </si>
  <si>
    <t>8～13
連番</t>
    <rPh sb="5" eb="7">
      <t>レンバン</t>
    </rPh>
    <phoneticPr fontId="9"/>
  </si>
  <si>
    <t>オーディオソース種別</t>
    <rPh sb="8" eb="10">
      <t>シュベツ</t>
    </rPh>
    <phoneticPr fontId="9"/>
  </si>
  <si>
    <t>SXM</t>
    <phoneticPr fontId="9"/>
  </si>
  <si>
    <t>1～
※MAX50+1</t>
    <phoneticPr fontId="9"/>
  </si>
  <si>
    <t>2～連番(MAX51)
※ｽﾃｰｼｮﾝﾘｽﾄ数MAX50件</t>
    <rPh sb="2" eb="4">
      <t>レンバン</t>
    </rPh>
    <rPh sb="22" eb="23">
      <t>スウ</t>
    </rPh>
    <rPh sb="28" eb="29">
      <t>ケン</t>
    </rPh>
    <phoneticPr fontId="9"/>
  </si>
  <si>
    <t>個別ﾃﾞｰﾀ部のﾊﾞｲﾄﾃﾞｰﾀ長</t>
    <phoneticPr fontId="9"/>
  </si>
  <si>
    <t>対象ステーションリスト放送局名表示情報
表示文字無しの場合、[個別ﾃﾞｰﾀ部ｻｲｽﾞ]=0、個別ﾃﾞｰﾀ部は"無し"とする
[UTF-8]のバイトデータを指定する</t>
    <rPh sb="11" eb="14">
      <t>ホウソウキョク</t>
    </rPh>
    <rPh sb="14" eb="15">
      <t>メイ</t>
    </rPh>
    <rPh sb="15" eb="17">
      <t>ヒョウジ</t>
    </rPh>
    <rPh sb="17" eb="19">
      <t>ジョウホウ</t>
    </rPh>
    <phoneticPr fontId="9"/>
  </si>
  <si>
    <t>ステーションリスト要求(FM/AM)</t>
    <rPh sb="9" eb="11">
      <t>ヨウキュウ</t>
    </rPh>
    <phoneticPr fontId="9"/>
  </si>
  <si>
    <t>周波数指定(FM/AM)</t>
    <rPh sb="0" eb="3">
      <t>シュウハスウ</t>
    </rPh>
    <rPh sb="3" eb="5">
      <t>シテイ</t>
    </rPh>
    <phoneticPr fontId="9"/>
  </si>
  <si>
    <t>ステーションリスト取得対象ソース</t>
    <rPh sb="9" eb="11">
      <t>シュトク</t>
    </rPh>
    <rPh sb="11" eb="13">
      <t>タイショウ</t>
    </rPh>
    <phoneticPr fontId="9"/>
  </si>
  <si>
    <t>周波数指定ソース</t>
    <rPh sb="0" eb="3">
      <t>シュウハスウ</t>
    </rPh>
    <rPh sb="3" eb="5">
      <t>シテイ</t>
    </rPh>
    <phoneticPr fontId="9"/>
  </si>
  <si>
    <t>・直接指定
・ステーションリスト取得後、リスト選択による周波数指定</t>
    <rPh sb="1" eb="3">
      <t>チョクセツ</t>
    </rPh>
    <rPh sb="3" eb="5">
      <t>シテイ</t>
    </rPh>
    <rPh sb="16" eb="18">
      <t>シュトク</t>
    </rPh>
    <rPh sb="18" eb="19">
      <t>ゴ</t>
    </rPh>
    <rPh sb="23" eb="25">
      <t>センタク</t>
    </rPh>
    <rPh sb="28" eb="31">
      <t>シュウハスウ</t>
    </rPh>
    <rPh sb="31" eb="33">
      <t>シテイ</t>
    </rPh>
    <phoneticPr fontId="9"/>
  </si>
  <si>
    <t>Setting機能関連</t>
    <phoneticPr fontId="9"/>
  </si>
  <si>
    <t>5000～5099：System Setting
5100～5199：Sound Setting</t>
    <phoneticPr fontId="9"/>
  </si>
  <si>
    <t>明るさ</t>
    <rPh sb="0" eb="1">
      <t>アカ</t>
    </rPh>
    <phoneticPr fontId="9"/>
  </si>
  <si>
    <t>DisplaySetting(明るさ／色の濃さ／コントラスト／色合い)</t>
    <rPh sb="15" eb="16">
      <t>アカ</t>
    </rPh>
    <rPh sb="19" eb="20">
      <t>イロ</t>
    </rPh>
    <rPh sb="21" eb="22">
      <t>コ</t>
    </rPh>
    <rPh sb="31" eb="33">
      <t>イロア</t>
    </rPh>
    <phoneticPr fontId="9"/>
  </si>
  <si>
    <t>音量設定種別</t>
    <rPh sb="0" eb="2">
      <t>オンリョウ</t>
    </rPh>
    <rPh sb="2" eb="4">
      <t>セッテイ</t>
    </rPh>
    <rPh sb="4" eb="6">
      <t>シュベツ</t>
    </rPh>
    <phoneticPr fontId="9"/>
  </si>
  <si>
    <t>ガイダンス音量</t>
    <rPh sb="5" eb="7">
      <t>オンリョウ</t>
    </rPh>
    <phoneticPr fontId="9"/>
  </si>
  <si>
    <t>テキスト読み上げ音量</t>
    <rPh sb="4" eb="5">
      <t>ヨ</t>
    </rPh>
    <rPh sb="6" eb="7">
      <t>ア</t>
    </rPh>
    <rPh sb="8" eb="10">
      <t>オンリョウ</t>
    </rPh>
    <phoneticPr fontId="9"/>
  </si>
  <si>
    <t>音量設定(Up/Down)</t>
    <rPh sb="0" eb="2">
      <t>オンリョウ</t>
    </rPh>
    <rPh sb="2" eb="4">
      <t>セッテイ</t>
    </rPh>
    <phoneticPr fontId="9"/>
  </si>
  <si>
    <t>音声認識音量</t>
    <rPh sb="0" eb="2">
      <t>オンセイ</t>
    </rPh>
    <rPh sb="2" eb="4">
      <t>ニンシキ</t>
    </rPh>
    <rPh sb="4" eb="6">
      <t>オンリョウ</t>
    </rPh>
    <phoneticPr fontId="9"/>
  </si>
  <si>
    <t>音量設定(ダイレクト指定)</t>
    <rPh sb="0" eb="2">
      <t>オンリョウ</t>
    </rPh>
    <rPh sb="2" eb="4">
      <t>セッテイ</t>
    </rPh>
    <rPh sb="10" eb="12">
      <t>シテイ</t>
    </rPh>
    <phoneticPr fontId="9"/>
  </si>
  <si>
    <t>指定音量値:
　ガイダンス音量　　　：0-11
　テキスト読み上げ音量：1-11</t>
    <rPh sb="0" eb="2">
      <t>シテイ</t>
    </rPh>
    <rPh sb="2" eb="4">
      <t>オンリョウ</t>
    </rPh>
    <rPh sb="4" eb="5">
      <t>アタイ</t>
    </rPh>
    <rPh sb="13" eb="15">
      <t>オンリョウ</t>
    </rPh>
    <rPh sb="29" eb="30">
      <t>ヨ</t>
    </rPh>
    <rPh sb="31" eb="32">
      <t>ア</t>
    </rPh>
    <rPh sb="33" eb="35">
      <t>オンリョウ</t>
    </rPh>
    <phoneticPr fontId="9"/>
  </si>
  <si>
    <t>操作音量設定(OFF/1/2/3等)</t>
    <rPh sb="0" eb="2">
      <t>ソウサ</t>
    </rPh>
    <rPh sb="2" eb="4">
      <t>オンリョウ</t>
    </rPh>
    <rPh sb="4" eb="6">
      <t>セッテイ</t>
    </rPh>
    <rPh sb="16" eb="17">
      <t>トウ</t>
    </rPh>
    <phoneticPr fontId="9"/>
  </si>
  <si>
    <t>操作音量設定値</t>
    <rPh sb="0" eb="2">
      <t>ソウサ</t>
    </rPh>
    <rPh sb="2" eb="4">
      <t>オンリョウ</t>
    </rPh>
    <rPh sb="4" eb="7">
      <t>セッテイチ</t>
    </rPh>
    <phoneticPr fontId="9"/>
  </si>
  <si>
    <t>OFF</t>
    <phoneticPr fontId="9"/>
  </si>
  <si>
    <t>感度設定値</t>
    <phoneticPr fontId="9"/>
  </si>
  <si>
    <t>High</t>
    <phoneticPr fontId="9"/>
  </si>
  <si>
    <t>通話音量：着信</t>
    <rPh sb="0" eb="2">
      <t>ツウワ</t>
    </rPh>
    <rPh sb="2" eb="4">
      <t>オンリョウ</t>
    </rPh>
    <rPh sb="5" eb="7">
      <t>チャクシン</t>
    </rPh>
    <phoneticPr fontId="9"/>
  </si>
  <si>
    <t>通話音量：受話</t>
    <rPh sb="5" eb="7">
      <t>ジュワ</t>
    </rPh>
    <phoneticPr fontId="9"/>
  </si>
  <si>
    <t>通話音量：送話</t>
    <rPh sb="5" eb="7">
      <t>ソウワ</t>
    </rPh>
    <phoneticPr fontId="9"/>
  </si>
  <si>
    <t>Tone種別</t>
    <rPh sb="4" eb="6">
      <t>シュベツ</t>
    </rPh>
    <phoneticPr fontId="9"/>
  </si>
  <si>
    <t>BASS</t>
    <phoneticPr fontId="9"/>
  </si>
  <si>
    <t>設定値：-6～0～6(1Step刻み)</t>
    <rPh sb="0" eb="2">
      <t>セッテイ</t>
    </rPh>
    <rPh sb="2" eb="3">
      <t>アタイ</t>
    </rPh>
    <rPh sb="16" eb="17">
      <t>キザ</t>
    </rPh>
    <phoneticPr fontId="9"/>
  </si>
  <si>
    <t>Fader/Balance設定(左右／上下)
(ダイレクト)</t>
    <phoneticPr fontId="9"/>
  </si>
  <si>
    <t>設定種別</t>
    <rPh sb="0" eb="2">
      <t>セッテイ</t>
    </rPh>
    <rPh sb="2" eb="4">
      <t>シュベツ</t>
    </rPh>
    <phoneticPr fontId="9"/>
  </si>
  <si>
    <t>Fade</t>
    <phoneticPr fontId="9"/>
  </si>
  <si>
    <t>Balance</t>
    <phoneticPr fontId="9"/>
  </si>
  <si>
    <t>Balance</t>
    <phoneticPr fontId="9"/>
  </si>
  <si>
    <t>↓</t>
    <phoneticPr fontId="9"/>
  </si>
  <si>
    <t>←</t>
    <phoneticPr fontId="9"/>
  </si>
  <si>
    <t>→</t>
    <phoneticPr fontId="9"/>
  </si>
  <si>
    <t>↑</t>
    <phoneticPr fontId="9"/>
  </si>
  <si>
    <t>内容</t>
    <phoneticPr fontId="9"/>
  </si>
  <si>
    <t>操作内容</t>
    <rPh sb="0" eb="2">
      <t>ソウサ</t>
    </rPh>
    <rPh sb="2" eb="4">
      <t>ナイヨウ</t>
    </rPh>
    <phoneticPr fontId="9"/>
  </si>
  <si>
    <t>Balance</t>
    <phoneticPr fontId="9"/>
  </si>
  <si>
    <t>設定値：
　Fade　　：-9(Rear9)～0～9(Front9)
　Balance ：-9(Left9)～0～9(Right9)</t>
    <rPh sb="0" eb="2">
      <t>セッテイ</t>
    </rPh>
    <rPh sb="2" eb="3">
      <t>アタイ</t>
    </rPh>
    <phoneticPr fontId="9"/>
  </si>
  <si>
    <t>否</t>
    <phoneticPr fontId="9"/>
  </si>
  <si>
    <t>(SVC)モード設定値</t>
    <rPh sb="8" eb="11">
      <t>セッテイチ</t>
    </rPh>
    <phoneticPr fontId="9"/>
  </si>
  <si>
    <t>Navigation</t>
    <phoneticPr fontId="9"/>
  </si>
  <si>
    <t>Others</t>
    <phoneticPr fontId="9"/>
  </si>
  <si>
    <t>Navigation関連機能</t>
    <rPh sb="10" eb="12">
      <t>カンレン</t>
    </rPh>
    <rPh sb="12" eb="14">
      <t>キノウ</t>
    </rPh>
    <phoneticPr fontId="9"/>
  </si>
  <si>
    <t>個別ﾃﾞｰﾀ部のﾊﾞｲﾄﾃﾞｰﾀ長</t>
    <phoneticPr fontId="9"/>
  </si>
  <si>
    <t>目的地検索要求</t>
    <rPh sb="0" eb="3">
      <t>モクテキチ</t>
    </rPh>
    <rPh sb="3" eb="5">
      <t>ケンサク</t>
    </rPh>
    <rPh sb="5" eb="7">
      <t>ヨウキュウ</t>
    </rPh>
    <phoneticPr fontId="9"/>
  </si>
  <si>
    <t>その他機能</t>
    <rPh sb="2" eb="3">
      <t>タ</t>
    </rPh>
    <rPh sb="3" eb="5">
      <t>キノウ</t>
    </rPh>
    <phoneticPr fontId="9"/>
  </si>
  <si>
    <t>AUDIO関連データ(更新頻度:中)送信</t>
    <rPh sb="5" eb="7">
      <t>カンレン</t>
    </rPh>
    <rPh sb="11" eb="13">
      <t>コウシン</t>
    </rPh>
    <rPh sb="13" eb="15">
      <t>ヒンド</t>
    </rPh>
    <rPh sb="16" eb="17">
      <t>チュウ</t>
    </rPh>
    <rPh sb="18" eb="20">
      <t>ソウシン</t>
    </rPh>
    <phoneticPr fontId="9"/>
  </si>
  <si>
    <t>2.0以降</t>
    <phoneticPr fontId="9"/>
  </si>
  <si>
    <t>I-MID</t>
    <phoneticPr fontId="9"/>
  </si>
  <si>
    <t>I-AUDIO</t>
    <phoneticPr fontId="9"/>
  </si>
  <si>
    <t>I-MID</t>
    <phoneticPr fontId="9"/>
  </si>
  <si>
    <t>I-AUDIO</t>
    <phoneticPr fontId="9"/>
  </si>
  <si>
    <t>I-MID</t>
    <phoneticPr fontId="9"/>
  </si>
  <si>
    <t>定期通知</t>
    <rPh sb="0" eb="2">
      <t>テイキ</t>
    </rPh>
    <rPh sb="2" eb="4">
      <t>ツウチ</t>
    </rPh>
    <phoneticPr fontId="9"/>
  </si>
  <si>
    <t>初期ｼｰｹﾝｽ</t>
    <rPh sb="0" eb="2">
      <t>ショキ</t>
    </rPh>
    <phoneticPr fontId="9"/>
  </si>
  <si>
    <t>リセット</t>
    <phoneticPr fontId="9"/>
  </si>
  <si>
    <t>その他</t>
    <rPh sb="2" eb="3">
      <t>タ</t>
    </rPh>
    <phoneticPr fontId="9"/>
  </si>
  <si>
    <t>NOT-CANデータ(更新頻度:中)送信</t>
    <rPh sb="11" eb="13">
      <t>コウシン</t>
    </rPh>
    <rPh sb="13" eb="15">
      <t>ヒンド</t>
    </rPh>
    <rPh sb="16" eb="17">
      <t>チュウ</t>
    </rPh>
    <rPh sb="18" eb="20">
      <t>ソウシン</t>
    </rPh>
    <phoneticPr fontId="9"/>
  </si>
  <si>
    <t>通信開始要求</t>
    <phoneticPr fontId="9"/>
  </si>
  <si>
    <t>Event送信</t>
    <rPh sb="5" eb="7">
      <t>ソウシン</t>
    </rPh>
    <phoneticPr fontId="9"/>
  </si>
  <si>
    <t>　パケット種別毎に異なる周期で送信する。</t>
    <phoneticPr fontId="9"/>
  </si>
  <si>
    <t>type2</t>
    <phoneticPr fontId="9"/>
  </si>
  <si>
    <t>I-MID</t>
    <phoneticPr fontId="9"/>
  </si>
  <si>
    <t>I-MID</t>
    <phoneticPr fontId="9"/>
  </si>
  <si>
    <t>I-AUDIO</t>
    <phoneticPr fontId="9"/>
  </si>
  <si>
    <t>(6)I-MID</t>
    <phoneticPr fontId="9"/>
  </si>
  <si>
    <t>明るさ設定</t>
    <rPh sb="0" eb="1">
      <t>アカ</t>
    </rPh>
    <rPh sb="3" eb="5">
      <t>セッテイ</t>
    </rPh>
    <phoneticPr fontId="9"/>
  </si>
  <si>
    <t>色の濃さ設定</t>
    <rPh sb="0" eb="1">
      <t>イロ</t>
    </rPh>
    <rPh sb="2" eb="3">
      <t>コ</t>
    </rPh>
    <rPh sb="4" eb="6">
      <t>セッテイ</t>
    </rPh>
    <phoneticPr fontId="9"/>
  </si>
  <si>
    <t>コントラスト設定</t>
    <rPh sb="6" eb="8">
      <t>セッテイ</t>
    </rPh>
    <phoneticPr fontId="9"/>
  </si>
  <si>
    <t>色合い設定</t>
    <rPh sb="0" eb="2">
      <t>イロア</t>
    </rPh>
    <rPh sb="3" eb="5">
      <t>セッテイ</t>
    </rPh>
    <phoneticPr fontId="9"/>
  </si>
  <si>
    <t>ガイダンス音量</t>
  </si>
  <si>
    <t>テキスト読み上げ音量</t>
  </si>
  <si>
    <t>音声認識音量</t>
  </si>
  <si>
    <t>操作音量</t>
  </si>
  <si>
    <t>操作音量</t>
    <rPh sb="0" eb="2">
      <t>ソウサ</t>
    </rPh>
    <rPh sb="2" eb="4">
      <t>オンリョウ</t>
    </rPh>
    <phoneticPr fontId="9"/>
  </si>
  <si>
    <t>通話音量(着信)</t>
  </si>
  <si>
    <t>通話音量(着信)</t>
    <rPh sb="0" eb="2">
      <t>ツウワ</t>
    </rPh>
    <rPh sb="2" eb="4">
      <t>オンリョウ</t>
    </rPh>
    <rPh sb="5" eb="7">
      <t>チャクシン</t>
    </rPh>
    <phoneticPr fontId="9"/>
  </si>
  <si>
    <t>通話音量(受話)</t>
  </si>
  <si>
    <t>通話音量(受話)</t>
    <rPh sb="0" eb="2">
      <t>ツウワ</t>
    </rPh>
    <rPh sb="2" eb="4">
      <t>オンリョウ</t>
    </rPh>
    <rPh sb="5" eb="7">
      <t>ジュワ</t>
    </rPh>
    <phoneticPr fontId="9"/>
  </si>
  <si>
    <t>通話音量(送話)</t>
  </si>
  <si>
    <t>通話音量(送話)</t>
    <rPh sb="0" eb="2">
      <t>ツウワ</t>
    </rPh>
    <rPh sb="2" eb="4">
      <t>オンリョウ</t>
    </rPh>
    <rPh sb="5" eb="7">
      <t>ソウワ</t>
    </rPh>
    <phoneticPr fontId="9"/>
  </si>
  <si>
    <t>タッチパネル感度</t>
  </si>
  <si>
    <t>タッチパネル感度</t>
    <rPh sb="6" eb="8">
      <t>カンド</t>
    </rPh>
    <phoneticPr fontId="9"/>
  </si>
  <si>
    <t>Fader設定</t>
  </si>
  <si>
    <t>Fader設定</t>
    <rPh sb="5" eb="7">
      <t>セッテイ</t>
    </rPh>
    <phoneticPr fontId="9"/>
  </si>
  <si>
    <t>Tone(BASS)設定</t>
  </si>
  <si>
    <t>Tone(BASS)設定</t>
    <rPh sb="10" eb="12">
      <t>セッテイ</t>
    </rPh>
    <phoneticPr fontId="9"/>
  </si>
  <si>
    <t>Tone(TREBLE)設定</t>
  </si>
  <si>
    <t>Tone(TREBLE)設定</t>
    <rPh sb="12" eb="14">
      <t>セッテイ</t>
    </rPh>
    <phoneticPr fontId="9"/>
  </si>
  <si>
    <t>Balance設定</t>
  </si>
  <si>
    <t>Balance設定</t>
    <rPh sb="7" eb="9">
      <t>セッテイ</t>
    </rPh>
    <phoneticPr fontId="9"/>
  </si>
  <si>
    <t>Subwoofer設定</t>
  </si>
  <si>
    <t>車速連動音量調整機能(SVC)モード設定</t>
  </si>
  <si>
    <t>車速連動音量調整機能(SVC)モード設定</t>
    <phoneticPr fontId="9"/>
  </si>
  <si>
    <t>LOW</t>
    <phoneticPr fontId="9"/>
  </si>
  <si>
    <t>MID</t>
    <phoneticPr fontId="9"/>
  </si>
  <si>
    <t>HIGH</t>
    <phoneticPr fontId="9"/>
  </si>
  <si>
    <t>I-MID</t>
    <phoneticPr fontId="9"/>
  </si>
  <si>
    <t>Subwoofer設定</t>
    <phoneticPr fontId="9"/>
  </si>
  <si>
    <t>コントラスト</t>
    <phoneticPr fontId="9"/>
  </si>
  <si>
    <t>黒の濃さ</t>
    <rPh sb="0" eb="1">
      <t>クロ</t>
    </rPh>
    <rPh sb="2" eb="3">
      <t>コ</t>
    </rPh>
    <phoneticPr fontId="9"/>
  </si>
  <si>
    <t>-</t>
    <phoneticPr fontId="9"/>
  </si>
  <si>
    <t>signed</t>
    <phoneticPr fontId="9"/>
  </si>
  <si>
    <t>OFF:0
1:1
2:2
3:3</t>
    <phoneticPr fontId="9"/>
  </si>
  <si>
    <t>-9(Rear9)～0～9(Front9)</t>
    <phoneticPr fontId="9"/>
  </si>
  <si>
    <t>-9(Left9)～0～9(Right9)</t>
    <phoneticPr fontId="9"/>
  </si>
  <si>
    <t>(8)EC-STARTREQ</t>
    <phoneticPr fontId="9"/>
  </si>
  <si>
    <t>(9)EC-STARTRES</t>
    <phoneticPr fontId="9"/>
  </si>
  <si>
    <t>(10)EC-SENDKEY</t>
    <phoneticPr fontId="9"/>
  </si>
  <si>
    <t>(11)EC-FINISHED</t>
    <phoneticPr fontId="9"/>
  </si>
  <si>
    <t>(12)EC-RESET</t>
    <phoneticPr fontId="9"/>
  </si>
  <si>
    <t>(13)CT-MDREQ</t>
    <phoneticPr fontId="9"/>
  </si>
  <si>
    <t>(14)CT-MDRES</t>
    <phoneticPr fontId="9"/>
  </si>
  <si>
    <t>(7)I-AUDIO</t>
    <phoneticPr fontId="9"/>
  </si>
  <si>
    <t>(9)EC-STARTRES</t>
    <phoneticPr fontId="9"/>
  </si>
  <si>
    <t>(11)EC-FINISHED</t>
    <phoneticPr fontId="9"/>
  </si>
  <si>
    <t>(12)EC-RESET</t>
    <phoneticPr fontId="9"/>
  </si>
  <si>
    <t>(13)CT-MDREQ</t>
    <phoneticPr fontId="9"/>
  </si>
  <si>
    <t>xx</t>
    <phoneticPr fontId="9"/>
  </si>
  <si>
    <t>現在オーディオソース</t>
    <rPh sb="0" eb="2">
      <t>ゲンザイ</t>
    </rPh>
    <phoneticPr fontId="9"/>
  </si>
  <si>
    <t>現在オーディオシャッフル状態</t>
    <rPh sb="12" eb="14">
      <t>ジョウタイ</t>
    </rPh>
    <phoneticPr fontId="9"/>
  </si>
  <si>
    <t>現在オーディオリピート状態</t>
    <rPh sb="11" eb="13">
      <t>ジョウタイ</t>
    </rPh>
    <phoneticPr fontId="9"/>
  </si>
  <si>
    <t>現在オーディオ音量</t>
    <rPh sb="7" eb="9">
      <t>オンリョウ</t>
    </rPh>
    <phoneticPr fontId="9"/>
  </si>
  <si>
    <t>・・・</t>
    <phoneticPr fontId="9"/>
  </si>
  <si>
    <t>12</t>
    <phoneticPr fontId="9"/>
  </si>
  <si>
    <t>現在オーディオシャッフル状態</t>
    <rPh sb="0" eb="2">
      <t>ゲンザイ</t>
    </rPh>
    <rPh sb="12" eb="14">
      <t>ジョウタイ</t>
    </rPh>
    <phoneticPr fontId="93"/>
  </si>
  <si>
    <t>現在オーディオリピート状態</t>
  </si>
  <si>
    <t>現在オーディオ音量</t>
  </si>
  <si>
    <t>型</t>
    <phoneticPr fontId="9"/>
  </si>
  <si>
    <t>未使用(0x00埋め)</t>
    <phoneticPr fontId="9"/>
  </si>
  <si>
    <t>曲情報データサイズ</t>
    <phoneticPr fontId="9"/>
  </si>
  <si>
    <t>現在曲情報数</t>
    <rPh sb="0" eb="2">
      <t>ゲンザイ</t>
    </rPh>
    <rPh sb="2" eb="3">
      <t>キョク</t>
    </rPh>
    <rPh sb="3" eb="5">
      <t>ジョウホウ</t>
    </rPh>
    <rPh sb="5" eb="6">
      <t>スウ</t>
    </rPh>
    <phoneticPr fontId="9"/>
  </si>
  <si>
    <t>曲情報データ
※サイズは可変</t>
    <phoneticPr fontId="9"/>
  </si>
  <si>
    <t>曲情報データ</t>
    <phoneticPr fontId="9"/>
  </si>
  <si>
    <t>可変</t>
    <rPh sb="0" eb="2">
      <t>カヘン</t>
    </rPh>
    <phoneticPr fontId="9"/>
  </si>
  <si>
    <t>数値or文字列　0:数値(符号無し), 1:数値(符号有り) 10:文字列 (注:10進数です)</t>
    <rPh sb="0" eb="1">
      <t>スウ</t>
    </rPh>
    <rPh sb="1" eb="2">
      <t>チ</t>
    </rPh>
    <rPh sb="4" eb="7">
      <t>モジレツ</t>
    </rPh>
    <rPh sb="10" eb="11">
      <t>スウ</t>
    </rPh>
    <rPh sb="11" eb="12">
      <t>チ</t>
    </rPh>
    <rPh sb="13" eb="15">
      <t>フゴウ</t>
    </rPh>
    <rPh sb="15" eb="16">
      <t>ナ</t>
    </rPh>
    <rPh sb="22" eb="23">
      <t>スウ</t>
    </rPh>
    <rPh sb="23" eb="24">
      <t>チ</t>
    </rPh>
    <rPh sb="25" eb="27">
      <t>フゴウ</t>
    </rPh>
    <rPh sb="27" eb="28">
      <t>ア</t>
    </rPh>
    <rPh sb="34" eb="37">
      <t>モジレツ</t>
    </rPh>
    <rPh sb="39" eb="40">
      <t>チュウ</t>
    </rPh>
    <rPh sb="43" eb="45">
      <t>シンスウ</t>
    </rPh>
    <phoneticPr fontId="9"/>
  </si>
  <si>
    <t>現在曲情報数</t>
    <phoneticPr fontId="9"/>
  </si>
  <si>
    <t>曲情報データサイズ</t>
    <phoneticPr fontId="9"/>
  </si>
  <si>
    <t>文字列の場合はUTF-8のバイトコード　※リトルエンディアンのため数値データの場合は取り扱い注意
[曲情報データサイズ]が"0"の場合は当データは"無し"</t>
    <rPh sb="50" eb="51">
      <t>キョク</t>
    </rPh>
    <rPh sb="51" eb="53">
      <t>ジョウホウ</t>
    </rPh>
    <rPh sb="65" eb="67">
      <t>バアイ</t>
    </rPh>
    <rPh sb="68" eb="69">
      <t>トウ</t>
    </rPh>
    <rPh sb="74" eb="75">
      <t>ナ</t>
    </rPh>
    <phoneticPr fontId="9"/>
  </si>
  <si>
    <t>各種オーディオソース毎に当データフォーマットに則った形式で定義する。</t>
    <rPh sb="0" eb="2">
      <t>カクシュ</t>
    </rPh>
    <rPh sb="10" eb="11">
      <t>マイ</t>
    </rPh>
    <rPh sb="12" eb="13">
      <t>トウ</t>
    </rPh>
    <rPh sb="23" eb="24">
      <t>ノット</t>
    </rPh>
    <rPh sb="26" eb="28">
      <t>ケイシキ</t>
    </rPh>
    <rPh sb="29" eb="31">
      <t>テイギ</t>
    </rPh>
    <phoneticPr fontId="9"/>
  </si>
  <si>
    <t>各種要求毎の定義についてはSheet[転送データ詳細仕様(I-AUDIO)]を参照のこと。</t>
    <rPh sb="0" eb="2">
      <t>カクシュ</t>
    </rPh>
    <rPh sb="2" eb="4">
      <t>ヨウキュウ</t>
    </rPh>
    <rPh sb="4" eb="5">
      <t>マイ</t>
    </rPh>
    <rPh sb="6" eb="8">
      <t>テイギ</t>
    </rPh>
    <rPh sb="39" eb="41">
      <t>サンショウ</t>
    </rPh>
    <phoneticPr fontId="9"/>
  </si>
  <si>
    <t>未使用(0x00埋め)</t>
    <phoneticPr fontId="9"/>
  </si>
  <si>
    <t>■I-AUDIO　転送データ詳細仕様定義</t>
    <rPh sb="9" eb="11">
      <t>テンソウ</t>
    </rPh>
    <rPh sb="14" eb="16">
      <t>ショウサイ</t>
    </rPh>
    <rPh sb="16" eb="18">
      <t>シヨウ</t>
    </rPh>
    <rPh sb="18" eb="20">
      <t>テイギ</t>
    </rPh>
    <phoneticPr fontId="9"/>
  </si>
  <si>
    <t>現在オーディオシャッフル状態</t>
    <rPh sb="0" eb="2">
      <t>ゲンザイ</t>
    </rPh>
    <rPh sb="12" eb="14">
      <t>ジョウタイ</t>
    </rPh>
    <phoneticPr fontId="9"/>
  </si>
  <si>
    <t>現在オーディオリピート状態</t>
    <rPh sb="0" eb="2">
      <t>ゲンザイ</t>
    </rPh>
    <rPh sb="11" eb="13">
      <t>ジョウタイ</t>
    </rPh>
    <phoneticPr fontId="9"/>
  </si>
  <si>
    <t>現在オーディオ音量</t>
    <phoneticPr fontId="9"/>
  </si>
  <si>
    <t>型</t>
    <phoneticPr fontId="9"/>
  </si>
  <si>
    <t>未使用(0x00埋め)</t>
    <phoneticPr fontId="9"/>
  </si>
  <si>
    <t>曲情報データサイズ</t>
    <phoneticPr fontId="9"/>
  </si>
  <si>
    <t>現在オーディオソースに対する曲情報(タイトル名等々)の数[α値]
現在曲情報数=0の場合は[型]～[曲情報データ]のデータは"無し"</t>
    <rPh sb="0" eb="2">
      <t>ゲンザイ</t>
    </rPh>
    <rPh sb="11" eb="12">
      <t>タイ</t>
    </rPh>
    <rPh sb="14" eb="15">
      <t>キョク</t>
    </rPh>
    <rPh sb="15" eb="17">
      <t>ジョウホウ</t>
    </rPh>
    <rPh sb="22" eb="23">
      <t>メイ</t>
    </rPh>
    <rPh sb="23" eb="25">
      <t>トウトウ</t>
    </rPh>
    <rPh sb="27" eb="28">
      <t>カズ</t>
    </rPh>
    <rPh sb="30" eb="31">
      <t>アタイ</t>
    </rPh>
    <rPh sb="33" eb="35">
      <t>ゲンザイ</t>
    </rPh>
    <rPh sb="35" eb="36">
      <t>キョク</t>
    </rPh>
    <rPh sb="36" eb="38">
      <t>ジョウホウ</t>
    </rPh>
    <rPh sb="38" eb="39">
      <t>スウ</t>
    </rPh>
    <rPh sb="42" eb="44">
      <t>バアイ</t>
    </rPh>
    <rPh sb="46" eb="47">
      <t>カタ</t>
    </rPh>
    <rPh sb="50" eb="51">
      <t>キョク</t>
    </rPh>
    <rPh sb="51" eb="53">
      <t>ジョウホウ</t>
    </rPh>
    <rPh sb="63" eb="64">
      <t>ナ</t>
    </rPh>
    <phoneticPr fontId="9"/>
  </si>
  <si>
    <t>曲情報データ</t>
    <phoneticPr fontId="9"/>
  </si>
  <si>
    <t>-</t>
    <phoneticPr fontId="9"/>
  </si>
  <si>
    <t>-</t>
    <phoneticPr fontId="9"/>
  </si>
  <si>
    <t>I-AUDIO</t>
    <phoneticPr fontId="9"/>
  </si>
  <si>
    <t>Guidance Volume</t>
    <phoneticPr fontId="9"/>
  </si>
  <si>
    <t>Read Text Volume</t>
    <phoneticPr fontId="9"/>
  </si>
  <si>
    <t>VR Volume</t>
    <phoneticPr fontId="9"/>
  </si>
  <si>
    <t>Incoming Volume</t>
    <phoneticPr fontId="9"/>
  </si>
  <si>
    <t>In Call Volume</t>
    <phoneticPr fontId="9"/>
  </si>
  <si>
    <t>Sending Volume</t>
    <phoneticPr fontId="9"/>
  </si>
  <si>
    <t>Tone(BASS)設定</t>
    <phoneticPr fontId="9"/>
  </si>
  <si>
    <t>Tone(BASS)</t>
    <phoneticPr fontId="9"/>
  </si>
  <si>
    <t>Tone(TREBLE)設定</t>
    <phoneticPr fontId="9"/>
  </si>
  <si>
    <t>Tone(TREBLE)</t>
    <phoneticPr fontId="9"/>
  </si>
  <si>
    <t>Fader設定</t>
    <phoneticPr fontId="9"/>
  </si>
  <si>
    <t>Fader</t>
    <phoneticPr fontId="9"/>
  </si>
  <si>
    <t>Balance設定</t>
    <phoneticPr fontId="9"/>
  </si>
  <si>
    <t>Balance</t>
    <phoneticPr fontId="9"/>
  </si>
  <si>
    <t>-</t>
    <phoneticPr fontId="9"/>
  </si>
  <si>
    <t>-</t>
    <phoneticPr fontId="9"/>
  </si>
  <si>
    <t>型</t>
    <rPh sb="0" eb="1">
      <t>カタ</t>
    </rPh>
    <phoneticPr fontId="9"/>
  </si>
  <si>
    <t>曲データサイズ</t>
    <rPh sb="0" eb="1">
      <t>キョク</t>
    </rPh>
    <phoneticPr fontId="9"/>
  </si>
  <si>
    <t>曲データ</t>
    <rPh sb="0" eb="1">
      <t>キョク</t>
    </rPh>
    <phoneticPr fontId="9"/>
  </si>
  <si>
    <t>略</t>
    <rPh sb="0" eb="1">
      <t>リャク</t>
    </rPh>
    <phoneticPr fontId="9"/>
  </si>
  <si>
    <t>文字列の場合はUTF-8のバイトコード　※リトルエンディアンのため数値データの場合は取り扱い注意
[曲情報データサイズ]が"0"の場合は当データは"無し"</t>
    <phoneticPr fontId="9"/>
  </si>
  <si>
    <t>データ部バイト数
　型：数値(符号有り/符号無し)の場合、各機能で取り扱う個別データ部サイズは1,2,4Byteで定義すること</t>
    <phoneticPr fontId="9"/>
  </si>
  <si>
    <t>数値or文字列　0:数値(符号無し), 1:数値(符号有り) 10:文字列 (注:10進数です)</t>
    <phoneticPr fontId="9"/>
  </si>
  <si>
    <t>Audio Volume</t>
    <phoneticPr fontId="9"/>
  </si>
  <si>
    <t>type</t>
    <phoneticPr fontId="9"/>
  </si>
  <si>
    <t>Audio-Info data size</t>
    <phoneticPr fontId="9"/>
  </si>
  <si>
    <t>Audio-Info data</t>
    <phoneticPr fontId="9"/>
  </si>
  <si>
    <t>Audio-Info Count</t>
    <phoneticPr fontId="9"/>
  </si>
  <si>
    <t>-1:未使用</t>
    <rPh sb="3" eb="6">
      <t>ミシヨウ</t>
    </rPh>
    <phoneticPr fontId="9"/>
  </si>
  <si>
    <t>-1:未定</t>
    <rPh sb="3" eb="5">
      <t>ミテイ</t>
    </rPh>
    <phoneticPr fontId="9"/>
  </si>
  <si>
    <t>音量設定済:0～40
未定:-1</t>
    <rPh sb="0" eb="2">
      <t>オンリョウ</t>
    </rPh>
    <rPh sb="2" eb="4">
      <t>セッテイ</t>
    </rPh>
    <rPh sb="4" eb="5">
      <t>ズ</t>
    </rPh>
    <rPh sb="11" eb="13">
      <t>ミテイ</t>
    </rPh>
    <phoneticPr fontId="9"/>
  </si>
  <si>
    <t>FM</t>
    <phoneticPr fontId="9"/>
  </si>
  <si>
    <t>曲情報データのﾊﾞｲﾄﾃﾞｰﾀ長</t>
    <phoneticPr fontId="9"/>
  </si>
  <si>
    <t>曲情報データのﾊﾞｲﾄﾃﾞｰﾀ長</t>
    <phoneticPr fontId="9"/>
  </si>
  <si>
    <t>文字列はUTF-8のバイトコードで格納する。
MAX文字数は文字列としての最大数の規定となるため、バイトコード時のMAX値とは異なる。</t>
    <rPh sb="0" eb="3">
      <t>モジレツ</t>
    </rPh>
    <rPh sb="17" eb="19">
      <t>カクノウ</t>
    </rPh>
    <rPh sb="26" eb="29">
      <t>モジスウ</t>
    </rPh>
    <rPh sb="30" eb="33">
      <t>モジレツ</t>
    </rPh>
    <rPh sb="37" eb="39">
      <t>サイダイ</t>
    </rPh>
    <rPh sb="39" eb="40">
      <t>スウ</t>
    </rPh>
    <rPh sb="41" eb="43">
      <t>キテイ</t>
    </rPh>
    <rPh sb="55" eb="56">
      <t>ジ</t>
    </rPh>
    <rPh sb="60" eb="61">
      <t>アタイ</t>
    </rPh>
    <rPh sb="63" eb="64">
      <t>コト</t>
    </rPh>
    <phoneticPr fontId="9"/>
  </si>
  <si>
    <t>周波数情報(少数点／単位含み)
MAX文字数：周波数情報6文字＋単位3文字</t>
    <rPh sb="0" eb="3">
      <t>シュウハスウ</t>
    </rPh>
    <rPh sb="3" eb="5">
      <t>ジョウホウ</t>
    </rPh>
    <rPh sb="6" eb="8">
      <t>ショウスウ</t>
    </rPh>
    <rPh sb="8" eb="9">
      <t>テン</t>
    </rPh>
    <rPh sb="10" eb="12">
      <t>タンイ</t>
    </rPh>
    <rPh sb="12" eb="13">
      <t>フク</t>
    </rPh>
    <rPh sb="19" eb="22">
      <t>モジスウ</t>
    </rPh>
    <rPh sb="23" eb="26">
      <t>シュウハスウ</t>
    </rPh>
    <rPh sb="26" eb="28">
      <t>ジョウホウ</t>
    </rPh>
    <rPh sb="29" eb="31">
      <t>モジ</t>
    </rPh>
    <rPh sb="32" eb="34">
      <t>タンイ</t>
    </rPh>
    <rPh sb="35" eb="37">
      <t>モジ</t>
    </rPh>
    <phoneticPr fontId="9"/>
  </si>
  <si>
    <t>放送局名(HD):SIS Short Name
MAX文字数：6文字</t>
    <rPh sb="27" eb="30">
      <t>モジスウ</t>
    </rPh>
    <rPh sb="32" eb="34">
      <t>モジ</t>
    </rPh>
    <phoneticPr fontId="9"/>
  </si>
  <si>
    <t>Program Type(HD)
MAX文字数：16文字</t>
    <phoneticPr fontId="9"/>
  </si>
  <si>
    <t>色合い</t>
    <phoneticPr fontId="9"/>
  </si>
  <si>
    <t>Version2.0では当機能は存在しないが通信プロトコルとしては定義しておく
有効値範囲は暫定となる。</t>
    <rPh sb="12" eb="13">
      <t>トウ</t>
    </rPh>
    <rPh sb="13" eb="15">
      <t>キノウ</t>
    </rPh>
    <rPh sb="16" eb="18">
      <t>ソンザイ</t>
    </rPh>
    <rPh sb="22" eb="24">
      <t>ツウシン</t>
    </rPh>
    <rPh sb="33" eb="35">
      <t>テイギ</t>
    </rPh>
    <rPh sb="40" eb="42">
      <t>ユウコウ</t>
    </rPh>
    <rPh sb="42" eb="43">
      <t>チ</t>
    </rPh>
    <rPh sb="43" eb="45">
      <t>ハンイ</t>
    </rPh>
    <rPh sb="46" eb="48">
      <t>ザンテイ</t>
    </rPh>
    <phoneticPr fontId="9"/>
  </si>
  <si>
    <t>Tone(MIDRANGE)設定</t>
    <rPh sb="14" eb="16">
      <t>セッテイ</t>
    </rPh>
    <phoneticPr fontId="9"/>
  </si>
  <si>
    <t>Tone(MIDRANGE)設定</t>
    <phoneticPr fontId="9"/>
  </si>
  <si>
    <t>Tone(MIDRANGE)</t>
    <phoneticPr fontId="9"/>
  </si>
  <si>
    <t>色の濃さ</t>
    <phoneticPr fontId="9"/>
  </si>
  <si>
    <t>Version2.0では送話設定機能がDAに存在しないため、要求しても反応はしない</t>
    <phoneticPr fontId="9"/>
  </si>
  <si>
    <t>MIDRANGE</t>
    <phoneticPr fontId="9"/>
  </si>
  <si>
    <t>Tone(MIDRANGE)設定</t>
    <phoneticPr fontId="9"/>
  </si>
  <si>
    <t>明るさ設定</t>
    <phoneticPr fontId="9"/>
  </si>
  <si>
    <t>コントラスト設定</t>
    <phoneticPr fontId="9"/>
  </si>
  <si>
    <t>黒の濃さ設定</t>
    <phoneticPr fontId="9"/>
  </si>
  <si>
    <t>現在オーディオソース</t>
    <phoneticPr fontId="9"/>
  </si>
  <si>
    <t>未使用(0x00埋め)</t>
    <phoneticPr fontId="9"/>
  </si>
  <si>
    <t>現在オーディオシャッフル状態</t>
    <phoneticPr fontId="9"/>
  </si>
  <si>
    <t>条件コード</t>
    <phoneticPr fontId="9"/>
  </si>
  <si>
    <t>条件名</t>
    <rPh sb="0" eb="2">
      <t>ジョウケン</t>
    </rPh>
    <rPh sb="2" eb="3">
      <t>メイ</t>
    </rPh>
    <phoneticPr fontId="9"/>
  </si>
  <si>
    <t>ナビ目的地探索通知用の条件コードに対する条件値を設定</t>
    <rPh sb="2" eb="5">
      <t>モクテキチ</t>
    </rPh>
    <rPh sb="5" eb="7">
      <t>タンサク</t>
    </rPh>
    <rPh sb="7" eb="9">
      <t>ツウチ</t>
    </rPh>
    <rPh sb="9" eb="10">
      <t>ヨウ</t>
    </rPh>
    <rPh sb="11" eb="13">
      <t>ジョウケン</t>
    </rPh>
    <rPh sb="17" eb="18">
      <t>タイ</t>
    </rPh>
    <rPh sb="20" eb="22">
      <t>ジョウケン</t>
    </rPh>
    <rPh sb="22" eb="23">
      <t>アタイ</t>
    </rPh>
    <rPh sb="24" eb="26">
      <t>セッテイ</t>
    </rPh>
    <phoneticPr fontId="9"/>
  </si>
  <si>
    <t>目的地 緯度</t>
    <rPh sb="0" eb="3">
      <t>モクテキチ</t>
    </rPh>
    <rPh sb="4" eb="6">
      <t>イド</t>
    </rPh>
    <phoneticPr fontId="9"/>
  </si>
  <si>
    <t>目的地 経度</t>
    <rPh sb="0" eb="3">
      <t>モクテキチ</t>
    </rPh>
    <rPh sb="4" eb="6">
      <t>ケイド</t>
    </rPh>
    <phoneticPr fontId="9"/>
  </si>
  <si>
    <t>緯度：分・秒を使わずに度のみの10進数で表現した緯度値を文字列指定する
　例)36.576031</t>
    <rPh sb="0" eb="2">
      <t>イド</t>
    </rPh>
    <rPh sb="24" eb="26">
      <t>イド</t>
    </rPh>
    <rPh sb="37" eb="38">
      <t>レイ</t>
    </rPh>
    <phoneticPr fontId="9"/>
  </si>
  <si>
    <t>緯度：分・秒を使わずに度のみの10進数で表現した経度値を文字列指定する
　例)140.015934</t>
    <rPh sb="0" eb="2">
      <t>イド</t>
    </rPh>
    <rPh sb="24" eb="26">
      <t>ケイド</t>
    </rPh>
    <rPh sb="37" eb="38">
      <t>レイ</t>
    </rPh>
    <phoneticPr fontId="9"/>
  </si>
  <si>
    <t>＜ナビ探索条件コード、条件値テーブル＞</t>
    <rPh sb="3" eb="5">
      <t>タンサク</t>
    </rPh>
    <rPh sb="5" eb="7">
      <t>ジョウケン</t>
    </rPh>
    <rPh sb="11" eb="13">
      <t>ジョウケン</t>
    </rPh>
    <rPh sb="13" eb="14">
      <t>アタイ</t>
    </rPh>
    <phoneticPr fontId="9"/>
  </si>
  <si>
    <t>条件値(全て文字列指定)</t>
    <rPh sb="0" eb="2">
      <t>ジョウケン</t>
    </rPh>
    <rPh sb="2" eb="3">
      <t>アタイ</t>
    </rPh>
    <rPh sb="4" eb="5">
      <t>スベ</t>
    </rPh>
    <rPh sb="6" eb="9">
      <t>モジレツ</t>
    </rPh>
    <rPh sb="9" eb="11">
      <t>シテイ</t>
    </rPh>
    <phoneticPr fontId="9"/>
  </si>
  <si>
    <t>必須</t>
    <rPh sb="0" eb="2">
      <t>ヒッス</t>
    </rPh>
    <phoneticPr fontId="9"/>
  </si>
  <si>
    <t>○</t>
    <phoneticPr fontId="9"/>
  </si>
  <si>
    <t>■ナビ目的地探索条件</t>
    <rPh sb="3" eb="6">
      <t>モクテキチ</t>
    </rPh>
    <rPh sb="6" eb="8">
      <t>タンサク</t>
    </rPh>
    <rPh sb="8" eb="10">
      <t>ジョウケン</t>
    </rPh>
    <phoneticPr fontId="9"/>
  </si>
  <si>
    <t>・複数条件を指定する場合は、上記セットを複数指定する。</t>
    <rPh sb="1" eb="3">
      <t>フクスウ</t>
    </rPh>
    <rPh sb="3" eb="5">
      <t>ジョウケン</t>
    </rPh>
    <rPh sb="6" eb="8">
      <t>シテイ</t>
    </rPh>
    <rPh sb="10" eb="12">
      <t>バアイ</t>
    </rPh>
    <rPh sb="14" eb="16">
      <t>ジョウキ</t>
    </rPh>
    <rPh sb="20" eb="22">
      <t>フクスウ</t>
    </rPh>
    <rPh sb="22" eb="24">
      <t>シテイ</t>
    </rPh>
    <phoneticPr fontId="9"/>
  </si>
  <si>
    <t>・HUへの要求時は、【条件コード】と【条件として指定する値】の２項目を１セットとして通知する。　←コードと値をセットで通知することでHU側は要求を把握できる。</t>
    <rPh sb="5" eb="7">
      <t>ヨウキュウ</t>
    </rPh>
    <rPh sb="7" eb="8">
      <t>ジ</t>
    </rPh>
    <rPh sb="11" eb="13">
      <t>ジョウケン</t>
    </rPh>
    <rPh sb="19" eb="21">
      <t>ジョウケン</t>
    </rPh>
    <rPh sb="24" eb="26">
      <t>シテイ</t>
    </rPh>
    <rPh sb="28" eb="29">
      <t>アタイ</t>
    </rPh>
    <rPh sb="32" eb="34">
      <t>コウモク</t>
    </rPh>
    <rPh sb="42" eb="44">
      <t>ツウチ</t>
    </rPh>
    <rPh sb="53" eb="54">
      <t>アタイ</t>
    </rPh>
    <rPh sb="59" eb="61">
      <t>ツウチ</t>
    </rPh>
    <rPh sb="68" eb="69">
      <t>ガワ</t>
    </rPh>
    <rPh sb="70" eb="72">
      <t>ヨウキュウ</t>
    </rPh>
    <rPh sb="73" eb="75">
      <t>ハアク</t>
    </rPh>
    <phoneticPr fontId="9"/>
  </si>
  <si>
    <t>例)緯度、経度を指定して目的地探索要求を行う場合</t>
    <rPh sb="0" eb="1">
      <t>レイ</t>
    </rPh>
    <rPh sb="2" eb="4">
      <t>イド</t>
    </rPh>
    <rPh sb="5" eb="7">
      <t>ケイド</t>
    </rPh>
    <rPh sb="8" eb="10">
      <t>シテイ</t>
    </rPh>
    <rPh sb="12" eb="14">
      <t>モクテキ</t>
    </rPh>
    <rPh sb="14" eb="15">
      <t>チ</t>
    </rPh>
    <rPh sb="15" eb="17">
      <t>タンサク</t>
    </rPh>
    <rPh sb="17" eb="19">
      <t>ヨウキュウ</t>
    </rPh>
    <rPh sb="20" eb="21">
      <t>オコナ</t>
    </rPh>
    <rPh sb="22" eb="24">
      <t>バアイ</t>
    </rPh>
    <phoneticPr fontId="9"/>
  </si>
  <si>
    <t>xx
(目的地探索　条件数)</t>
    <rPh sb="4" eb="7">
      <t>モクテキチ</t>
    </rPh>
    <rPh sb="7" eb="9">
      <t>タンサク</t>
    </rPh>
    <rPh sb="10" eb="12">
      <t>ジョウケン</t>
    </rPh>
    <rPh sb="12" eb="13">
      <t>スウ</t>
    </rPh>
    <phoneticPr fontId="9"/>
  </si>
  <si>
    <t>ナビ目的地探索通知用の【条件コード】を指定</t>
    <rPh sb="2" eb="5">
      <t>モクテキチ</t>
    </rPh>
    <rPh sb="5" eb="7">
      <t>タンサク</t>
    </rPh>
    <rPh sb="7" eb="9">
      <t>ツウチ</t>
    </rPh>
    <rPh sb="9" eb="10">
      <t>ヨウ</t>
    </rPh>
    <rPh sb="12" eb="14">
      <t>ジョウケン</t>
    </rPh>
    <rPh sb="19" eb="21">
      <t>シテイ</t>
    </rPh>
    <phoneticPr fontId="9"/>
  </si>
  <si>
    <t>ナビ目的地探索通知用の条件コードに対する【条件値】を設定</t>
    <rPh sb="2" eb="5">
      <t>モクテキチ</t>
    </rPh>
    <rPh sb="5" eb="7">
      <t>タンサク</t>
    </rPh>
    <rPh sb="7" eb="9">
      <t>ツウチ</t>
    </rPh>
    <rPh sb="9" eb="10">
      <t>ヨウ</t>
    </rPh>
    <rPh sb="11" eb="13">
      <t>ジョウケン</t>
    </rPh>
    <rPh sb="17" eb="18">
      <t>タイ</t>
    </rPh>
    <rPh sb="21" eb="23">
      <t>ジョウケン</t>
    </rPh>
    <rPh sb="23" eb="24">
      <t>アタイ</t>
    </rPh>
    <rPh sb="26" eb="28">
      <t>セッテイ</t>
    </rPh>
    <phoneticPr fontId="9"/>
  </si>
  <si>
    <t>目的地探索として指定する項目を連結して通知する。
具体的な指定内容については【■ナビ目的地探索条件】を参照のこと</t>
    <rPh sb="0" eb="3">
      <t>モクテキチ</t>
    </rPh>
    <rPh sb="3" eb="5">
      <t>タンサク</t>
    </rPh>
    <rPh sb="8" eb="10">
      <t>シテイ</t>
    </rPh>
    <rPh sb="12" eb="14">
      <t>コウモク</t>
    </rPh>
    <rPh sb="15" eb="17">
      <t>レンケツ</t>
    </rPh>
    <rPh sb="19" eb="21">
      <t>ツウチ</t>
    </rPh>
    <rPh sb="25" eb="28">
      <t>グタイテキ</t>
    </rPh>
    <rPh sb="29" eb="31">
      <t>シテイ</t>
    </rPh>
    <rPh sb="31" eb="33">
      <t>ナイヨウ</t>
    </rPh>
    <rPh sb="51" eb="53">
      <t>サンショウ</t>
    </rPh>
    <phoneticPr fontId="9"/>
  </si>
  <si>
    <t>xx
指定条件数</t>
    <rPh sb="3" eb="5">
      <t>シテイ</t>
    </rPh>
    <rPh sb="5" eb="7">
      <t>ジョウケン</t>
    </rPh>
    <rPh sb="7" eb="8">
      <t>スウ</t>
    </rPh>
    <phoneticPr fontId="9"/>
  </si>
  <si>
    <t xml:space="preserve">   緯度：36.576031</t>
    <rPh sb="3" eb="5">
      <t>イド</t>
    </rPh>
    <phoneticPr fontId="9"/>
  </si>
  <si>
    <t>　 経度：140.015934</t>
    <rPh sb="2" eb="4">
      <t>ケイド</t>
    </rPh>
    <phoneticPr fontId="9"/>
  </si>
  <si>
    <t>【条件コード】
1：緯度</t>
    <rPh sb="1" eb="3">
      <t>ジョウケン</t>
    </rPh>
    <rPh sb="10" eb="12">
      <t>イド</t>
    </rPh>
    <phoneticPr fontId="9"/>
  </si>
  <si>
    <t>【条件コード】
2：経度</t>
    <rPh sb="1" eb="3">
      <t>ジョウケン</t>
    </rPh>
    <rPh sb="10" eb="12">
      <t>ケイド</t>
    </rPh>
    <phoneticPr fontId="9"/>
  </si>
  <si>
    <t>9
個別ﾃﾞｰﾀ部のﾊﾞｲﾄﾃﾞｰﾀ長</t>
    <phoneticPr fontId="9"/>
  </si>
  <si>
    <t>10
個別ﾃﾞｰﾀ部のﾊﾞｲﾄﾃﾞｰﾀ長</t>
    <phoneticPr fontId="9"/>
  </si>
  <si>
    <t>【条件値】
"36.576031"→(UTF-8ﾊﾞｲﾄｺｰﾄﾞ)33 36 2E 35 37 36 30 33 31
(16進で記載しています)</t>
    <rPh sb="1" eb="3">
      <t>ジョウケン</t>
    </rPh>
    <rPh sb="3" eb="4">
      <t>アタイ</t>
    </rPh>
    <rPh sb="63" eb="64">
      <t>シン</t>
    </rPh>
    <rPh sb="65" eb="67">
      <t>キサイ</t>
    </rPh>
    <phoneticPr fontId="9"/>
  </si>
  <si>
    <t>【条件値】
"140.015934"→(UTF-8ﾊﾞｲﾄｺｰﾄﾞ)31 34 30 2E 30 31 35 39 33 34
(16進で記載しています)</t>
    <rPh sb="1" eb="3">
      <t>ジョウケン</t>
    </rPh>
    <rPh sb="3" eb="4">
      <t>アタイ</t>
    </rPh>
    <phoneticPr fontId="9"/>
  </si>
  <si>
    <t>サイズ：小</t>
    <rPh sb="4" eb="5">
      <t>ショウ</t>
    </rPh>
    <phoneticPr fontId="9"/>
  </si>
  <si>
    <t>[OK]ボタン</t>
    <phoneticPr fontId="9"/>
  </si>
  <si>
    <t>サイズ：中</t>
    <rPh sb="4" eb="5">
      <t>チュウ</t>
    </rPh>
    <phoneticPr fontId="9"/>
  </si>
  <si>
    <t>通知のみ(ﾀｲﾑｱｳﾄ or タッチで消去)</t>
    <rPh sb="0" eb="2">
      <t>ツウチ</t>
    </rPh>
    <rPh sb="19" eb="21">
      <t>ショウキョ</t>
    </rPh>
    <phoneticPr fontId="9"/>
  </si>
  <si>
    <t>サイズ：大</t>
    <rPh sb="4" eb="5">
      <t>ダイ</t>
    </rPh>
    <phoneticPr fontId="9"/>
  </si>
  <si>
    <t>[OK]ボタンとキャンセル</t>
    <phoneticPr fontId="9"/>
  </si>
  <si>
    <t>1～
(連番)</t>
    <rPh sb="4" eb="6">
      <t>レンバン</t>
    </rPh>
    <phoneticPr fontId="9"/>
  </si>
  <si>
    <t>-1(未使用)</t>
    <rPh sb="3" eb="6">
      <t>ミシヨウ</t>
    </rPh>
    <phoneticPr fontId="9"/>
  </si>
  <si>
    <t>AM</t>
    <phoneticPr fontId="9"/>
  </si>
  <si>
    <t>周波数情報(少数点／単位含み)
MAX文字数：周波数情報4文字＋単位3文字</t>
    <rPh sb="0" eb="3">
      <t>シュウハスウ</t>
    </rPh>
    <rPh sb="3" eb="5">
      <t>ジョウホウ</t>
    </rPh>
    <rPh sb="6" eb="8">
      <t>ショウスウ</t>
    </rPh>
    <rPh sb="8" eb="9">
      <t>テン</t>
    </rPh>
    <rPh sb="10" eb="12">
      <t>タンイ</t>
    </rPh>
    <rPh sb="12" eb="13">
      <t>フク</t>
    </rPh>
    <rPh sb="19" eb="22">
      <t>モジスウ</t>
    </rPh>
    <rPh sb="23" eb="26">
      <t>シュウハスウ</t>
    </rPh>
    <rPh sb="26" eb="28">
      <t>ジョウホウ</t>
    </rPh>
    <rPh sb="29" eb="31">
      <t>モジ</t>
    </rPh>
    <rPh sb="32" eb="34">
      <t>タンイ</t>
    </rPh>
    <rPh sb="35" eb="37">
      <t>モジ</t>
    </rPh>
    <phoneticPr fontId="9"/>
  </si>
  <si>
    <t>Program Type(HD)
MAX文字数：16文字</t>
    <phoneticPr fontId="9"/>
  </si>
  <si>
    <t>PSD Title(HD)
MAX文字数：64文字</t>
    <phoneticPr fontId="9"/>
  </si>
  <si>
    <t>PSD Artist(HD)
MAX文字数：64文字</t>
    <phoneticPr fontId="9"/>
  </si>
  <si>
    <t>放送局名(RBDS/RDS)
MAX文字数：8文字</t>
    <phoneticPr fontId="9"/>
  </si>
  <si>
    <t>PTY(RBDS/RDS)(ロック、ジャズ、スポーツ、トーク、ニュース等)
MAX文字数：16文字</t>
    <rPh sb="35" eb="36">
      <t>トウ</t>
    </rPh>
    <phoneticPr fontId="9"/>
  </si>
  <si>
    <t>signed</t>
    <phoneticPr fontId="9"/>
  </si>
  <si>
    <t>signed</t>
    <phoneticPr fontId="9"/>
  </si>
  <si>
    <t>signed</t>
    <phoneticPr fontId="9"/>
  </si>
  <si>
    <t>xx</t>
    <phoneticPr fontId="9"/>
  </si>
  <si>
    <t>曲データ(UTF-8)バイト数
　型：数値(符号有り/符号無し)の場合、各機能で取り扱う個別データ部サイズは1,2,4Byteで定義すること</t>
    <rPh sb="0" eb="1">
      <t>キョク</t>
    </rPh>
    <phoneticPr fontId="9"/>
  </si>
  <si>
    <t>チャンネル名
MAX文字数：16文字</t>
    <rPh sb="10" eb="13">
      <t>モジスウ</t>
    </rPh>
    <rPh sb="16" eb="18">
      <t>モジ</t>
    </rPh>
    <phoneticPr fontId="9"/>
  </si>
  <si>
    <t>アルバム名・コンテンツ名
MAX文字数：36文字</t>
    <phoneticPr fontId="9"/>
  </si>
  <si>
    <t>曲名
MAX文字数：16文字</t>
    <phoneticPr fontId="9"/>
  </si>
  <si>
    <t>アーティスト名
MAX文字数：16文字</t>
    <phoneticPr fontId="9"/>
  </si>
  <si>
    <t>カテゴリ名
MAX文字数：8文字</t>
    <rPh sb="4" eb="5">
      <t>メイ</t>
    </rPh>
    <phoneticPr fontId="9"/>
  </si>
  <si>
    <t>-1(未使用)</t>
    <phoneticPr fontId="9"/>
  </si>
  <si>
    <t>-1(未使用)</t>
    <phoneticPr fontId="9"/>
  </si>
  <si>
    <t>音量設定済:0～40
未定:-1</t>
    <phoneticPr fontId="9"/>
  </si>
  <si>
    <t>音量設定済:0～40
未定:-1</t>
    <phoneticPr fontId="9"/>
  </si>
  <si>
    <t>タイトル名
MAX文字数：64文字</t>
    <rPh sb="9" eb="12">
      <t>モジスウ</t>
    </rPh>
    <rPh sb="15" eb="17">
      <t>モジ</t>
    </rPh>
    <phoneticPr fontId="9"/>
  </si>
  <si>
    <t>アーティスト名
MAX文字数：64文字</t>
    <phoneticPr fontId="9"/>
  </si>
  <si>
    <t>アルバム名
MAX文字数：64文字</t>
    <phoneticPr fontId="9"/>
  </si>
  <si>
    <t>プレイリスト名
MAX文字数：64文字</t>
    <phoneticPr fontId="9"/>
  </si>
  <si>
    <t>フォルダ名
MAX文字数：64文字</t>
    <phoneticPr fontId="9"/>
  </si>
  <si>
    <t>ファイル名
MAX文字数：64文字</t>
    <phoneticPr fontId="9"/>
  </si>
  <si>
    <t>タイトル名
MAX文字数：64文字</t>
    <phoneticPr fontId="9"/>
  </si>
  <si>
    <t>アーティスト名
MAX文字数：64文字</t>
    <phoneticPr fontId="9"/>
  </si>
  <si>
    <t>アルバム名
MAX文字数：64文字</t>
    <phoneticPr fontId="9"/>
  </si>
  <si>
    <t>Podcast name
MAX文字数：64文字</t>
    <phoneticPr fontId="9"/>
  </si>
  <si>
    <t>Episode title
MAX文字数：64文字</t>
    <phoneticPr fontId="9"/>
  </si>
  <si>
    <t>Date
MAX文字数：64文字</t>
    <phoneticPr fontId="9"/>
  </si>
  <si>
    <t>Audiobook name
MAX文字数：64文字</t>
    <phoneticPr fontId="9"/>
  </si>
  <si>
    <t>Chapter title
MAX文字数：64文字</t>
    <phoneticPr fontId="9"/>
  </si>
  <si>
    <t>Station name
MAX文字数：64文字</t>
    <phoneticPr fontId="9"/>
  </si>
  <si>
    <t>Couse or Collection name
MAX文字数：64文字</t>
    <phoneticPr fontId="9"/>
  </si>
  <si>
    <t>Content title
MAX文字数：64文字</t>
    <phoneticPr fontId="9"/>
  </si>
  <si>
    <t>Author name
MAX文字数：64文字</t>
    <phoneticPr fontId="9"/>
  </si>
  <si>
    <t>Album Name
MAX文字数：64文字</t>
    <phoneticPr fontId="9"/>
  </si>
  <si>
    <t>Song Title
MAX文字数：64文字</t>
    <phoneticPr fontId="9"/>
  </si>
  <si>
    <t>Artist Name
MAX文字数：64文字</t>
    <phoneticPr fontId="9"/>
  </si>
  <si>
    <t>655350ms</t>
    <phoneticPr fontId="9"/>
  </si>
  <si>
    <t>10ms単位</t>
    <rPh sb="4" eb="6">
      <t>タンイ</t>
    </rPh>
    <phoneticPr fontId="9"/>
  </si>
  <si>
    <t>前提)サーバのDBの周期管理TBLにパケット種別毎の周期情報を追加</t>
    <rPh sb="0" eb="2">
      <t>ゼンテイ</t>
    </rPh>
    <rPh sb="10" eb="12">
      <t>シュウキ</t>
    </rPh>
    <rPh sb="12" eb="14">
      <t>カンリ</t>
    </rPh>
    <rPh sb="22" eb="24">
      <t>シュベツ</t>
    </rPh>
    <rPh sb="24" eb="25">
      <t>ゴト</t>
    </rPh>
    <rPh sb="26" eb="28">
      <t>シュウキ</t>
    </rPh>
    <rPh sb="28" eb="30">
      <t>ジョウホウ</t>
    </rPh>
    <rPh sb="31" eb="33">
      <t>ツイカ</t>
    </rPh>
    <phoneticPr fontId="69"/>
  </si>
  <si>
    <t>3.[MD⇒HU]"暗号化通信確立通知"にサーバから受信した周期情報を暗号化して付与</t>
    <rPh sb="10" eb="13">
      <t>アンゴウカ</t>
    </rPh>
    <rPh sb="13" eb="15">
      <t>ツウシン</t>
    </rPh>
    <rPh sb="15" eb="17">
      <t>カクリツ</t>
    </rPh>
    <rPh sb="17" eb="19">
      <t>ツウチ</t>
    </rPh>
    <rPh sb="26" eb="28">
      <t>ジュシン</t>
    </rPh>
    <rPh sb="30" eb="32">
      <t>シュウキ</t>
    </rPh>
    <rPh sb="32" eb="34">
      <t>ジョウホウ</t>
    </rPh>
    <rPh sb="35" eb="38">
      <t>アンゴウカ</t>
    </rPh>
    <rPh sb="40" eb="42">
      <t>フヨ</t>
    </rPh>
    <phoneticPr fontId="69"/>
  </si>
  <si>
    <t>5-1.MDからの周期情報通知が不正、もしくは通知無しのケース</t>
    <phoneticPr fontId="9"/>
  </si>
  <si>
    <t xml:space="preserve"> ※周期変更情報で時間が指定されなかった場合は、Defaultの周期を設定する</t>
    <rPh sb="2" eb="4">
      <t>シュウキ</t>
    </rPh>
    <rPh sb="4" eb="6">
      <t>ヘンコウ</t>
    </rPh>
    <rPh sb="6" eb="8">
      <t>ジョウホウ</t>
    </rPh>
    <rPh sb="9" eb="11">
      <t>ジカン</t>
    </rPh>
    <phoneticPr fontId="9"/>
  </si>
  <si>
    <t>MD</t>
  </si>
  <si>
    <t>Server</t>
  </si>
  <si>
    <t>①アクセスキーのチェック</t>
  </si>
  <si>
    <t>DisplaySetting種別</t>
    <rPh sb="14" eb="16">
      <t>シュベツ</t>
    </rPh>
    <phoneticPr fontId="9"/>
  </si>
  <si>
    <t>Fader</t>
    <phoneticPr fontId="9"/>
  </si>
  <si>
    <t>Subwoofer設定</t>
    <phoneticPr fontId="9"/>
  </si>
  <si>
    <t>Subwoofer</t>
    <phoneticPr fontId="9"/>
  </si>
  <si>
    <t>車速連動音量調整機能(SVC)モード設定</t>
    <phoneticPr fontId="9"/>
  </si>
  <si>
    <t>SVC mode</t>
    <phoneticPr fontId="9"/>
  </si>
  <si>
    <t>0:OFF
1:LOW
2:MID
3:HIGH</t>
    <phoneticPr fontId="9"/>
  </si>
  <si>
    <t>※初期値は、「 0:未設定」とする。</t>
    <rPh sb="1" eb="4">
      <t>ショキチ</t>
    </rPh>
    <rPh sb="10" eb="11">
      <t>ミ</t>
    </rPh>
    <rPh sb="11" eb="13">
      <t>セッテイ</t>
    </rPh>
    <phoneticPr fontId="9"/>
  </si>
  <si>
    <t>各データの受信状態（0:未設定/1:設定済）を格納する。</t>
    <rPh sb="0" eb="1">
      <t>カク</t>
    </rPh>
    <rPh sb="5" eb="7">
      <t>ジュシン</t>
    </rPh>
    <rPh sb="7" eb="9">
      <t>ジョウタイ</t>
    </rPh>
    <rPh sb="12" eb="13">
      <t>ミ</t>
    </rPh>
    <rPh sb="13" eb="15">
      <t>セッテイ</t>
    </rPh>
    <rPh sb="18" eb="20">
      <t>セッテイ</t>
    </rPh>
    <rPh sb="20" eb="21">
      <t>ズ</t>
    </rPh>
    <rPh sb="23" eb="25">
      <t>カクノウ</t>
    </rPh>
    <phoneticPr fontId="9"/>
  </si>
  <si>
    <t>現在AUDIOデータの設定状態（0:未設定/1:設定済み）を格納する。</t>
    <rPh sb="0" eb="2">
      <t>ゲンザイ</t>
    </rPh>
    <rPh sb="11" eb="13">
      <t>セッテイ</t>
    </rPh>
    <rPh sb="13" eb="15">
      <t>ジョウタイ</t>
    </rPh>
    <rPh sb="18" eb="19">
      <t>ミ</t>
    </rPh>
    <rPh sb="19" eb="21">
      <t>セッテイ</t>
    </rPh>
    <rPh sb="24" eb="26">
      <t>セッテイ</t>
    </rPh>
    <rPh sb="26" eb="27">
      <t>ズ</t>
    </rPh>
    <rPh sb="30" eb="32">
      <t>カクノウ</t>
    </rPh>
    <phoneticPr fontId="9"/>
  </si>
  <si>
    <t>現在AUDIO情報設定</t>
    <rPh sb="0" eb="2">
      <t>ゲンザイ</t>
    </rPh>
    <rPh sb="7" eb="9">
      <t>ジョウホウ</t>
    </rPh>
    <rPh sb="9" eb="11">
      <t>セッテイ</t>
    </rPh>
    <phoneticPr fontId="9"/>
  </si>
  <si>
    <t>補足：I-AUDIOデータ以外の定期通知データは1つのステータス情報に対して1つのデータ部の項目が存在するが、現在AUDIO情報は、1つのステータスに対して複数のデータ(I-AUDIO全てのデータ部が現在AUDIO情報を示す)となる。</t>
    <rPh sb="0" eb="2">
      <t>ホソク</t>
    </rPh>
    <rPh sb="13" eb="15">
      <t>イガイ</t>
    </rPh>
    <rPh sb="16" eb="18">
      <t>テイキ</t>
    </rPh>
    <rPh sb="18" eb="20">
      <t>ツウチ</t>
    </rPh>
    <rPh sb="32" eb="34">
      <t>ジョウホウ</t>
    </rPh>
    <rPh sb="35" eb="36">
      <t>タイ</t>
    </rPh>
    <rPh sb="44" eb="45">
      <t>ブ</t>
    </rPh>
    <rPh sb="46" eb="48">
      <t>コウモク</t>
    </rPh>
    <rPh sb="49" eb="51">
      <t>ソンザイ</t>
    </rPh>
    <rPh sb="55" eb="57">
      <t>ゲンザイ</t>
    </rPh>
    <rPh sb="62" eb="64">
      <t>ジョウホウ</t>
    </rPh>
    <rPh sb="75" eb="76">
      <t>タイ</t>
    </rPh>
    <rPh sb="78" eb="80">
      <t>フクスウ</t>
    </rPh>
    <rPh sb="92" eb="93">
      <t>スベ</t>
    </rPh>
    <rPh sb="98" eb="99">
      <t>ブ</t>
    </rPh>
    <rPh sb="100" eb="102">
      <t>ゲンザイ</t>
    </rPh>
    <rPh sb="107" eb="109">
      <t>ジョウホウ</t>
    </rPh>
    <rPh sb="110" eb="111">
      <t>シメ</t>
    </rPh>
    <phoneticPr fontId="9"/>
  </si>
  <si>
    <t>現在オーディオソース毎に通知する情報が代わるため、データ部は可変となる。</t>
    <rPh sb="0" eb="2">
      <t>ゲンザイ</t>
    </rPh>
    <rPh sb="10" eb="11">
      <t>マイ</t>
    </rPh>
    <rPh sb="12" eb="14">
      <t>ツウチ</t>
    </rPh>
    <rPh sb="16" eb="18">
      <t>ジョウホウ</t>
    </rPh>
    <rPh sb="19" eb="20">
      <t>カ</t>
    </rPh>
    <rPh sb="28" eb="29">
      <t>ブ</t>
    </rPh>
    <rPh sb="30" eb="32">
      <t>カヘン</t>
    </rPh>
    <phoneticPr fontId="9"/>
  </si>
  <si>
    <t>現在AUDIO情報を示す。</t>
    <rPh sb="10" eb="11">
      <t>シメ</t>
    </rPh>
    <phoneticPr fontId="9"/>
  </si>
  <si>
    <t>なお、未設定時はデータ部は"無し"となる。</t>
    <rPh sb="3" eb="6">
      <t>ミセッテイ</t>
    </rPh>
    <rPh sb="6" eb="7">
      <t>ジ</t>
    </rPh>
    <rPh sb="11" eb="12">
      <t>ブ</t>
    </rPh>
    <rPh sb="14" eb="15">
      <t>ナ</t>
    </rPh>
    <phoneticPr fontId="9"/>
  </si>
  <si>
    <t>Current Audio Source</t>
    <phoneticPr fontId="9"/>
  </si>
  <si>
    <t>Current Audio Shuffle Mode</t>
    <phoneticPr fontId="9"/>
  </si>
  <si>
    <t>Current Audio Repeat Mode</t>
    <phoneticPr fontId="9"/>
  </si>
  <si>
    <t>signed</t>
    <phoneticPr fontId="9"/>
  </si>
  <si>
    <t>-1:未対応</t>
    <phoneticPr fontId="9"/>
  </si>
  <si>
    <t>Stop</t>
    <phoneticPr fontId="9"/>
  </si>
  <si>
    <t>Up/Down/停止</t>
    <phoneticPr fontId="9"/>
  </si>
  <si>
    <t>Seek Up</t>
    <phoneticPr fontId="9"/>
  </si>
  <si>
    <t>現在オーディオソース：リピート指定</t>
    <phoneticPr fontId="9"/>
  </si>
  <si>
    <t>Up/Down</t>
    <phoneticPr fontId="9"/>
  </si>
  <si>
    <t>Scan開始／停止</t>
    <rPh sb="4" eb="6">
      <t>カイシ</t>
    </rPh>
    <rPh sb="7" eb="9">
      <t>テイシ</t>
    </rPh>
    <phoneticPr fontId="9"/>
  </si>
  <si>
    <t>Up/Down/Auto</t>
    <phoneticPr fontId="9"/>
  </si>
  <si>
    <t>tune選択指定ソース</t>
    <phoneticPr fontId="9"/>
  </si>
  <si>
    <t>Fader/Balance設定(左右／上下)
(Up/Down)</t>
    <phoneticPr fontId="9"/>
  </si>
  <si>
    <t>Subwoofer設定
(Up/Down)</t>
    <phoneticPr fontId="9"/>
  </si>
  <si>
    <t>Subwoofer設定
(ダイレクト)</t>
    <phoneticPr fontId="9"/>
  </si>
  <si>
    <t>車速連動音量調整機能(SVC)モード設定</t>
    <phoneticPr fontId="9"/>
  </si>
  <si>
    <t>Notification</t>
    <phoneticPr fontId="9"/>
  </si>
  <si>
    <t>xx
(Notification条件数)</t>
    <rPh sb="16" eb="18">
      <t>ジョウケン</t>
    </rPh>
    <rPh sb="18" eb="19">
      <t>スウ</t>
    </rPh>
    <phoneticPr fontId="9"/>
  </si>
  <si>
    <t>Notification通知用の【条件コード】を指定</t>
    <rPh sb="12" eb="14">
      <t>ツウチ</t>
    </rPh>
    <rPh sb="14" eb="15">
      <t>ヨウ</t>
    </rPh>
    <rPh sb="17" eb="19">
      <t>ジョウケン</t>
    </rPh>
    <rPh sb="24" eb="26">
      <t>シテイ</t>
    </rPh>
    <phoneticPr fontId="9"/>
  </si>
  <si>
    <t>Notification通知用の条件コードに対する【条件値】を設定</t>
    <rPh sb="12" eb="14">
      <t>ツウチ</t>
    </rPh>
    <rPh sb="14" eb="15">
      <t>ヨウ</t>
    </rPh>
    <rPh sb="16" eb="18">
      <t>ジョウケン</t>
    </rPh>
    <rPh sb="22" eb="23">
      <t>タイ</t>
    </rPh>
    <rPh sb="26" eb="28">
      <t>ジョウケン</t>
    </rPh>
    <rPh sb="28" eb="29">
      <t>アタイ</t>
    </rPh>
    <rPh sb="31" eb="33">
      <t>セッテイ</t>
    </rPh>
    <phoneticPr fontId="9"/>
  </si>
  <si>
    <t>Notificationとして指定する項目を連結して通知する。
具体的な指定内容については【■Notification条件】を参照のこと</t>
    <rPh sb="15" eb="17">
      <t>シテイ</t>
    </rPh>
    <rPh sb="19" eb="21">
      <t>コウモク</t>
    </rPh>
    <rPh sb="22" eb="24">
      <t>レンケツ</t>
    </rPh>
    <rPh sb="26" eb="28">
      <t>ツウチ</t>
    </rPh>
    <rPh sb="32" eb="35">
      <t>グタイテキ</t>
    </rPh>
    <rPh sb="36" eb="38">
      <t>シテイ</t>
    </rPh>
    <rPh sb="38" eb="40">
      <t>ナイヨウ</t>
    </rPh>
    <rPh sb="63" eb="65">
      <t>サンショウ</t>
    </rPh>
    <phoneticPr fontId="9"/>
  </si>
  <si>
    <t>■Notification条件</t>
    <rPh sb="13" eb="15">
      <t>ジョウケン</t>
    </rPh>
    <phoneticPr fontId="9"/>
  </si>
  <si>
    <t>ナビ目的地探索を行う条件は様々なケースが存在するため、以後条件を追加指定可能なフォーマットとする。</t>
    <rPh sb="2" eb="5">
      <t>モクテキチ</t>
    </rPh>
    <rPh sb="5" eb="7">
      <t>タンサク</t>
    </rPh>
    <rPh sb="8" eb="9">
      <t>オコナ</t>
    </rPh>
    <rPh sb="10" eb="12">
      <t>ジョウケン</t>
    </rPh>
    <rPh sb="13" eb="15">
      <t>サマザマ</t>
    </rPh>
    <rPh sb="20" eb="22">
      <t>ソンザイ</t>
    </rPh>
    <rPh sb="27" eb="29">
      <t>イゴ</t>
    </rPh>
    <rPh sb="29" eb="31">
      <t>ジョウケン</t>
    </rPh>
    <rPh sb="32" eb="34">
      <t>ツイカ</t>
    </rPh>
    <rPh sb="34" eb="36">
      <t>シテイ</t>
    </rPh>
    <rPh sb="36" eb="38">
      <t>カノウ</t>
    </rPh>
    <phoneticPr fontId="9"/>
  </si>
  <si>
    <t>【探索条件のルールについて】</t>
    <rPh sb="1" eb="3">
      <t>タンサク</t>
    </rPh>
    <rPh sb="3" eb="5">
      <t>ジョウケン</t>
    </rPh>
    <phoneticPr fontId="9"/>
  </si>
  <si>
    <t>・探索要求の指定条件に対して【条件コード】を定義する。</t>
    <rPh sb="1" eb="3">
      <t>タンサク</t>
    </rPh>
    <rPh sb="3" eb="5">
      <t>ヨウキュウ</t>
    </rPh>
    <rPh sb="6" eb="8">
      <t>シテイ</t>
    </rPh>
    <rPh sb="8" eb="10">
      <t>ジョウケン</t>
    </rPh>
    <rPh sb="11" eb="12">
      <t>タイ</t>
    </rPh>
    <rPh sb="15" eb="17">
      <t>ジョウケン</t>
    </rPh>
    <rPh sb="22" eb="24">
      <t>テイギ</t>
    </rPh>
    <phoneticPr fontId="9"/>
  </si>
  <si>
    <t>Notificationには様々なパターンが存在するため、以後条件を追加指定可能なフォーマットとする。</t>
    <rPh sb="14" eb="16">
      <t>サマザマ</t>
    </rPh>
    <rPh sb="22" eb="24">
      <t>ソンザイ</t>
    </rPh>
    <rPh sb="29" eb="31">
      <t>イゴ</t>
    </rPh>
    <rPh sb="31" eb="33">
      <t>ジョウケン</t>
    </rPh>
    <rPh sb="34" eb="36">
      <t>ツイカ</t>
    </rPh>
    <rPh sb="36" eb="38">
      <t>シテイ</t>
    </rPh>
    <rPh sb="38" eb="40">
      <t>カノウ</t>
    </rPh>
    <phoneticPr fontId="9"/>
  </si>
  <si>
    <t>【Notification条件のルールについて】</t>
    <rPh sb="13" eb="15">
      <t>ジョウケン</t>
    </rPh>
    <phoneticPr fontId="9"/>
  </si>
  <si>
    <t>・Notificationの指定条件に対して【条件コード】を定義する。</t>
    <rPh sb="14" eb="16">
      <t>シテイ</t>
    </rPh>
    <rPh sb="16" eb="18">
      <t>ジョウケン</t>
    </rPh>
    <rPh sb="19" eb="20">
      <t>タイ</t>
    </rPh>
    <rPh sb="23" eb="25">
      <t>ジョウケン</t>
    </rPh>
    <rPh sb="30" eb="32">
      <t>テイギ</t>
    </rPh>
    <phoneticPr fontId="9"/>
  </si>
  <si>
    <t>＜Notification条件コード、条件値テーブル＞</t>
    <rPh sb="13" eb="15">
      <t>ジョウケン</t>
    </rPh>
    <rPh sb="19" eb="21">
      <t>ジョウケン</t>
    </rPh>
    <rPh sb="21" eb="22">
      <t>アタイ</t>
    </rPh>
    <phoneticPr fontId="9"/>
  </si>
  <si>
    <t>条件値の型</t>
    <rPh sb="0" eb="2">
      <t>ジョウケン</t>
    </rPh>
    <rPh sb="2" eb="3">
      <t>アタイ</t>
    </rPh>
    <rPh sb="4" eb="5">
      <t>カタ</t>
    </rPh>
    <phoneticPr fontId="9"/>
  </si>
  <si>
    <t>条件値に対応した型</t>
    <rPh sb="0" eb="2">
      <t>ジョウケン</t>
    </rPh>
    <rPh sb="2" eb="3">
      <t>アタイ</t>
    </rPh>
    <rPh sb="4" eb="6">
      <t>タイオウ</t>
    </rPh>
    <rPh sb="8" eb="9">
      <t>カタ</t>
    </rPh>
    <phoneticPr fontId="9"/>
  </si>
  <si>
    <t>通知種別</t>
    <rPh sb="0" eb="2">
      <t>ツウチ</t>
    </rPh>
    <rPh sb="2" eb="4">
      <t>シュベツ</t>
    </rPh>
    <phoneticPr fontId="9"/>
  </si>
  <si>
    <t>通知種別(ﾎﾟｯﾌﾟｱｯﾌﾟ/ｱｲｺﾝ/音声)を指定する</t>
    <rPh sb="24" eb="26">
      <t>シテイ</t>
    </rPh>
    <phoneticPr fontId="9"/>
  </si>
  <si>
    <t>音声</t>
    <rPh sb="0" eb="2">
      <t>オンセイ</t>
    </rPh>
    <phoneticPr fontId="9"/>
  </si>
  <si>
    <t>アイコン</t>
    <phoneticPr fontId="9"/>
  </si>
  <si>
    <t>○</t>
  </si>
  <si>
    <t>○</t>
    <phoneticPr fontId="9"/>
  </si>
  <si>
    <t>[通知種別]で[ポップアップ]を指定時、ポップアップのタイプを指定する</t>
    <rPh sb="1" eb="3">
      <t>ツウチ</t>
    </rPh>
    <rPh sb="3" eb="5">
      <t>シュベツ</t>
    </rPh>
    <rPh sb="16" eb="18">
      <t>シテイ</t>
    </rPh>
    <rPh sb="18" eb="19">
      <t>ジ</t>
    </rPh>
    <rPh sb="31" eb="33">
      <t>シテイ</t>
    </rPh>
    <phoneticPr fontId="9"/>
  </si>
  <si>
    <t>条件値データ部
サイズ</t>
    <rPh sb="0" eb="2">
      <t>ジョウケン</t>
    </rPh>
    <rPh sb="2" eb="3">
      <t>アタイ</t>
    </rPh>
    <rPh sb="6" eb="7">
      <t>ブ</t>
    </rPh>
    <phoneticPr fontId="9"/>
  </si>
  <si>
    <t>下部ポップアップ</t>
    <rPh sb="0" eb="2">
      <t>カブ</t>
    </rPh>
    <phoneticPr fontId="9"/>
  </si>
  <si>
    <t>2x</t>
    <phoneticPr fontId="9"/>
  </si>
  <si>
    <t>3X</t>
    <phoneticPr fontId="9"/>
  </si>
  <si>
    <t>[OK]ボタン</t>
    <phoneticPr fontId="9"/>
  </si>
  <si>
    <t>ポップアップ表示文言</t>
    <rPh sb="6" eb="8">
      <t>ヒョウジ</t>
    </rPh>
    <rPh sb="8" eb="10">
      <t>モンゴン</t>
    </rPh>
    <phoneticPr fontId="9"/>
  </si>
  <si>
    <t>表示文言のUTF-8バイトコードのバイト長</t>
    <rPh sb="0" eb="2">
      <t>ヒョウジ</t>
    </rPh>
    <rPh sb="2" eb="4">
      <t>モンゴン</t>
    </rPh>
    <rPh sb="20" eb="21">
      <t>チョウ</t>
    </rPh>
    <phoneticPr fontId="9"/>
  </si>
  <si>
    <t>[通知種別]で[ポップアップ]を指定時、ポップアップの表示文言を指定する
　言語コード：UTF-8
　改行コード：LF</t>
    <rPh sb="1" eb="3">
      <t>ツウチ</t>
    </rPh>
    <rPh sb="3" eb="5">
      <t>シュベツ</t>
    </rPh>
    <rPh sb="16" eb="18">
      <t>シテイ</t>
    </rPh>
    <rPh sb="18" eb="19">
      <t>ジ</t>
    </rPh>
    <rPh sb="27" eb="29">
      <t>ヒョウジ</t>
    </rPh>
    <rPh sb="29" eb="31">
      <t>モンゴン</t>
    </rPh>
    <rPh sb="32" eb="34">
      <t>シテイ</t>
    </rPh>
    <rPh sb="38" eb="40">
      <t>ゲンゴ</t>
    </rPh>
    <rPh sb="51" eb="53">
      <t>カイギョウ</t>
    </rPh>
    <phoneticPr fontId="9"/>
  </si>
  <si>
    <t>例)ポップアップ　サイズ:大を指定して"あいう(改行)えお"を表示通知する場合</t>
    <rPh sb="0" eb="1">
      <t>レイ</t>
    </rPh>
    <rPh sb="13" eb="14">
      <t>ダイ</t>
    </rPh>
    <rPh sb="15" eb="17">
      <t>シテイ</t>
    </rPh>
    <rPh sb="24" eb="26">
      <t>カイギョウ</t>
    </rPh>
    <rPh sb="31" eb="33">
      <t>ヒョウジ</t>
    </rPh>
    <rPh sb="33" eb="35">
      <t>ツウチ</t>
    </rPh>
    <rPh sb="37" eb="39">
      <t>バアイ</t>
    </rPh>
    <phoneticPr fontId="9"/>
  </si>
  <si>
    <t>3
(指定条件数は通知種別、ポップアップタイプ、ポップアップ表示文言の3つ)</t>
    <rPh sb="3" eb="5">
      <t>シテイ</t>
    </rPh>
    <rPh sb="5" eb="7">
      <t>ジョウケン</t>
    </rPh>
    <rPh sb="7" eb="8">
      <t>スウ</t>
    </rPh>
    <rPh sb="9" eb="11">
      <t>ツウチ</t>
    </rPh>
    <rPh sb="11" eb="13">
      <t>シュベツ</t>
    </rPh>
    <rPh sb="30" eb="32">
      <t>ヒョウジ</t>
    </rPh>
    <rPh sb="32" eb="34">
      <t>モンゴン</t>
    </rPh>
    <phoneticPr fontId="9"/>
  </si>
  <si>
    <t>【条件値】
0:ポップアップ</t>
    <rPh sb="1" eb="3">
      <t>ジョウケン</t>
    </rPh>
    <rPh sb="3" eb="4">
      <t>アタイ</t>
    </rPh>
    <phoneticPr fontId="9"/>
  </si>
  <si>
    <t>【条件値】
30:サイズ：大</t>
    <rPh sb="1" eb="3">
      <t>ジョウケン</t>
    </rPh>
    <rPh sb="3" eb="4">
      <t>アタイ</t>
    </rPh>
    <rPh sb="13" eb="14">
      <t>ダイ</t>
    </rPh>
    <phoneticPr fontId="9"/>
  </si>
  <si>
    <t>【条件コード】
1:通知種別</t>
    <rPh sb="1" eb="3">
      <t>ジョウケン</t>
    </rPh>
    <rPh sb="10" eb="12">
      <t>ツウチ</t>
    </rPh>
    <rPh sb="12" eb="14">
      <t>シュベツ</t>
    </rPh>
    <phoneticPr fontId="9"/>
  </si>
  <si>
    <t>【条件コード】
2:ポップアップタイプ</t>
    <rPh sb="1" eb="3">
      <t>ジョウケン</t>
    </rPh>
    <phoneticPr fontId="9"/>
  </si>
  <si>
    <t>【条件値】
""あいう(改行)えお"→(UTF-8ﾊﾞｲﾄｺｰﾄﾞ)E3 81 82 E3 81 84 E3 81 86 0A E3 81 88 E3 81 8A　(16進で記載しています)</t>
    <rPh sb="1" eb="3">
      <t>ジョウケン</t>
    </rPh>
    <rPh sb="3" eb="4">
      <t>アタイ</t>
    </rPh>
    <phoneticPr fontId="9"/>
  </si>
  <si>
    <t>16
個別ﾃﾞｰﾀ部のﾊﾞｲﾄﾃﾞｰﾀ長</t>
    <phoneticPr fontId="9"/>
  </si>
  <si>
    <t>タッチパネル感度</t>
    <phoneticPr fontId="9"/>
  </si>
  <si>
    <t>現在オーディオ音量</t>
    <phoneticPr fontId="9"/>
  </si>
  <si>
    <t>ポップアップ</t>
    <phoneticPr fontId="9"/>
  </si>
  <si>
    <t>ポップアップタイプ</t>
    <phoneticPr fontId="9"/>
  </si>
  <si>
    <t>USB</t>
    <phoneticPr fontId="9"/>
  </si>
  <si>
    <t>[USB]
0:ﾗﾝﾀﾞﾑ再生無し
1:ﾗﾝﾀﾞﾑ再生:全ﾌｧｲﾙ
2:ﾗﾝﾀﾞﾑ再生:ﾌｫﾙﾀﾞ内/ﾌｧｲﾙ一覧</t>
    <phoneticPr fontId="9"/>
  </si>
  <si>
    <t>[USB]
0:ﾘﾋﾟｰﾄ再生無し
1:ﾘﾋﾟｰﾄ再生[ﾌｧｲﾙ(1曲)]
2:ﾘﾋﾟｰﾄ再生[ﾌｫﾙﾀﾞ]</t>
    <phoneticPr fontId="9"/>
  </si>
  <si>
    <t>音量設定済:0～40
未定:-1</t>
    <phoneticPr fontId="9"/>
  </si>
  <si>
    <t>iPod</t>
    <phoneticPr fontId="9"/>
  </si>
  <si>
    <t xml:space="preserve">
[ipod]
0:ﾘﾋﾟｰﾄ再生無し
1:ﾘﾋﾟｰﾄ再生[1曲]
2:ﾘﾋﾟｰﾄ再生[ｱﾙﾊﾞﾑALL]</t>
    <phoneticPr fontId="9"/>
  </si>
  <si>
    <t xml:space="preserve">
[BT-A]
0:ﾗﾝﾀﾞﾑ再生無し
1:ﾗﾝﾀﾞﾑ再生[全曲]</t>
    <phoneticPr fontId="9"/>
  </si>
  <si>
    <t xml:space="preserve">
[BT-A]
0:ﾘﾋﾟｰﾄ再生無し
1:ﾘﾋﾟｰﾄ再生[全曲]</t>
    <phoneticPr fontId="9"/>
  </si>
  <si>
    <t>I-MID</t>
    <phoneticPr fontId="9"/>
  </si>
  <si>
    <t>I-AUDIO</t>
    <phoneticPr fontId="9"/>
  </si>
  <si>
    <t>NOT-CANデータ(更新頻度:中)送信</t>
    <rPh sb="11" eb="13">
      <t>コウシン</t>
    </rPh>
    <rPh sb="13" eb="15">
      <t>ヒンド</t>
    </rPh>
    <rPh sb="16" eb="17">
      <t>ナカ</t>
    </rPh>
    <rPh sb="18" eb="20">
      <t>ソウシン</t>
    </rPh>
    <phoneticPr fontId="9"/>
  </si>
  <si>
    <t>AUDIO関連データ(更新頻度:中)送信</t>
    <rPh sb="5" eb="7">
      <t>カンレン</t>
    </rPh>
    <rPh sb="11" eb="13">
      <t>コウシン</t>
    </rPh>
    <rPh sb="13" eb="15">
      <t>ヒンド</t>
    </rPh>
    <rPh sb="16" eb="17">
      <t>ナカ</t>
    </rPh>
    <rPh sb="18" eb="20">
      <t>ソウシン</t>
    </rPh>
    <phoneticPr fontId="9"/>
  </si>
  <si>
    <t>I-MID</t>
    <phoneticPr fontId="9"/>
  </si>
  <si>
    <t>I-AUDIO</t>
    <phoneticPr fontId="9"/>
  </si>
  <si>
    <t>300ms</t>
    <phoneticPr fontId="9"/>
  </si>
  <si>
    <t>500ms</t>
    <phoneticPr fontId="9"/>
  </si>
  <si>
    <t>500ms</t>
    <phoneticPr fontId="9"/>
  </si>
  <si>
    <t>有:10</t>
    <rPh sb="0" eb="1">
      <t>ア</t>
    </rPh>
    <phoneticPr fontId="9"/>
  </si>
  <si>
    <t>100ms</t>
    <phoneticPr fontId="9"/>
  </si>
  <si>
    <t>10×10=100ms</t>
    <phoneticPr fontId="9"/>
  </si>
  <si>
    <t>500×10=5000ms</t>
    <phoneticPr fontId="9"/>
  </si>
  <si>
    <t>30×10=300ms</t>
    <phoneticPr fontId="9"/>
  </si>
  <si>
    <t>0:定期通知無し　1～:定期通知周期　定期通知周期[ms]＝DB値×10</t>
    <rPh sb="2" eb="4">
      <t>テイキ</t>
    </rPh>
    <rPh sb="4" eb="6">
      <t>ツウチ</t>
    </rPh>
    <rPh sb="6" eb="7">
      <t>ナ</t>
    </rPh>
    <rPh sb="12" eb="14">
      <t>テイキ</t>
    </rPh>
    <rPh sb="14" eb="16">
      <t>ツウチ</t>
    </rPh>
    <rPh sb="16" eb="18">
      <t>シュウキ</t>
    </rPh>
    <rPh sb="19" eb="21">
      <t>テイキ</t>
    </rPh>
    <rPh sb="21" eb="23">
      <t>ツウチ</t>
    </rPh>
    <rPh sb="23" eb="25">
      <t>シュウキ</t>
    </rPh>
    <rPh sb="32" eb="33">
      <t>アタイ</t>
    </rPh>
    <phoneticPr fontId="9"/>
  </si>
  <si>
    <t>有：100</t>
    <rPh sb="0" eb="1">
      <t>ア</t>
    </rPh>
    <phoneticPr fontId="9"/>
  </si>
  <si>
    <t>有:30</t>
    <rPh sb="0" eb="1">
      <t>ア</t>
    </rPh>
    <phoneticPr fontId="9"/>
  </si>
  <si>
    <t>有:200</t>
    <rPh sb="0" eb="1">
      <t>ア</t>
    </rPh>
    <phoneticPr fontId="9"/>
  </si>
  <si>
    <t>再生経過時間：0-9999(秒)
未定：-1</t>
    <rPh sb="14" eb="15">
      <t>ビョウ</t>
    </rPh>
    <rPh sb="17" eb="19">
      <t>ミテイ</t>
    </rPh>
    <phoneticPr fontId="9"/>
  </si>
  <si>
    <t>残りの再生時間：0-9999(秒)
未定：-1</t>
    <rPh sb="18" eb="20">
      <t>ミテイ</t>
    </rPh>
    <phoneticPr fontId="9"/>
  </si>
  <si>
    <t>目的地名称</t>
    <rPh sb="0" eb="3">
      <t>モクテキチ</t>
    </rPh>
    <rPh sb="3" eb="5">
      <t>メイショウ</t>
    </rPh>
    <phoneticPr fontId="9"/>
  </si>
  <si>
    <t>目的地名称を文字列指定する。</t>
    <rPh sb="0" eb="3">
      <t>モクテキチ</t>
    </rPh>
    <rPh sb="3" eb="5">
      <t>メイショウ</t>
    </rPh>
    <rPh sb="6" eb="9">
      <t>モジレツ</t>
    </rPh>
    <rPh sb="9" eb="11">
      <t>シテイ</t>
    </rPh>
    <phoneticPr fontId="9"/>
  </si>
  <si>
    <t>3
(指定条件数は緯度と経度、目的地名称の3つ)</t>
    <rPh sb="3" eb="5">
      <t>シテイ</t>
    </rPh>
    <rPh sb="5" eb="7">
      <t>ジョウケン</t>
    </rPh>
    <rPh sb="7" eb="8">
      <t>スウ</t>
    </rPh>
    <rPh sb="9" eb="11">
      <t>イド</t>
    </rPh>
    <rPh sb="12" eb="14">
      <t>ケイド</t>
    </rPh>
    <rPh sb="15" eb="18">
      <t>モクテキチ</t>
    </rPh>
    <rPh sb="18" eb="20">
      <t>メイショウ</t>
    </rPh>
    <phoneticPr fontId="9"/>
  </si>
  <si>
    <t>【条件コード】
3：目的地名称</t>
    <rPh sb="1" eb="3">
      <t>ジョウケン</t>
    </rPh>
    <rPh sb="10" eb="13">
      <t>モクテキチ</t>
    </rPh>
    <rPh sb="13" eb="15">
      <t>メイショウ</t>
    </rPh>
    <phoneticPr fontId="9"/>
  </si>
  <si>
    <t xml:space="preserve"> 　目的地名称：目的地</t>
    <rPh sb="2" eb="5">
      <t>モクテキチ</t>
    </rPh>
    <rPh sb="5" eb="7">
      <t>メイショウ</t>
    </rPh>
    <rPh sb="8" eb="11">
      <t>モクテキチ</t>
    </rPh>
    <phoneticPr fontId="9"/>
  </si>
  <si>
    <t>【条件値】
"目的地"→(UTF-8ﾊﾞｲﾄｺｰﾄﾞ)E7 9B AE E7 9A 84 E5 9C B0
(16進で記載しています)</t>
    <rPh sb="1" eb="3">
      <t>ジョウケン</t>
    </rPh>
    <rPh sb="3" eb="4">
      <t>アタイ</t>
    </rPh>
    <rPh sb="7" eb="10">
      <t>モクテキチ</t>
    </rPh>
    <phoneticPr fontId="9"/>
  </si>
  <si>
    <t>9
個別ﾃﾞｰﾀ部のﾊﾞｲﾄﾃﾞｰﾀ長</t>
    <phoneticPr fontId="9"/>
  </si>
  <si>
    <t>CT-MDRES</t>
    <phoneticPr fontId="9"/>
  </si>
  <si>
    <t>【条件コード】
3:ポップアップ表示文言</t>
    <rPh sb="1" eb="3">
      <t>ジョウケン</t>
    </rPh>
    <phoneticPr fontId="9"/>
  </si>
  <si>
    <t>オーディオOFF</t>
    <phoneticPr fontId="9"/>
  </si>
  <si>
    <t>(7)I-AUDIO</t>
    <phoneticPr fontId="9"/>
  </si>
  <si>
    <t>その他オーディオ
(未対応ソース)</t>
    <phoneticPr fontId="9"/>
  </si>
  <si>
    <t>チャンネル番号[CH]
0～999</t>
    <phoneticPr fontId="9"/>
  </si>
  <si>
    <t>2017/4/27</t>
    <phoneticPr fontId="9"/>
  </si>
  <si>
    <t>通信プロトコル_概要
転送データフォーマット(ヘッダ)
転送データフォーマット(データ, CheckSum)
転送データ詳細仕様(MD⇔HU)
転送データ詳細仕様(I-AUDIO)</t>
    <rPh sb="0" eb="2">
      <t>ツウシン</t>
    </rPh>
    <rPh sb="8" eb="10">
      <t>ガイヨウ</t>
    </rPh>
    <phoneticPr fontId="9"/>
  </si>
  <si>
    <t>CT-MDREQ</t>
    <phoneticPr fontId="9"/>
  </si>
  <si>
    <t>・I-AUDIO,I-MID,CT-MDREQ,CT-MDRESの定義追加</t>
    <rPh sb="33" eb="35">
      <t>テイギ</t>
    </rPh>
    <rPh sb="35" eb="37">
      <t>ツイカ</t>
    </rPh>
    <phoneticPr fontId="9"/>
  </si>
  <si>
    <t>Android・・・ [MDVE Service]が各VendorAppのアクセスキーに応じた車両データを生成し、通知する。</t>
    <phoneticPr fontId="9"/>
  </si>
  <si>
    <t>ｚ</t>
    <phoneticPr fontId="9"/>
  </si>
  <si>
    <t xml:space="preserve">iPhone・・・ [MDEAP Framework]がVEのアクセス制御を行う[MDVEService]に相当する。
</t>
    <phoneticPr fontId="9"/>
  </si>
  <si>
    <t>[MDEPA Framework]は各VendorのiOSに組み込まれ、下図のようなアクセス制御を行う。HU側の送信内容はVEと同様だが、セッションがVendorAppとHondaApp用に2つ存在する。</t>
    <phoneticPr fontId="9"/>
  </si>
  <si>
    <t xml:space="preserve">アクセス制御リスト)
</t>
    <phoneticPr fontId="9"/>
  </si>
  <si>
    <t>下記のようにアクセス可否が分かるアクセス制御リストを保持し、アクセスキー毎のアクセス可否を判断可能とする。※アクセス制御リストは[アクセスキー毎]に作成、管理する。</t>
  </si>
  <si>
    <t>リストの項目及び、順番は[スマホアプリ提供向け車両データ仕様書(VE_EAP共通).xlsx]と同等とする。</t>
    <phoneticPr fontId="9"/>
  </si>
  <si>
    <t>イメージ)</t>
    <phoneticPr fontId="9"/>
  </si>
  <si>
    <t>車両データ名</t>
  </si>
  <si>
    <t>エンジンオイル寿命</t>
  </si>
  <si>
    <t>ShiftD</t>
  </si>
  <si>
    <t>ShiftN</t>
  </si>
  <si>
    <t>ShiftR</t>
  </si>
  <si>
    <t>ShiftP</t>
  </si>
  <si>
    <t>(以降省略)</t>
  </si>
  <si>
    <t>アクセス</t>
  </si>
  <si>
    <t>可否(例)</t>
  </si>
  <si>
    <t>可</t>
  </si>
  <si>
    <t>不可</t>
  </si>
  <si>
    <t>①車両データ受信時、アクセス不可の車両データをマスク(“0”クリア)した上で保持)</t>
  </si>
  <si>
    <t>　※EAPのみ</t>
  </si>
  <si>
    <t>　</t>
    <phoneticPr fontId="9"/>
  </si>
  <si>
    <t>　EAPではVendorAppが直接車両データを受信する構成になる。　</t>
    <phoneticPr fontId="9"/>
  </si>
  <si>
    <t>　セキュリティの観点よりアクセス制御リストを参照し、Verndor Appがアクセス不可の車両データに関しては、全て”0”クリアした上で保持する。</t>
    <phoneticPr fontId="9"/>
  </si>
  <si>
    <t>例)</t>
    <rPh sb="0" eb="1">
      <t>レイ</t>
    </rPh>
    <phoneticPr fontId="9"/>
  </si>
  <si>
    <t>ステータス</t>
  </si>
  <si>
    <t>値</t>
  </si>
  <si>
    <t>データ値(例)</t>
  </si>
  <si>
    <t>制御</t>
  </si>
  <si>
    <t>リスト</t>
  </si>
  <si>
    <t>保持</t>
  </si>
  <si>
    <t>データ</t>
  </si>
  <si>
    <t>②-1)アクセス可能な車両データのみをJSON形式で定期通知する</t>
  </si>
  <si>
    <t>②-2)取得要求に対し、アクセス可能な車両データのみをJSON形式で提供する</t>
  </si>
  <si>
    <t>　※VE/EAP共通</t>
  </si>
  <si>
    <t>　アクセス制御リストを参照し、アクセス可能な車両データのみをJSON形式で定期通知及び、提供する</t>
  </si>
  <si>
    <t>{"result":"Success","accel_pedal_position":{"status":1,"data":50},
"atmospheric_pressure":{"status":1,"data":300.5},
"intake_air_temperature":{"status":0,"data":0} ,
"shift_d":{"status":1,"data":0} , "shift_n":{"status":1,"data":1} ,
“shift_r”:{“status”:1,“data”:0},“shift_p”:{“status”:1,“data”:0},
(以降省略)</t>
    <phoneticPr fontId="9"/>
  </si>
  <si>
    <t>3.5 HU/MDの車両データクリアタイミングの定義</t>
    <phoneticPr fontId="9"/>
  </si>
  <si>
    <t>#</t>
  </si>
  <si>
    <t>タイミング</t>
  </si>
  <si>
    <t>説明</t>
  </si>
  <si>
    <t>B-Const</t>
  </si>
  <si>
    <t>B-HIGH</t>
  </si>
  <si>
    <t>B-MID</t>
  </si>
  <si>
    <t>B-LOW</t>
  </si>
  <si>
    <t>F-HIGH</t>
  </si>
  <si>
    <t>接続時／切断時</t>
  </si>
  <si>
    <t>VEやEAP接続／切断時に各バッファをクリアする</t>
  </si>
  <si>
    <t>無し</t>
  </si>
  <si>
    <t>全データ</t>
  </si>
  <si>
    <t>更新タイムアウト</t>
  </si>
  <si>
    <t>F-CANリプロ</t>
  </si>
  <si>
    <t>全データクリア</t>
    <phoneticPr fontId="9"/>
  </si>
  <si>
    <t>パケット種別</t>
    <phoneticPr fontId="9"/>
  </si>
  <si>
    <t>対象パケット種別のいずれの項目も更新がされない状態が継続した場合、バッファをクリアする
※値の正当性が無くなる</t>
    <phoneticPr fontId="9"/>
  </si>
  <si>
    <t>周期:5000ms
TimeOut:無し</t>
    <phoneticPr fontId="9"/>
  </si>
  <si>
    <t>周期:300ms
TimeOut:
3000ms
全データクリア</t>
    <phoneticPr fontId="9"/>
  </si>
  <si>
    <t>周期:100ms
TimeOut:
1500ms
全データクリア</t>
    <phoneticPr fontId="9"/>
  </si>
  <si>
    <t>I-MID</t>
    <phoneticPr fontId="9"/>
  </si>
  <si>
    <t>周期:300ms
TimeOut:無し</t>
    <phoneticPr fontId="9"/>
  </si>
  <si>
    <t>I-AUDIO</t>
    <phoneticPr fontId="9"/>
  </si>
  <si>
    <t>周期:500ms
TimeOut:無し</t>
    <rPh sb="17" eb="18">
      <t>ナ</t>
    </rPh>
    <phoneticPr fontId="9"/>
  </si>
  <si>
    <t>クリア対象無し</t>
    <rPh sb="3" eb="5">
      <t>タイショウ</t>
    </rPh>
    <rPh sb="5" eb="6">
      <t>ナ</t>
    </rPh>
    <phoneticPr fontId="9"/>
  </si>
  <si>
    <t>F-CAN
リプロ対象
○:対象</t>
    <phoneticPr fontId="9"/>
  </si>
  <si>
    <t>×</t>
  </si>
  <si>
    <t>－</t>
    <phoneticPr fontId="9"/>
  </si>
  <si>
    <t>F-CANリプロ項目のみクリア
→Sheet[転送データ詳細仕様][F-CANリプロ項目]の○を参照</t>
    <phoneticPr fontId="9"/>
  </si>
  <si>
    <t>HU外部IF:setFcanReproにて0→1に設定されたタイミング。
FCANリプロ中はF-CAN値の正しさが保証できない。また、F-CANをゲートウェイしてB-CANとして送信している項目もクリア対象とする。
また、F-CANリプロ中は、対象項目(F-CANや対象B-CAN項目)値を”更新しない”こと</t>
    <phoneticPr fontId="9"/>
  </si>
  <si>
    <t>周期:100ms
TimeOut:
1500ms
[Time]値を除く
全データクリア</t>
    <phoneticPr fontId="9"/>
  </si>
  <si>
    <t>HU/MD側それぞれにて保持する車両データをクリアするタイミングは下記。</t>
    <rPh sb="33" eb="35">
      <t>カキ</t>
    </rPh>
    <phoneticPr fontId="9"/>
  </si>
  <si>
    <t>HU側)</t>
    <rPh sb="2" eb="3">
      <t>ガワ</t>
    </rPh>
    <phoneticPr fontId="9"/>
  </si>
  <si>
    <t>F-CANリプロ中シーケンス)</t>
    <phoneticPr fontId="9"/>
  </si>
  <si>
    <t>VEやEAP接続／切断時に車両データバッファをクリアする
(EAP補足)Vendor Appの場合、Fore→Back時にセッションCloseするため、そのタイミングでバッファクリア。
HondaAppはBack時もセッションOpen継続のためバッファは消えない</t>
    <phoneticPr fontId="9"/>
  </si>
  <si>
    <t>MD側は車両データとしてパケット種別は意識していない
全データクリア</t>
    <phoneticPr fontId="9"/>
  </si>
  <si>
    <t>アクセルペダル位置</t>
    <phoneticPr fontId="9"/>
  </si>
  <si>
    <t>車両データ名</t>
    <phoneticPr fontId="9"/>
  </si>
  <si>
    <t>ステータス</t>
    <phoneticPr fontId="9"/>
  </si>
  <si>
    <t>○</t>
    <phoneticPr fontId="9"/>
  </si>
  <si>
    <t>×</t>
    <phoneticPr fontId="9"/>
  </si>
  <si>
    <t>○</t>
    <phoneticPr fontId="9"/>
  </si>
  <si>
    <t>×</t>
    <phoneticPr fontId="9"/>
  </si>
  <si>
    <t>Atmospheric pressure</t>
    <phoneticPr fontId="9"/>
  </si>
  <si>
    <t>ステアリング舵角</t>
    <phoneticPr fontId="9"/>
  </si>
  <si>
    <t>B-HIGH</t>
    <phoneticPr fontId="9"/>
  </si>
  <si>
    <t>Steering angle</t>
    <phoneticPr fontId="9"/>
  </si>
  <si>
    <t>エアコンDR席MODE</t>
    <phoneticPr fontId="9"/>
  </si>
  <si>
    <t>エアコンAS席MODE</t>
    <phoneticPr fontId="9"/>
  </si>
  <si>
    <t>エアコン
SYNC</t>
    <phoneticPr fontId="9"/>
  </si>
  <si>
    <t>エアコン
内外気</t>
    <phoneticPr fontId="9"/>
  </si>
  <si>
    <t>エアコン
FR席A/C ON/OFF</t>
    <phoneticPr fontId="9"/>
  </si>
  <si>
    <t>エアコン
RR DEF</t>
    <phoneticPr fontId="9"/>
  </si>
  <si>
    <t>エアコン
Fr DEF</t>
    <phoneticPr fontId="9"/>
  </si>
  <si>
    <t>エアコン
A/C Variation情報</t>
    <phoneticPr fontId="9"/>
  </si>
  <si>
    <t>エアコン
LH/RH情報</t>
    <phoneticPr fontId="9"/>
  </si>
  <si>
    <t>エアコン
設定温度刻み</t>
    <phoneticPr fontId="9"/>
  </si>
  <si>
    <t>ｼｰﾄﾍﾞﾙﾄSW</t>
    <phoneticPr fontId="9"/>
  </si>
  <si>
    <t>2.0～</t>
    <phoneticPr fontId="9"/>
  </si>
  <si>
    <t>ｼｰﾄﾍﾞﾙﾄSW</t>
    <phoneticPr fontId="9"/>
  </si>
  <si>
    <t>Control Volume</t>
    <phoneticPr fontId="9"/>
  </si>
  <si>
    <t>2017/5/11</t>
    <phoneticPr fontId="9"/>
  </si>
  <si>
    <t>SYNC操作</t>
    <phoneticPr fontId="9"/>
  </si>
  <si>
    <t>内外気操作</t>
    <phoneticPr fontId="9"/>
  </si>
  <si>
    <t>VENT温度可変操作</t>
    <phoneticPr fontId="9"/>
  </si>
  <si>
    <t>転送データ詳細仕様(MD⇔HU)</t>
    <phoneticPr fontId="9"/>
  </si>
  <si>
    <t>HiiCS</t>
    <phoneticPr fontId="9"/>
  </si>
  <si>
    <t>コマンド種別誤記修正。
SYNC操作   1008→1009
内外気操作   1009→1010
VENT温度可変操作 1009→1011
タッチパネル感度設定(High/Low) 5005→5004</t>
    <rPh sb="4" eb="6">
      <t>シュベツ</t>
    </rPh>
    <rPh sb="6" eb="8">
      <t>ゴキ</t>
    </rPh>
    <rPh sb="8" eb="10">
      <t>シュウセイ</t>
    </rPh>
    <phoneticPr fontId="9"/>
  </si>
  <si>
    <t>USB1</t>
    <phoneticPr fontId="9"/>
  </si>
  <si>
    <t>USB2</t>
    <phoneticPr fontId="9"/>
  </si>
  <si>
    <t>iPod1</t>
    <phoneticPr fontId="9"/>
  </si>
  <si>
    <t>iPod2</t>
    <phoneticPr fontId="9"/>
  </si>
  <si>
    <t>USB1:40
USB2:41</t>
    <phoneticPr fontId="9"/>
  </si>
  <si>
    <t>iPod1:50
iPod2:51</t>
    <phoneticPr fontId="9"/>
  </si>
  <si>
    <t>転送データ詳細仕様
転送データ詳細仕様(MD⇔HU)
転送データ詳細仕様(I-AUDIO)</t>
    <phoneticPr fontId="9"/>
  </si>
  <si>
    <t>USB, iPod, BT-Audioのオーディオソース種別値変更
(変更前)USB=4, iPod=5, BT-Audio
(変更後)USB1=40, USB2=41, iPod1=50, iPod2=51, BT-Audio=60</t>
    <rPh sb="28" eb="30">
      <t>シュベツ</t>
    </rPh>
    <rPh sb="30" eb="31">
      <t>アタイ</t>
    </rPh>
    <rPh sb="31" eb="33">
      <t>ヘンコウ</t>
    </rPh>
    <rPh sb="35" eb="37">
      <t>ヘンコウ</t>
    </rPh>
    <rPh sb="37" eb="38">
      <t>マエ</t>
    </rPh>
    <rPh sb="64" eb="66">
      <t>ヘンコウ</t>
    </rPh>
    <rPh sb="66" eb="67">
      <t>ゴ</t>
    </rPh>
    <phoneticPr fontId="9"/>
  </si>
  <si>
    <t>■サーバから通知される署名のデータ形式について</t>
    <rPh sb="6" eb="8">
      <t>ツウチ</t>
    </rPh>
    <rPh sb="11" eb="13">
      <t>ショメイ</t>
    </rPh>
    <rPh sb="17" eb="19">
      <t>ケイシキ</t>
    </rPh>
    <phoneticPr fontId="9"/>
  </si>
  <si>
    <t>SHA256</t>
    <phoneticPr fontId="9"/>
  </si>
  <si>
    <t>BASE64</t>
    <phoneticPr fontId="9"/>
  </si>
  <si>
    <t>　＜サーバから通知される署名の形式＞</t>
    <rPh sb="7" eb="9">
      <t>ツウチ</t>
    </rPh>
    <rPh sb="12" eb="14">
      <t>ショメイ</t>
    </rPh>
    <rPh sb="15" eb="17">
      <t>ケイシキ</t>
    </rPh>
    <phoneticPr fontId="9"/>
  </si>
  <si>
    <t>　サーバからMDに通知する署名は下記のようにハッシュ化したものを文字列に変換したものを用いる。</t>
    <rPh sb="9" eb="11">
      <t>ツウチ</t>
    </rPh>
    <rPh sb="13" eb="15">
      <t>ショメイ</t>
    </rPh>
    <rPh sb="16" eb="18">
      <t>カキ</t>
    </rPh>
    <rPh sb="26" eb="27">
      <t>カ</t>
    </rPh>
    <rPh sb="32" eb="35">
      <t>モジレツ</t>
    </rPh>
    <rPh sb="36" eb="38">
      <t>ヘンカン</t>
    </rPh>
    <rPh sb="43" eb="44">
      <t>モチ</t>
    </rPh>
    <phoneticPr fontId="9"/>
  </si>
  <si>
    <t>2017/5/12</t>
    <phoneticPr fontId="9"/>
  </si>
  <si>
    <t>APK署名の通知データ形式について追記</t>
    <rPh sb="3" eb="5">
      <t>ショメイ</t>
    </rPh>
    <rPh sb="6" eb="8">
      <t>ツウチ</t>
    </rPh>
    <rPh sb="11" eb="13">
      <t>ケイシキ</t>
    </rPh>
    <rPh sb="17" eb="19">
      <t>ツイキ</t>
    </rPh>
    <phoneticPr fontId="9"/>
  </si>
  <si>
    <t>HiICS</t>
    <phoneticPr fontId="14"/>
  </si>
  <si>
    <t xml:space="preserve">APK署名チェック </t>
    <phoneticPr fontId="9"/>
  </si>
  <si>
    <t>2017/5/18</t>
    <phoneticPr fontId="9"/>
  </si>
  <si>
    <t>現在オーディオソース：
音量設定(ダイレクト)</t>
    <phoneticPr fontId="9"/>
  </si>
  <si>
    <t>SXMチャンネル番号:1～999</t>
    <phoneticPr fontId="9"/>
  </si>
  <si>
    <t>SiriusXM　チャンネル指定
SXMチャンネル番号を指定する際の個別データ部サイズを1→2に訂正</t>
    <rPh sb="25" eb="27">
      <t>バンゴウ</t>
    </rPh>
    <rPh sb="28" eb="30">
      <t>シテイ</t>
    </rPh>
    <rPh sb="32" eb="33">
      <t>サイ</t>
    </rPh>
    <rPh sb="34" eb="36">
      <t>コベツ</t>
    </rPh>
    <rPh sb="39" eb="40">
      <t>ブ</t>
    </rPh>
    <rPh sb="48" eb="50">
      <t>テイセイ</t>
    </rPh>
    <phoneticPr fontId="9"/>
  </si>
  <si>
    <t>転送データ詳細仕様(MD⇔HU)</t>
    <phoneticPr fontId="9"/>
  </si>
  <si>
    <t>EC-STARTREQ</t>
    <phoneticPr fontId="9"/>
  </si>
  <si>
    <t>HUランダムコード</t>
    <phoneticPr fontId="9"/>
  </si>
  <si>
    <t xml:space="preserve">  16Byteのランダムなバイナリデータで構成する。</t>
    <rPh sb="22" eb="24">
      <t>コウセイ</t>
    </rPh>
    <phoneticPr fontId="9"/>
  </si>
  <si>
    <t>①MDから取得したHUワンタイムコードをBase64形式からバイナリデータに変換する</t>
    <rPh sb="5" eb="7">
      <t>シュトク</t>
    </rPh>
    <rPh sb="26" eb="28">
      <t>ケイシキ</t>
    </rPh>
    <rPh sb="38" eb="40">
      <t>ヘンカン</t>
    </rPh>
    <phoneticPr fontId="9"/>
  </si>
  <si>
    <t>2017/5/19</t>
    <phoneticPr fontId="9"/>
  </si>
  <si>
    <t>HUワンタイムコードのデータ形式について明記</t>
    <rPh sb="14" eb="16">
      <t>ケイシキ</t>
    </rPh>
    <rPh sb="20" eb="22">
      <t>メイキ</t>
    </rPh>
    <phoneticPr fontId="9"/>
  </si>
  <si>
    <t xml:space="preserve">公開鍵証明書有効期限化
転送データ詳細仕様 </t>
    <phoneticPr fontId="9"/>
  </si>
  <si>
    <t>ステーションリスト取得応答</t>
    <phoneticPr fontId="9"/>
  </si>
  <si>
    <t>誤記訂正。
・プリセットリスト登録／取得応答のｺﾏﾝﾄﾞ種別値
　　3011→3010
・ステーションリスト取得応答
　　3017→3016　</t>
    <rPh sb="0" eb="2">
      <t>ゴキ</t>
    </rPh>
    <rPh sb="2" eb="4">
      <t>テイセイ</t>
    </rPh>
    <rPh sb="28" eb="30">
      <t>シュベツ</t>
    </rPh>
    <rPh sb="30" eb="31">
      <t>アタイ</t>
    </rPh>
    <phoneticPr fontId="9"/>
  </si>
  <si>
    <t>Display設定
テレビ映像</t>
    <rPh sb="13" eb="15">
      <t>エイゾウ</t>
    </rPh>
    <phoneticPr fontId="9"/>
  </si>
  <si>
    <t>Display設定
圧縮Video映像</t>
    <rPh sb="10" eb="12">
      <t>アッシュク</t>
    </rPh>
    <rPh sb="17" eb="19">
      <t>エイゾウ</t>
    </rPh>
    <phoneticPr fontId="9"/>
  </si>
  <si>
    <t>Display設定
AUX-VIDEO映像</t>
    <rPh sb="19" eb="21">
      <t>エイゾウ</t>
    </rPh>
    <phoneticPr fontId="9"/>
  </si>
  <si>
    <t>Display設定
HDMI映像</t>
    <rPh sb="14" eb="16">
      <t>エイゾウ</t>
    </rPh>
    <phoneticPr fontId="9"/>
  </si>
  <si>
    <t>Display設定
DVD映像</t>
    <rPh sb="13" eb="15">
      <t>エイゾウ</t>
    </rPh>
    <phoneticPr fontId="9"/>
  </si>
  <si>
    <t>Display設定
リアワイドカメラ映像</t>
    <rPh sb="18" eb="20">
      <t>エイゾウ</t>
    </rPh>
    <phoneticPr fontId="9"/>
  </si>
  <si>
    <t>Display設定
MVC映像</t>
    <phoneticPr fontId="9"/>
  </si>
  <si>
    <t>Display設定
LaneWatch映像</t>
    <rPh sb="19" eb="21">
      <t>エイゾウ</t>
    </rPh>
    <phoneticPr fontId="9"/>
  </si>
  <si>
    <t>黒の濃さ設定</t>
    <phoneticPr fontId="9"/>
  </si>
  <si>
    <t>Display設定
グラフィック</t>
    <rPh sb="7" eb="9">
      <t>セッテイ</t>
    </rPh>
    <phoneticPr fontId="9"/>
  </si>
  <si>
    <t>Display設定
テレビ映像</t>
    <rPh sb="7" eb="9">
      <t>セッテイ</t>
    </rPh>
    <phoneticPr fontId="9"/>
  </si>
  <si>
    <t>Display設定
圧縮Video映像</t>
    <rPh sb="7" eb="9">
      <t>セッテイ</t>
    </rPh>
    <phoneticPr fontId="9"/>
  </si>
  <si>
    <t>Display設定
AUX-VIDEO映像</t>
    <rPh sb="7" eb="9">
      <t>セッテイ</t>
    </rPh>
    <phoneticPr fontId="9"/>
  </si>
  <si>
    <t>Display設定
AUX-VIDEO映像</t>
    <phoneticPr fontId="9"/>
  </si>
  <si>
    <t>Display設定
HDMI映像</t>
    <rPh sb="7" eb="9">
      <t>セッテイ</t>
    </rPh>
    <phoneticPr fontId="9"/>
  </si>
  <si>
    <t>Display設定
DVD映像</t>
    <rPh sb="7" eb="9">
      <t>セッテイ</t>
    </rPh>
    <phoneticPr fontId="9"/>
  </si>
  <si>
    <t>Display設定
リアワイドカメラ映像</t>
    <phoneticPr fontId="9"/>
  </si>
  <si>
    <t>Display設定
MVC映像</t>
    <rPh sb="7" eb="9">
      <t>セッテイ</t>
    </rPh>
    <phoneticPr fontId="9"/>
  </si>
  <si>
    <t>Display設定
LaneWatch映像</t>
    <rPh sb="7" eb="9">
      <t>セッテイ</t>
    </rPh>
    <phoneticPr fontId="9"/>
  </si>
  <si>
    <t>■Display設定値について</t>
    <rPh sb="8" eb="10">
      <t>セッテイ</t>
    </rPh>
    <rPh sb="10" eb="11">
      <t>アタイ</t>
    </rPh>
    <phoneticPr fontId="9"/>
  </si>
  <si>
    <t>Display設定値[明るさ、コントラスト、黒の濃さ、色の濃さ、色合い]については各映像ソース毎に設定が可能となる。</t>
    <rPh sb="7" eb="9">
      <t>セッテイ</t>
    </rPh>
    <rPh sb="9" eb="10">
      <t>アタイ</t>
    </rPh>
    <rPh sb="11" eb="12">
      <t>アカ</t>
    </rPh>
    <rPh sb="22" eb="23">
      <t>クロ</t>
    </rPh>
    <rPh sb="24" eb="25">
      <t>コ</t>
    </rPh>
    <rPh sb="27" eb="28">
      <t>イロ</t>
    </rPh>
    <rPh sb="29" eb="30">
      <t>コ</t>
    </rPh>
    <rPh sb="32" eb="34">
      <t>イロア</t>
    </rPh>
    <rPh sb="41" eb="42">
      <t>カク</t>
    </rPh>
    <rPh sb="42" eb="44">
      <t>エイゾウ</t>
    </rPh>
    <rPh sb="47" eb="48">
      <t>マイ</t>
    </rPh>
    <rPh sb="49" eb="51">
      <t>セッテイ</t>
    </rPh>
    <rPh sb="52" eb="54">
      <t>カノウ</t>
    </rPh>
    <phoneticPr fontId="9"/>
  </si>
  <si>
    <t>データ部</t>
    <rPh sb="3" eb="4">
      <t>ブ</t>
    </rPh>
    <phoneticPr fontId="9"/>
  </si>
  <si>
    <t>Status部</t>
    <rPh sb="6" eb="7">
      <t>ブ</t>
    </rPh>
    <phoneticPr fontId="9"/>
  </si>
  <si>
    <t>Display設定
グラフィック</t>
    <phoneticPr fontId="9"/>
  </si>
  <si>
    <t>Display設定
グラフィック</t>
    <phoneticPr fontId="9"/>
  </si>
  <si>
    <t>Display設定　テレビ映像</t>
    <rPh sb="7" eb="9">
      <t>セッテイ</t>
    </rPh>
    <phoneticPr fontId="9"/>
  </si>
  <si>
    <t>Display設定　グラフィック</t>
    <rPh sb="7" eb="9">
      <t>セッテイ</t>
    </rPh>
    <phoneticPr fontId="9"/>
  </si>
  <si>
    <t>Display設定
テレビ映像</t>
    <phoneticPr fontId="9"/>
  </si>
  <si>
    <t>・・・・</t>
    <phoneticPr fontId="9"/>
  </si>
  <si>
    <t>・・・・</t>
    <phoneticPr fontId="9"/>
  </si>
  <si>
    <t>グラフィック(メニュー画面、MirrorLink等)</t>
  </si>
  <si>
    <t>テレビ映像(フルセグテレビ)</t>
  </si>
  <si>
    <t>圧縮Video映像</t>
  </si>
  <si>
    <t>AUX-VIDEO映像</t>
  </si>
  <si>
    <t>HDMI映像(AUX-HDM/AppMode(改)共通)</t>
  </si>
  <si>
    <t>DVD映像(Video、VR共通)</t>
  </si>
  <si>
    <t>リアワイドカメラ映像</t>
  </si>
  <si>
    <t>MVC映像(RearView含む)</t>
  </si>
  <si>
    <t>LaneWatch映像</t>
  </si>
  <si>
    <t>映像ソース</t>
    <rPh sb="0" eb="2">
      <t>エイゾウ</t>
    </rPh>
    <phoneticPr fontId="9"/>
  </si>
  <si>
    <t>Display設定 グラフィック
コントラスト設定</t>
    <phoneticPr fontId="9"/>
  </si>
  <si>
    <t>Display設定 グラフィック
黒の濃さ設定</t>
    <rPh sb="17" eb="18">
      <t>クロ</t>
    </rPh>
    <phoneticPr fontId="9"/>
  </si>
  <si>
    <t>Display設定 グラフィック
色の濃さ設定</t>
    <phoneticPr fontId="9"/>
  </si>
  <si>
    <t>Display設定 グラフィック
色合い設定</t>
    <rPh sb="17" eb="19">
      <t>イロア</t>
    </rPh>
    <phoneticPr fontId="9"/>
  </si>
  <si>
    <t>Display設定 テレビ映像
コントラスト設定</t>
    <phoneticPr fontId="9"/>
  </si>
  <si>
    <t>Display設定 テレビ映像
黒の濃さ設定</t>
    <rPh sb="16" eb="17">
      <t>クロ</t>
    </rPh>
    <phoneticPr fontId="9"/>
  </si>
  <si>
    <t>Display設定 テレビ映像
色の濃さ設定</t>
    <phoneticPr fontId="9"/>
  </si>
  <si>
    <t>Display設定 テレビ映像
色合い設定</t>
    <rPh sb="16" eb="18">
      <t>イロア</t>
    </rPh>
    <phoneticPr fontId="9"/>
  </si>
  <si>
    <t>Display設定 圧縮Video映像
コントラスト設定</t>
    <phoneticPr fontId="9"/>
  </si>
  <si>
    <t>Display設定 圧縮Video映像
黒の濃さ設定</t>
    <rPh sb="20" eb="21">
      <t>クロ</t>
    </rPh>
    <phoneticPr fontId="9"/>
  </si>
  <si>
    <t>Display設定 圧縮Video映像
色の濃さ設定</t>
    <phoneticPr fontId="9"/>
  </si>
  <si>
    <t>Display設定 圧縮Video映像
色合い設定</t>
    <rPh sb="20" eb="22">
      <t>イロア</t>
    </rPh>
    <phoneticPr fontId="9"/>
  </si>
  <si>
    <t>Display設定 AUX-VIDEO映像
コントラスト設定</t>
    <phoneticPr fontId="9"/>
  </si>
  <si>
    <t>Display設定 AUX-VIDEO映像
黒の濃さ設定</t>
    <rPh sb="22" eb="23">
      <t>クロ</t>
    </rPh>
    <phoneticPr fontId="9"/>
  </si>
  <si>
    <t>Display設定 AUX-VIDEO映像
色の濃さ設定</t>
    <phoneticPr fontId="9"/>
  </si>
  <si>
    <t>Display設定 AUX-VIDEO映像
色合い設定</t>
    <rPh sb="22" eb="24">
      <t>イロア</t>
    </rPh>
    <phoneticPr fontId="9"/>
  </si>
  <si>
    <t>Display設定 HDMI映像
コントラスト設定</t>
    <phoneticPr fontId="9"/>
  </si>
  <si>
    <t>Display設定 HDMI映像
黒の濃さ設定</t>
    <rPh sb="17" eb="18">
      <t>クロ</t>
    </rPh>
    <phoneticPr fontId="9"/>
  </si>
  <si>
    <t>Display設定 HDMI映像
色の濃さ設定</t>
    <phoneticPr fontId="9"/>
  </si>
  <si>
    <t>Display設定 HDMI映像
色合い設定</t>
    <rPh sb="17" eb="19">
      <t>イロア</t>
    </rPh>
    <phoneticPr fontId="9"/>
  </si>
  <si>
    <t>Display設定 DVD映像
コントラスト設定</t>
    <phoneticPr fontId="9"/>
  </si>
  <si>
    <t>Display設定 DVD映像
黒の濃さ設定</t>
    <rPh sb="16" eb="17">
      <t>クロ</t>
    </rPh>
    <phoneticPr fontId="9"/>
  </si>
  <si>
    <t>Display設定 DVD映像
色の濃さ設定</t>
    <phoneticPr fontId="9"/>
  </si>
  <si>
    <t>Display設定 DVD映像
色合い設定</t>
    <rPh sb="16" eb="18">
      <t>イロア</t>
    </rPh>
    <phoneticPr fontId="9"/>
  </si>
  <si>
    <t>Display設定
リアワイドカメラ映像</t>
    <phoneticPr fontId="9"/>
  </si>
  <si>
    <t>Display設定 リアワイドカメラ映像
コントラスト設定</t>
    <phoneticPr fontId="9"/>
  </si>
  <si>
    <t>Display設定 リアワイドカメラ映像
黒の濃さ設定</t>
    <rPh sb="21" eb="22">
      <t>クロ</t>
    </rPh>
    <phoneticPr fontId="9"/>
  </si>
  <si>
    <t>Display設定 リアワイドカメラ映像
色の濃さ設定</t>
    <phoneticPr fontId="9"/>
  </si>
  <si>
    <t>Display設定 リアワイドカメラ映像
色合い設定</t>
    <rPh sb="21" eb="23">
      <t>イロア</t>
    </rPh>
    <phoneticPr fontId="9"/>
  </si>
  <si>
    <t>Display設定 MVC映像
コントラスト設定</t>
    <phoneticPr fontId="9"/>
  </si>
  <si>
    <t>Display設定 MVC映像
黒の濃さ設定</t>
    <rPh sb="16" eb="17">
      <t>クロ</t>
    </rPh>
    <phoneticPr fontId="9"/>
  </si>
  <si>
    <t>Display設定 MVC映像
色の濃さ設定</t>
    <phoneticPr fontId="9"/>
  </si>
  <si>
    <t>Display設定 MVC映像
色合い設定</t>
    <rPh sb="16" eb="18">
      <t>イロア</t>
    </rPh>
    <phoneticPr fontId="9"/>
  </si>
  <si>
    <t>Display設定 LaneWatch映像
コントラスト設定</t>
    <phoneticPr fontId="9"/>
  </si>
  <si>
    <t>Display設定 LaneWatch映像
黒の濃さ設定</t>
    <rPh sb="22" eb="23">
      <t>クロ</t>
    </rPh>
    <phoneticPr fontId="9"/>
  </si>
  <si>
    <t>Display設定 LaneWatch映像
色の濃さ設定</t>
    <phoneticPr fontId="9"/>
  </si>
  <si>
    <t>Display設定 LaneWatch映像
色合い設定</t>
    <rPh sb="22" eb="24">
      <t>イロア</t>
    </rPh>
    <phoneticPr fontId="9"/>
  </si>
  <si>
    <t>・Version2.0では当映像ソースは存在せず、通信プロトコルの定義のみ。</t>
    <rPh sb="13" eb="14">
      <t>トウ</t>
    </rPh>
    <rPh sb="14" eb="16">
      <t>エイゾウ</t>
    </rPh>
    <rPh sb="20" eb="22">
      <t>ソンザイ</t>
    </rPh>
    <rPh sb="33" eb="35">
      <t>テイギ</t>
    </rPh>
    <phoneticPr fontId="9"/>
  </si>
  <si>
    <t>Display Setting mvc
Contrast</t>
    <phoneticPr fontId="9"/>
  </si>
  <si>
    <t>Display Setting mvc
Black Level</t>
    <phoneticPr fontId="9"/>
  </si>
  <si>
    <t>Display Setting mvc
Color</t>
    <phoneticPr fontId="9"/>
  </si>
  <si>
    <t>Display Setting mvc
Tint</t>
    <phoneticPr fontId="9"/>
  </si>
  <si>
    <t>Display Setting LaneWatch
Contrast</t>
    <phoneticPr fontId="9"/>
  </si>
  <si>
    <t>Display Setting LaneWatch
Black Level</t>
    <phoneticPr fontId="9"/>
  </si>
  <si>
    <t>Display Setting LaneWatch
Color</t>
    <phoneticPr fontId="9"/>
  </si>
  <si>
    <t>Display Setting LaneWatch
Tint</t>
    <phoneticPr fontId="9"/>
  </si>
  <si>
    <t>Display Setting RearWide Camera
Tint</t>
    <phoneticPr fontId="9"/>
  </si>
  <si>
    <t>Display Setting RearWide Camera
Color</t>
    <phoneticPr fontId="9"/>
  </si>
  <si>
    <t>Display Setting RearWide Camera
Black Level</t>
    <phoneticPr fontId="9"/>
  </si>
  <si>
    <t>Display Setting RearWide Camera
Contrast</t>
    <phoneticPr fontId="9"/>
  </si>
  <si>
    <t>Display Setting DVD
Tint</t>
    <phoneticPr fontId="9"/>
  </si>
  <si>
    <t>Display Setting DVD
Color</t>
    <phoneticPr fontId="9"/>
  </si>
  <si>
    <t>Display Setting DVD
Black Level</t>
    <phoneticPr fontId="9"/>
  </si>
  <si>
    <t>Display Setting DVD
Contrast</t>
    <phoneticPr fontId="9"/>
  </si>
  <si>
    <t>Display Setting DVD
Brightness</t>
    <phoneticPr fontId="9"/>
  </si>
  <si>
    <t>Display Setting HDMI
Contrast</t>
    <phoneticPr fontId="9"/>
  </si>
  <si>
    <t>Display Setting HDMI
Black Level</t>
    <phoneticPr fontId="9"/>
  </si>
  <si>
    <t>Display Setting HDMI
Color</t>
    <phoneticPr fontId="9"/>
  </si>
  <si>
    <t>Display Setting HDMI
Tint</t>
    <phoneticPr fontId="9"/>
  </si>
  <si>
    <t>Display Setting AUX-VIDEO
Tint</t>
    <phoneticPr fontId="9"/>
  </si>
  <si>
    <t>Display Setting AUX-VIDEO
Color</t>
    <phoneticPr fontId="9"/>
  </si>
  <si>
    <t>Display Setting AUX-VIDEO
Black Level</t>
    <phoneticPr fontId="9"/>
  </si>
  <si>
    <t>Display Setting AUX-VIDEO
Contrast</t>
    <phoneticPr fontId="9"/>
  </si>
  <si>
    <t>Display Setting Compress-Video
Contrast</t>
    <phoneticPr fontId="9"/>
  </si>
  <si>
    <t>Display Setting Compress-Video
Black Level</t>
    <phoneticPr fontId="9"/>
  </si>
  <si>
    <t>Display Setting Compress-Video
Color</t>
    <phoneticPr fontId="9"/>
  </si>
  <si>
    <t>Display Setting Compress-Video
Tint</t>
    <phoneticPr fontId="9"/>
  </si>
  <si>
    <t>Display Setting TV
Contrast</t>
    <phoneticPr fontId="9"/>
  </si>
  <si>
    <t>Display Setting TV
Black Level</t>
    <phoneticPr fontId="9"/>
  </si>
  <si>
    <t>Display Setting TV
Color</t>
    <phoneticPr fontId="9"/>
  </si>
  <si>
    <t>Display Setting TV
Tint</t>
    <phoneticPr fontId="9"/>
  </si>
  <si>
    <t>Display Setting Graphic
Contrast</t>
    <phoneticPr fontId="9"/>
  </si>
  <si>
    <t>Display Setting Graphic
Black Level</t>
    <phoneticPr fontId="9"/>
  </si>
  <si>
    <t>Display Setting Graphic
Color</t>
    <phoneticPr fontId="9"/>
  </si>
  <si>
    <t>Display Setting Graphic
Tint</t>
    <phoneticPr fontId="9"/>
  </si>
  <si>
    <t>Display設定 AUX-VIDEO映像
明るさ設定</t>
    <phoneticPr fontId="9"/>
  </si>
  <si>
    <t>Display設定 HDMI映像
明るさ設定</t>
    <phoneticPr fontId="9"/>
  </si>
  <si>
    <t>Display設定 DVD映像
明るさ設定</t>
    <phoneticPr fontId="9"/>
  </si>
  <si>
    <t>Display Setting mvc
Brightness</t>
    <phoneticPr fontId="9"/>
  </si>
  <si>
    <t>Display Setting Graphic
Brightness</t>
    <phoneticPr fontId="9"/>
  </si>
  <si>
    <t>Display Setting TV
Brightness</t>
    <phoneticPr fontId="9"/>
  </si>
  <si>
    <t>Display設定 テレビ映像
明るさ設定</t>
    <phoneticPr fontId="9"/>
  </si>
  <si>
    <t>Display Setting Compress-Video
Brightness</t>
    <phoneticPr fontId="9"/>
  </si>
  <si>
    <t>Display Setting AUX-VIDEO
Brightness</t>
    <phoneticPr fontId="9"/>
  </si>
  <si>
    <t>Display Setting HDMI
Brightness</t>
    <phoneticPr fontId="9"/>
  </si>
  <si>
    <t>Display Setting RearWide Camera
Brightness</t>
    <phoneticPr fontId="9"/>
  </si>
  <si>
    <t>Display Setting LaneWatch
Brightness</t>
    <phoneticPr fontId="9"/>
  </si>
  <si>
    <t>2017/6/12</t>
    <phoneticPr fontId="9"/>
  </si>
  <si>
    <t>転送データフォーマット(ヘッダ)</t>
    <phoneticPr fontId="9"/>
  </si>
  <si>
    <t>[I-MID]の"Display設定"のStatusを項目(明るさ、コントラスト、・・・)毎から映像ソース毎に変更</t>
    <rPh sb="16" eb="18">
      <t>セッテイ</t>
    </rPh>
    <rPh sb="27" eb="29">
      <t>コウモク</t>
    </rPh>
    <rPh sb="30" eb="31">
      <t>アカ</t>
    </rPh>
    <rPh sb="45" eb="46">
      <t>マイ</t>
    </rPh>
    <rPh sb="48" eb="50">
      <t>エイゾウ</t>
    </rPh>
    <rPh sb="53" eb="54">
      <t>マイ</t>
    </rPh>
    <rPh sb="55" eb="57">
      <t>ヘンコウ</t>
    </rPh>
    <phoneticPr fontId="9"/>
  </si>
  <si>
    <t>転送データフォーマット(データ, CheckSum)</t>
    <phoneticPr fontId="9"/>
  </si>
  <si>
    <t>[I-MID]の"Display設定"のデータ部を映像ソース毎に定義。</t>
    <rPh sb="16" eb="18">
      <t>セッテイ</t>
    </rPh>
    <rPh sb="23" eb="24">
      <t>ブ</t>
    </rPh>
    <rPh sb="25" eb="27">
      <t>エイゾウ</t>
    </rPh>
    <rPh sb="30" eb="31">
      <t>ゴト</t>
    </rPh>
    <rPh sb="32" eb="34">
      <t>テイギ</t>
    </rPh>
    <phoneticPr fontId="9"/>
  </si>
  <si>
    <t>また、Display設定に対する"Status"部は、下記のとおり各映像ソース毎のDisplay設定[明るさ、コントラスト、黒の濃さ、色の濃さ、色合い]に対して共通の設定値となる。</t>
    <rPh sb="10" eb="12">
      <t>セッテイ</t>
    </rPh>
    <rPh sb="13" eb="14">
      <t>タイ</t>
    </rPh>
    <rPh sb="24" eb="25">
      <t>ブ</t>
    </rPh>
    <rPh sb="27" eb="29">
      <t>カキ</t>
    </rPh>
    <rPh sb="33" eb="34">
      <t>カク</t>
    </rPh>
    <rPh sb="34" eb="36">
      <t>エイゾウ</t>
    </rPh>
    <rPh sb="39" eb="40">
      <t>マイ</t>
    </rPh>
    <rPh sb="48" eb="50">
      <t>セッテイ</t>
    </rPh>
    <rPh sb="77" eb="78">
      <t>タイ</t>
    </rPh>
    <rPh sb="80" eb="82">
      <t>キョウツウ</t>
    </rPh>
    <rPh sb="83" eb="85">
      <t>セッテイ</t>
    </rPh>
    <rPh sb="85" eb="86">
      <t>アタイ</t>
    </rPh>
    <phoneticPr fontId="9"/>
  </si>
  <si>
    <t>転送データ詳細仕様</t>
    <phoneticPr fontId="9"/>
  </si>
  <si>
    <t>転送データ詳細仕様(MD⇔HU)</t>
    <phoneticPr fontId="9"/>
  </si>
  <si>
    <t>"DisplaySetting(明るさ／色の濃さ／コントラスト／色合い)"の通信データの個別データ数を2→3に変更し、個別データ部に"映像ソース"を追加。</t>
    <rPh sb="38" eb="40">
      <t>ツウシン</t>
    </rPh>
    <rPh sb="44" eb="46">
      <t>コベツ</t>
    </rPh>
    <rPh sb="49" eb="50">
      <t>スウ</t>
    </rPh>
    <rPh sb="55" eb="57">
      <t>ヘンコウ</t>
    </rPh>
    <rPh sb="59" eb="61">
      <t>コベツ</t>
    </rPh>
    <rPh sb="64" eb="65">
      <t>ブ</t>
    </rPh>
    <rPh sb="67" eb="69">
      <t>エイゾウ</t>
    </rPh>
    <rPh sb="74" eb="76">
      <t>ツイカ</t>
    </rPh>
    <phoneticPr fontId="9"/>
  </si>
  <si>
    <t>[I-MID]の"Display設定"のデータ部を映像ソース毎に定義。
255:設定機能無効を追加</t>
    <rPh sb="16" eb="18">
      <t>セッテイ</t>
    </rPh>
    <rPh sb="23" eb="24">
      <t>ブ</t>
    </rPh>
    <rPh sb="25" eb="27">
      <t>エイゾウ</t>
    </rPh>
    <rPh sb="30" eb="31">
      <t>ゴト</t>
    </rPh>
    <rPh sb="32" eb="34">
      <t>テイギ</t>
    </rPh>
    <rPh sb="47" eb="49">
      <t>ツイカ</t>
    </rPh>
    <phoneticPr fontId="9"/>
  </si>
  <si>
    <t>-128:設定機能無効</t>
    <phoneticPr fontId="9"/>
  </si>
  <si>
    <t>-128:設定機能無効</t>
    <phoneticPr fontId="9"/>
  </si>
  <si>
    <t>-128:設定機能無効</t>
    <phoneticPr fontId="9"/>
  </si>
  <si>
    <t>・Version2.0では当機能は存在せず、"-128"固定となる。
　有効値範囲は暫定となる。</t>
    <rPh sb="13" eb="14">
      <t>トウ</t>
    </rPh>
    <rPh sb="14" eb="16">
      <t>キノウ</t>
    </rPh>
    <rPh sb="17" eb="19">
      <t>ソンザイ</t>
    </rPh>
    <rPh sb="28" eb="30">
      <t>コテイ</t>
    </rPh>
    <rPh sb="36" eb="38">
      <t>ユウコウ</t>
    </rPh>
    <rPh sb="38" eb="39">
      <t>チ</t>
    </rPh>
    <rPh sb="39" eb="41">
      <t>ハンイ</t>
    </rPh>
    <rPh sb="42" eb="44">
      <t>ザンテイ</t>
    </rPh>
    <phoneticPr fontId="9"/>
  </si>
  <si>
    <t>・Version2.0では当映像ソースは存在せず、通信プロトコルの定義のみ。
　有効値範囲は暫定となる。</t>
    <rPh sb="13" eb="14">
      <t>トウ</t>
    </rPh>
    <rPh sb="14" eb="16">
      <t>エイゾウ</t>
    </rPh>
    <rPh sb="20" eb="22">
      <t>ソンザイ</t>
    </rPh>
    <rPh sb="33" eb="35">
      <t>テイギ</t>
    </rPh>
    <phoneticPr fontId="9"/>
  </si>
  <si>
    <t>Display設定 グラフィック
明るさ設定</t>
    <phoneticPr fontId="9"/>
  </si>
  <si>
    <t>2017/6/15</t>
    <phoneticPr fontId="9"/>
  </si>
  <si>
    <t>転送データ詳細仕様</t>
  </si>
  <si>
    <t>誤記訂正。I-AUDIOの"曲データ"の型を"数値"→"数値／文字列"に訂正。</t>
    <rPh sb="0" eb="2">
      <t>ゴキ</t>
    </rPh>
    <rPh sb="2" eb="4">
      <t>テイセイ</t>
    </rPh>
    <rPh sb="14" eb="15">
      <t>キョク</t>
    </rPh>
    <rPh sb="20" eb="21">
      <t>カタ</t>
    </rPh>
    <rPh sb="23" eb="24">
      <t>スウ</t>
    </rPh>
    <rPh sb="24" eb="25">
      <t>チ</t>
    </rPh>
    <rPh sb="28" eb="29">
      <t>スウ</t>
    </rPh>
    <rPh sb="29" eb="30">
      <t>チ</t>
    </rPh>
    <rPh sb="31" eb="34">
      <t>モジレツ</t>
    </rPh>
    <rPh sb="36" eb="38">
      <t>テイセイ</t>
    </rPh>
    <phoneticPr fontId="9"/>
  </si>
  <si>
    <t xml:space="preserve">  ※HUワンタイムコードの末尾に公開鍵を結合させる</t>
    <rPh sb="14" eb="16">
      <t>マツビ</t>
    </rPh>
    <rPh sb="17" eb="19">
      <t>コウカイ</t>
    </rPh>
    <rPh sb="19" eb="20">
      <t>カギ</t>
    </rPh>
    <rPh sb="21" eb="23">
      <t>ケツゴウ</t>
    </rPh>
    <phoneticPr fontId="9"/>
  </si>
  <si>
    <t>2017/6/16</t>
    <phoneticPr fontId="9"/>
  </si>
  <si>
    <t xml:space="preserve">公開鍵証明書有効期限化 </t>
    <phoneticPr fontId="9"/>
  </si>
  <si>
    <t>HUワンタイムコードと公開鍵のデータの結合順について明記</t>
    <rPh sb="11" eb="13">
      <t>コウカイ</t>
    </rPh>
    <rPh sb="13" eb="14">
      <t>カギ</t>
    </rPh>
    <rPh sb="19" eb="21">
      <t>ケツゴウ</t>
    </rPh>
    <rPh sb="21" eb="22">
      <t>ジュン</t>
    </rPh>
    <rPh sb="26" eb="28">
      <t>メイキ</t>
    </rPh>
    <phoneticPr fontId="9"/>
  </si>
  <si>
    <t>HiICS</t>
    <phoneticPr fontId="14"/>
  </si>
  <si>
    <t>転送データ詳細仕様(MD⇔HU)</t>
    <phoneticPr fontId="9"/>
  </si>
  <si>
    <t>2017/6/8</t>
    <phoneticPr fontId="9"/>
  </si>
  <si>
    <t>2017/6/20</t>
    <phoneticPr fontId="9"/>
  </si>
  <si>
    <t>誤記訂正。
・プリセットリスト登録／取得応答のｺﾏﾝﾄﾞ種別値
　　3009→3008</t>
    <rPh sb="0" eb="2">
      <t>ゴキ</t>
    </rPh>
    <rPh sb="2" eb="4">
      <t>テイセイ</t>
    </rPh>
    <rPh sb="15" eb="17">
      <t>トウロク</t>
    </rPh>
    <rPh sb="18" eb="20">
      <t>シュトク</t>
    </rPh>
    <rPh sb="20" eb="22">
      <t>オウトウ</t>
    </rPh>
    <rPh sb="27" eb="29">
      <t>シュベツ</t>
    </rPh>
    <rPh sb="29" eb="30">
      <t>アタイ</t>
    </rPh>
    <rPh sb="30" eb="31">
      <t xml:space="preserve">
</t>
    </rPh>
    <phoneticPr fontId="9"/>
  </si>
  <si>
    <t>2017/6/23</t>
    <phoneticPr fontId="9"/>
  </si>
  <si>
    <t>誤記訂正。
・(8)EC-STARTREQの未使用領域を削除　※(8)EC-STARTREQは暗号化対象外のため、16の倍数にする必要が無い。</t>
    <rPh sb="0" eb="2">
      <t>ゴキ</t>
    </rPh>
    <rPh sb="2" eb="4">
      <t>テイセイ</t>
    </rPh>
    <rPh sb="22" eb="25">
      <t>ミシヨウ</t>
    </rPh>
    <rPh sb="25" eb="27">
      <t>リョウイキ</t>
    </rPh>
    <rPh sb="28" eb="30">
      <t>サクジョ</t>
    </rPh>
    <rPh sb="47" eb="49">
      <t>アンゴウ</t>
    </rPh>
    <rPh sb="49" eb="50">
      <t>カ</t>
    </rPh>
    <rPh sb="50" eb="52">
      <t>タイショウ</t>
    </rPh>
    <rPh sb="52" eb="53">
      <t>ガイ</t>
    </rPh>
    <rPh sb="60" eb="62">
      <t>バイスウ</t>
    </rPh>
    <rPh sb="65" eb="67">
      <t>ヒツヨウ</t>
    </rPh>
    <rPh sb="68" eb="69">
      <t>ナ</t>
    </rPh>
    <phoneticPr fontId="9"/>
  </si>
  <si>
    <t>(8)EC-STARTREQ</t>
    <phoneticPr fontId="9"/>
  </si>
  <si>
    <t>現在曲情報数</t>
    <phoneticPr fontId="9"/>
  </si>
  <si>
    <t>2017/6/29</t>
    <phoneticPr fontId="9"/>
  </si>
  <si>
    <t>転送データ詳細仕様(I-AUDIO)</t>
    <phoneticPr fontId="9"/>
  </si>
  <si>
    <t>誤記訂正。
・BT-Audio[現在曲情報数]6→3に訂正。</t>
    <rPh sb="0" eb="2">
      <t>ゴキ</t>
    </rPh>
    <rPh sb="2" eb="4">
      <t>テイセイ</t>
    </rPh>
    <rPh sb="27" eb="29">
      <t>テイセイ</t>
    </rPh>
    <phoneticPr fontId="9"/>
  </si>
  <si>
    <t>プリセット面[1].プリセット番号:1～12</t>
    <rPh sb="5" eb="6">
      <t>メン</t>
    </rPh>
    <rPh sb="15" eb="17">
      <t>バンゴウ</t>
    </rPh>
    <phoneticPr fontId="9"/>
  </si>
  <si>
    <t>2～13
連番</t>
    <rPh sb="5" eb="7">
      <t>レンバン</t>
    </rPh>
    <phoneticPr fontId="9"/>
  </si>
  <si>
    <t>【注意】AM/FMのプリセットリストの面数、プリセット番号数はHUの機種毎に異なる。
　プリセット面番号とプリセット番号、周波数の3つの情報を1個別データとし、HUの機能仕様に合わせて作成すること。。
　※プリセット面の概念が無い機種に関しては、プリセット面=1とみなすこと。
　例)・機種Aの場合、プリセット面=1面, プリセット番号=1～12の場合のイメージ
　　　　ﾌﾟﾘｾｯﾄ面番号　ﾌﾟﾘｾｯﾄ番号　周波数情報
　　　　1　　　　　　  1　　　　　100kHz
　　　　1　　　　　　  2　　　　　200kHz
　　　　～(省略)～
　　　　1　　　　　　 11 　　　　 1100kHz
　　　　1　　　　　　 12　　　　　1200kHz
　　 ・機種Bの場合、プリセット面=2面, 各プリセット面に割り当たるプリセット番号=1～6(計12)
　　　　ﾌﾟﾘｾｯﾄ面番号　ﾌﾟﾘｾｯﾄ番号　周波数情報
　　　　1　　　　　　　1　　　　　　100kHz
　　　　1　　　　　　　2　　　　　　200kHz
　　　　～(省略)～
　　　　1　　　　　　　6　　　　　　600kHz
　　　　2　　　　　　　1　　　　　　700kHz
　　　　2　　　　　　　2　　　　　　800kHz
　　　　～(省略)～
　　　　2　　　　　　　6　　　　　　1200kHz
※以後に示す通信パターンは上記の例に従ったものであるため、対応機種に従った通信データとすること。</t>
    <rPh sb="1" eb="3">
      <t>チュウイ</t>
    </rPh>
    <rPh sb="19" eb="20">
      <t>メン</t>
    </rPh>
    <rPh sb="20" eb="21">
      <t>スウ</t>
    </rPh>
    <rPh sb="27" eb="29">
      <t>バンゴウ</t>
    </rPh>
    <rPh sb="29" eb="30">
      <t>スウ</t>
    </rPh>
    <rPh sb="34" eb="36">
      <t>キシュ</t>
    </rPh>
    <rPh sb="36" eb="37">
      <t>マイ</t>
    </rPh>
    <rPh sb="38" eb="39">
      <t>コト</t>
    </rPh>
    <rPh sb="49" eb="50">
      <t>メン</t>
    </rPh>
    <rPh sb="50" eb="52">
      <t>バンゴウ</t>
    </rPh>
    <rPh sb="58" eb="60">
      <t>バンゴウ</t>
    </rPh>
    <rPh sb="61" eb="64">
      <t>シュウハスウ</t>
    </rPh>
    <rPh sb="68" eb="70">
      <t>ジョウホウ</t>
    </rPh>
    <rPh sb="72" eb="74">
      <t>コベツ</t>
    </rPh>
    <rPh sb="83" eb="85">
      <t>キノウ</t>
    </rPh>
    <rPh sb="85" eb="87">
      <t>シヨウ</t>
    </rPh>
    <rPh sb="88" eb="89">
      <t>ア</t>
    </rPh>
    <rPh sb="92" eb="94">
      <t>サクセイ</t>
    </rPh>
    <rPh sb="108" eb="109">
      <t>メン</t>
    </rPh>
    <rPh sb="110" eb="112">
      <t>ガイネン</t>
    </rPh>
    <rPh sb="113" eb="114">
      <t>ナ</t>
    </rPh>
    <rPh sb="115" eb="117">
      <t>キシュ</t>
    </rPh>
    <rPh sb="118" eb="119">
      <t>カン</t>
    </rPh>
    <rPh sb="128" eb="129">
      <t>メン</t>
    </rPh>
    <rPh sb="140" eb="141">
      <t>レイ</t>
    </rPh>
    <rPh sb="143" eb="145">
      <t>キシュ</t>
    </rPh>
    <rPh sb="147" eb="149">
      <t>バアイ</t>
    </rPh>
    <rPh sb="155" eb="156">
      <t>メン</t>
    </rPh>
    <rPh sb="158" eb="159">
      <t>メン</t>
    </rPh>
    <rPh sb="166" eb="168">
      <t>バンゴウ</t>
    </rPh>
    <rPh sb="174" eb="176">
      <t>バアイ</t>
    </rPh>
    <rPh sb="269" eb="271">
      <t>ショウリャク</t>
    </rPh>
    <rPh sb="351" eb="352">
      <t>カク</t>
    </rPh>
    <rPh sb="357" eb="358">
      <t>メン</t>
    </rPh>
    <rPh sb="359" eb="360">
      <t>ワ</t>
    </rPh>
    <rPh sb="361" eb="362">
      <t>ア</t>
    </rPh>
    <rPh sb="376" eb="377">
      <t>ケイ</t>
    </rPh>
    <rPh sb="468" eb="470">
      <t>ショウリャク</t>
    </rPh>
    <rPh sb="590" eb="592">
      <t>イゴ</t>
    </rPh>
    <rPh sb="593" eb="594">
      <t>シメ</t>
    </rPh>
    <rPh sb="595" eb="597">
      <t>ツウシン</t>
    </rPh>
    <rPh sb="602" eb="604">
      <t>ジョウキ</t>
    </rPh>
    <rPh sb="605" eb="606">
      <t>レイ</t>
    </rPh>
    <rPh sb="607" eb="608">
      <t>シタガ</t>
    </rPh>
    <rPh sb="618" eb="620">
      <t>タイオウ</t>
    </rPh>
    <rPh sb="620" eb="622">
      <t>キシュ</t>
    </rPh>
    <rPh sb="623" eb="624">
      <t>シタガ</t>
    </rPh>
    <rPh sb="626" eb="628">
      <t>ツウシン</t>
    </rPh>
    <phoneticPr fontId="9"/>
  </si>
  <si>
    <t>2017/7/4</t>
    <phoneticPr fontId="9"/>
  </si>
  <si>
    <t>・プリセット選択&amp;再生
・プリセット登録
　プリセット面及び、プリセット番号の明確な範囲定義を削除。
　「指定可能な範囲は対象とするHUの機能仕様に従う」旨を追記。</t>
    <rPh sb="6" eb="8">
      <t>センタク</t>
    </rPh>
    <rPh sb="9" eb="11">
      <t>サイセイ</t>
    </rPh>
    <rPh sb="18" eb="20">
      <t>トウロク</t>
    </rPh>
    <rPh sb="27" eb="28">
      <t>メン</t>
    </rPh>
    <rPh sb="28" eb="29">
      <t>オヨ</t>
    </rPh>
    <rPh sb="36" eb="38">
      <t>バンゴウ</t>
    </rPh>
    <rPh sb="39" eb="41">
      <t>メイカク</t>
    </rPh>
    <rPh sb="42" eb="44">
      <t>ハンイ</t>
    </rPh>
    <rPh sb="44" eb="46">
      <t>テイギ</t>
    </rPh>
    <rPh sb="47" eb="49">
      <t>サクジョ</t>
    </rPh>
    <rPh sb="53" eb="55">
      <t>シテイ</t>
    </rPh>
    <rPh sb="55" eb="57">
      <t>カノウ</t>
    </rPh>
    <rPh sb="58" eb="60">
      <t>ハンイ</t>
    </rPh>
    <rPh sb="61" eb="63">
      <t>タイショウ</t>
    </rPh>
    <rPh sb="69" eb="71">
      <t>キノウ</t>
    </rPh>
    <rPh sb="71" eb="73">
      <t>シヨウ</t>
    </rPh>
    <rPh sb="74" eb="75">
      <t>シタガ</t>
    </rPh>
    <rPh sb="77" eb="78">
      <t>ムネ</t>
    </rPh>
    <rPh sb="79" eb="81">
      <t>ツイキ</t>
    </rPh>
    <phoneticPr fontId="9"/>
  </si>
  <si>
    <t>2～XX
連番
XX:プリセット数+1</t>
    <rPh sb="5" eb="7">
      <t>レンバン</t>
    </rPh>
    <rPh sb="16" eb="17">
      <t>スウ</t>
    </rPh>
    <phoneticPr fontId="9"/>
  </si>
  <si>
    <t>XX
プリセット数＋1</t>
    <rPh sb="8" eb="9">
      <t>スウ</t>
    </rPh>
    <phoneticPr fontId="9"/>
  </si>
  <si>
    <t>プリセット面番号:1～
※対象HUのプリセット面番号を設定。プリセット面が無い場合は"1"となる。</t>
    <rPh sb="5" eb="6">
      <t>メン</t>
    </rPh>
    <rPh sb="6" eb="8">
      <t>バンゴウ</t>
    </rPh>
    <phoneticPr fontId="9"/>
  </si>
  <si>
    <t>プリセット番号:1～
※プリセット面に対するプリセット番号を設定。</t>
    <rPh sb="5" eb="7">
      <t>バンゴウ</t>
    </rPh>
    <phoneticPr fontId="9"/>
  </si>
  <si>
    <t>SXMプリセット番号:1～
※対象HUのプリセット面番号を設定。プリセット面が無い場合は"1"となる。</t>
    <rPh sb="8" eb="10">
      <t>バンゴウ</t>
    </rPh>
    <phoneticPr fontId="9"/>
  </si>
  <si>
    <t>・プリセットリスト登録／取得応答
　基本フォーマットと具体例で分けて記載。※元々の記載は具体例として基本フォーマットを追加。
　具体例としてプリセット面=1面, プリセット番号=1～12が割り当たる場合の通信データ仕様を追加。</t>
    <rPh sb="18" eb="20">
      <t>キホン</t>
    </rPh>
    <rPh sb="27" eb="29">
      <t>グタイ</t>
    </rPh>
    <rPh sb="29" eb="30">
      <t>レイ</t>
    </rPh>
    <rPh sb="31" eb="32">
      <t>ワ</t>
    </rPh>
    <rPh sb="34" eb="36">
      <t>キサイ</t>
    </rPh>
    <rPh sb="38" eb="40">
      <t>モトモト</t>
    </rPh>
    <rPh sb="41" eb="43">
      <t>キサイ</t>
    </rPh>
    <rPh sb="44" eb="46">
      <t>グタイ</t>
    </rPh>
    <rPh sb="46" eb="47">
      <t>レイ</t>
    </rPh>
    <rPh sb="50" eb="52">
      <t>キホン</t>
    </rPh>
    <rPh sb="59" eb="61">
      <t>ツイカ</t>
    </rPh>
    <rPh sb="64" eb="66">
      <t>グタイ</t>
    </rPh>
    <rPh sb="66" eb="67">
      <t>レイ</t>
    </rPh>
    <phoneticPr fontId="9"/>
  </si>
  <si>
    <t>Tone(BASS/MIDRANGE/TREBLE)設定
(Up/Down)</t>
    <phoneticPr fontId="9"/>
  </si>
  <si>
    <t>Tone(BASS/MIDRANGE/TREBLE)設定
(ダイレクト)</t>
    <phoneticPr fontId="9"/>
  </si>
  <si>
    <t>・Tone(BASS/MIDRANGE/TREBLE)設定(Up/Down)
・Tone(BASS/MIDRANGE/TREBLE)設定(ダイレクト)
　誤記訂正　TRABLE⇒TREBLE</t>
    <phoneticPr fontId="9"/>
  </si>
  <si>
    <t>少数点第7位</t>
    <phoneticPr fontId="9"/>
  </si>
  <si>
    <t>エンジンマニフォールド負圧センサ電圧</t>
    <phoneticPr fontId="9"/>
  </si>
  <si>
    <t>2017/7/13</t>
    <phoneticPr fontId="9"/>
  </si>
  <si>
    <t>少数点第4位</t>
    <phoneticPr fontId="9"/>
  </si>
  <si>
    <t>エンジンマニフォールド負圧センサ電圧の精度誤記訂正
・整数⇒少数点第4位</t>
    <rPh sb="19" eb="21">
      <t>セイド</t>
    </rPh>
    <rPh sb="21" eb="23">
      <t>ゴキ</t>
    </rPh>
    <rPh sb="23" eb="25">
      <t>テイセイ</t>
    </rPh>
    <rPh sb="27" eb="29">
      <t>セイスウ</t>
    </rPh>
    <phoneticPr fontId="9"/>
  </si>
  <si>
    <t>2017/7/19</t>
    <phoneticPr fontId="9"/>
  </si>
  <si>
    <t>[Touch panel sensitivity]Low定義をLow(Normal)に変更</t>
    <rPh sb="28" eb="30">
      <t>テイギ</t>
    </rPh>
    <rPh sb="43" eb="45">
      <t>ヘンコウ</t>
    </rPh>
    <phoneticPr fontId="9"/>
  </si>
  <si>
    <t>Touch panel sensitivity</t>
    <phoneticPr fontId="9"/>
  </si>
  <si>
    <t>転送データ詳細仕様
転送データ詳細仕様(MD⇔HU)</t>
    <phoneticPr fontId="9"/>
  </si>
  <si>
    <t>転送データ詳細仕様</t>
    <phoneticPr fontId="9"/>
  </si>
  <si>
    <t>大気圧</t>
    <phoneticPr fontId="9"/>
  </si>
  <si>
    <t>Display設定 圧縮Video映像
明るさ設定</t>
    <phoneticPr fontId="9"/>
  </si>
  <si>
    <t>Display設定 リアワイドカメラ映像
明るさ設定</t>
    <phoneticPr fontId="9"/>
  </si>
  <si>
    <t>Display設定 MVC映像
明るさ設定</t>
    <phoneticPr fontId="9"/>
  </si>
  <si>
    <t>Display設定 LaneWatch映像
明るさ設定</t>
    <phoneticPr fontId="9"/>
  </si>
  <si>
    <t>音声認識の音量範囲を0～40⇒1～11に変更</t>
    <rPh sb="0" eb="2">
      <t>オンセイ</t>
    </rPh>
    <rPh sb="2" eb="4">
      <t>ニンシキ</t>
    </rPh>
    <rPh sb="5" eb="7">
      <t>オンリョウ</t>
    </rPh>
    <rPh sb="7" eb="9">
      <t>ハンイ</t>
    </rPh>
    <rPh sb="20" eb="22">
      <t>ヘンコウ</t>
    </rPh>
    <phoneticPr fontId="9"/>
  </si>
  <si>
    <t>音声認識音量</t>
    <phoneticPr fontId="9"/>
  </si>
  <si>
    <t>大気圧　Ver2.0以降は下記のように変更
・有効値MINを94085⇒91400に変更
・0x00(0):異常値を削除</t>
    <rPh sb="0" eb="3">
      <t>タイキアツ</t>
    </rPh>
    <rPh sb="10" eb="12">
      <t>イコウ</t>
    </rPh>
    <rPh sb="13" eb="15">
      <t>カキ</t>
    </rPh>
    <rPh sb="19" eb="21">
      <t>ヘンコウ</t>
    </rPh>
    <rPh sb="23" eb="25">
      <t>ユウコウ</t>
    </rPh>
    <rPh sb="25" eb="26">
      <t>アタイ</t>
    </rPh>
    <rPh sb="42" eb="44">
      <t>ヘンコウ</t>
    </rPh>
    <rPh sb="56" eb="57">
      <t>アタイ</t>
    </rPh>
    <rPh sb="58" eb="60">
      <t>サクジョ</t>
    </rPh>
    <phoneticPr fontId="9"/>
  </si>
  <si>
    <t>-</t>
    <phoneticPr fontId="9"/>
  </si>
  <si>
    <t>2017/7/20</t>
    <phoneticPr fontId="9"/>
  </si>
  <si>
    <t>2017/7/27</t>
    <phoneticPr fontId="9"/>
  </si>
  <si>
    <t>MTギア位置</t>
    <phoneticPr fontId="9"/>
  </si>
  <si>
    <t>転送データ詳細仕様</t>
    <phoneticPr fontId="9"/>
  </si>
  <si>
    <t>MTギア位置の有効値範囲を変更
0～7⇒0～8</t>
    <rPh sb="7" eb="9">
      <t>ユウコウ</t>
    </rPh>
    <rPh sb="9" eb="10">
      <t>アタイ</t>
    </rPh>
    <rPh sb="10" eb="12">
      <t>ハンイ</t>
    </rPh>
    <rPh sb="13" eb="15">
      <t>ヘンコウ</t>
    </rPh>
    <phoneticPr fontId="9"/>
  </si>
  <si>
    <t xml:space="preserve">
[ipod]
0:ｼｬｯﾌﾙ再生無し
1:ｼｬｯﾌﾙ再生[全曲]
2:ｼｬｯﾌﾙ再生[ｱﾙﾊﾞﾑ]</t>
    <phoneticPr fontId="9"/>
  </si>
  <si>
    <t>2017/7/31</t>
    <phoneticPr fontId="9"/>
  </si>
  <si>
    <t>転送データ詳細仕様(MD⇔HU)</t>
    <phoneticPr fontId="9"/>
  </si>
  <si>
    <t>現在オーディオソース：シャッフル指定</t>
    <phoneticPr fontId="9"/>
  </si>
  <si>
    <t>応答タイムアウト時間変更　500ms⇒3000ms
　・プリセットリスト取得要求
　・プリセット登録
　・ステーションリスト要求(FM/AM)</t>
    <rPh sb="0" eb="2">
      <t>オウトウ</t>
    </rPh>
    <rPh sb="8" eb="10">
      <t>ジカン</t>
    </rPh>
    <rPh sb="10" eb="12">
      <t>ヘンコウ</t>
    </rPh>
    <phoneticPr fontId="9"/>
  </si>
  <si>
    <t>現在オーディオソース：シャッフル指定／リピート指定
　ipodのシャッフル、リピート変更要求の内容を訂正。
　ダイレクト指定⇒モード変更要求に変更</t>
    <rPh sb="23" eb="25">
      <t>シテイ</t>
    </rPh>
    <phoneticPr fontId="9"/>
  </si>
  <si>
    <t>DAAS機能アクティブ状態</t>
    <rPh sb="11" eb="13">
      <t>ジョウタイ</t>
    </rPh>
    <phoneticPr fontId="9"/>
  </si>
  <si>
    <t>整数</t>
    <rPh sb="0" eb="2">
      <t>セイスウ</t>
    </rPh>
    <phoneticPr fontId="9"/>
  </si>
  <si>
    <t>0: システム準備中表示要求
1: レベルメーター１点灯要求
2: レベルメーター２点灯要求
3: レベルメーター３点灯要求
4: レベルメーター４点灯要求</t>
    <phoneticPr fontId="9"/>
  </si>
  <si>
    <t>0: 休憩喚起OFF
1: 休憩喚起ON（振動時音なし）
2: 休憩喚起ON（振動時音あり）</t>
    <phoneticPr fontId="9"/>
  </si>
  <si>
    <t>0: OFF
1: 休憩喚起マーク (白) 点灯要求
2: 休憩喚起マーク (アンバー) 点灯要求1
3: 休憩喚起マーク (アンバー) 点灯要求2</t>
    <phoneticPr fontId="9"/>
  </si>
  <si>
    <t>DAAS注意力レベル表示要求</t>
    <rPh sb="12" eb="14">
      <t>ヨウキュウ</t>
    </rPh>
    <phoneticPr fontId="9"/>
  </si>
  <si>
    <t>DAAS休憩喚起表示要求</t>
    <rPh sb="10" eb="12">
      <t>ヨウキュウ</t>
    </rPh>
    <phoneticPr fontId="9"/>
  </si>
  <si>
    <t>unsigned</t>
    <phoneticPr fontId="9"/>
  </si>
  <si>
    <t>-</t>
    <phoneticPr fontId="9"/>
  </si>
  <si>
    <t>-</t>
    <phoneticPr fontId="9"/>
  </si>
  <si>
    <t>DAAS機能アクティブ状態</t>
    <phoneticPr fontId="9"/>
  </si>
  <si>
    <t>DAAS注意力レベル表示要求</t>
    <phoneticPr fontId="9"/>
  </si>
  <si>
    <t>カスタマイズアンサー信号</t>
    <phoneticPr fontId="9"/>
  </si>
  <si>
    <t>DAAS休憩喚起表示要求</t>
    <phoneticPr fontId="9"/>
  </si>
  <si>
    <t>DAAS機能アクティブ状態</t>
    <phoneticPr fontId="9"/>
  </si>
  <si>
    <t>DAAS休憩喚起表示要求</t>
    <phoneticPr fontId="9"/>
  </si>
  <si>
    <t>DAAS Active Status</t>
    <phoneticPr fontId="9"/>
  </si>
  <si>
    <t>DAAS Attention Level</t>
    <phoneticPr fontId="9"/>
  </si>
  <si>
    <t>DAAS Setting</t>
    <phoneticPr fontId="9"/>
  </si>
  <si>
    <t>DAAS Attention Alert</t>
    <phoneticPr fontId="9"/>
  </si>
  <si>
    <t>カスタマイズアンサー信号</t>
    <phoneticPr fontId="9"/>
  </si>
  <si>
    <t>0: DAAS機能非アクティブ
1: DAAS機能アクティブ</t>
    <phoneticPr fontId="9"/>
  </si>
  <si>
    <t>転送データフォーマット(ヘッダ)
転送データフォーマット(データ, CheckSum)
転送データ詳細仕様</t>
    <phoneticPr fontId="9"/>
  </si>
  <si>
    <t>DAAS(DriverAssistAttentionSystem)の項目追加
・DAAS機能アクティブ状態
・DAAS注意力レベル表示要求
・カスタマイズアンサー信号
・DAAS休憩喚起表示要求</t>
    <rPh sb="34" eb="36">
      <t>コウモク</t>
    </rPh>
    <rPh sb="36" eb="38">
      <t>ツイカ</t>
    </rPh>
    <phoneticPr fontId="9"/>
  </si>
  <si>
    <t>2017/8/2</t>
    <phoneticPr fontId="9"/>
  </si>
  <si>
    <t>■APK署名チェック方式について</t>
    <rPh sb="4" eb="6">
      <t>ショメイ</t>
    </rPh>
    <rPh sb="10" eb="12">
      <t>ホウシキ</t>
    </rPh>
    <phoneticPr fontId="9"/>
  </si>
  <si>
    <t>　VE_EAP Ver2.0：[2017-02-01]版の方式を適用とする</t>
    <rPh sb="27" eb="28">
      <t>バン</t>
    </rPh>
    <rPh sb="29" eb="31">
      <t>ホウシキ</t>
    </rPh>
    <rPh sb="32" eb="34">
      <t>テキヨウ</t>
    </rPh>
    <phoneticPr fontId="9"/>
  </si>
  <si>
    <t>　APK署名の取り出し、署名チェックの方式についてはJSSEC発行の[Androidアプリのセキュア設計・セキュアコーディングガイド]を参考とする。</t>
    <rPh sb="4" eb="6">
      <t>ショメイ</t>
    </rPh>
    <rPh sb="7" eb="8">
      <t>ト</t>
    </rPh>
    <rPh sb="9" eb="10">
      <t>ダ</t>
    </rPh>
    <rPh sb="12" eb="14">
      <t>ショメイ</t>
    </rPh>
    <rPh sb="19" eb="21">
      <t>ホウシキ</t>
    </rPh>
    <rPh sb="31" eb="33">
      <t>ハッコウ</t>
    </rPh>
    <rPh sb="50" eb="52">
      <t>セッケイ</t>
    </rPh>
    <rPh sb="68" eb="70">
      <t>サンコウ</t>
    </rPh>
    <phoneticPr fontId="9"/>
  </si>
  <si>
    <t>2017/8/4</t>
    <phoneticPr fontId="9"/>
  </si>
  <si>
    <t xml:space="preserve">APK署名チェック </t>
    <phoneticPr fontId="9"/>
  </si>
  <si>
    <t>APK署名チェックの方式の参考文献とバージョンを記載</t>
    <rPh sb="3" eb="5">
      <t>ショメイ</t>
    </rPh>
    <rPh sb="10" eb="12">
      <t>ホウシキ</t>
    </rPh>
    <rPh sb="13" eb="15">
      <t>サンコウ</t>
    </rPh>
    <rPh sb="15" eb="17">
      <t>ブンケン</t>
    </rPh>
    <rPh sb="24" eb="26">
      <t>キサイ</t>
    </rPh>
    <phoneticPr fontId="9"/>
  </si>
  <si>
    <t>ⓒ Hitachi Industry &amp; Control Solutions, Ltd. 2018. Allrights reserved</t>
    <phoneticPr fontId="9"/>
  </si>
  <si>
    <t>2.02-Ca</t>
    <phoneticPr fontId="9"/>
  </si>
  <si>
    <t>2018/3/12</t>
    <phoneticPr fontId="9"/>
  </si>
  <si>
    <t>なお、車載器とスマートフォン間のデータ送受信はUSB(USB2.0)/Wi-fiを用いて行う。本システムにおけるハードウェア構成を図 1に示す。</t>
    <phoneticPr fontId="9"/>
  </si>
  <si>
    <t>VE/EAP通信プロトコル概要</t>
    <rPh sb="6" eb="8">
      <t>ツウシン</t>
    </rPh>
    <rPh sb="13" eb="15">
      <t>ガイヨウ</t>
    </rPh>
    <phoneticPr fontId="9"/>
  </si>
  <si>
    <t>　定期通知の転送イメージを下図に示す。</t>
    <rPh sb="1" eb="3">
      <t>テイキ</t>
    </rPh>
    <rPh sb="3" eb="5">
      <t>ツウチ</t>
    </rPh>
    <rPh sb="6" eb="8">
      <t>テンソウ</t>
    </rPh>
    <rPh sb="13" eb="15">
      <t>カズ</t>
    </rPh>
    <rPh sb="16" eb="17">
      <t>シメ</t>
    </rPh>
    <phoneticPr fontId="9"/>
  </si>
  <si>
    <t>通信プロトコルバージョン
0.7-0.2( 6bit):メジャーバージョン
0.1-1.0(10bit):マイナーバージョン</t>
    <rPh sb="0" eb="2">
      <t>ツウシン</t>
    </rPh>
    <phoneticPr fontId="9"/>
  </si>
  <si>
    <t>パケット種別
⇒Sheet[通信プロトコル_概要][4.パケット種別]参照</t>
    <rPh sb="14" eb="16">
      <t>ツウシン</t>
    </rPh>
    <rPh sb="22" eb="24">
      <t>ガイヨウ</t>
    </rPh>
    <rPh sb="35" eb="37">
      <t>サンショウ</t>
    </rPh>
    <phoneticPr fontId="9"/>
  </si>
  <si>
    <r>
      <t>ステータス</t>
    </r>
    <r>
      <rPr>
        <strike/>
        <sz val="11"/>
        <rFont val="ＭＳ ゴシック"/>
        <family val="3"/>
        <charset val="128"/>
      </rPr>
      <t>ヘッダ</t>
    </r>
    <r>
      <rPr>
        <sz val="11"/>
        <rFont val="ＭＳ ゴシック"/>
        <family val="3"/>
        <charset val="128"/>
      </rPr>
      <t>部なし。</t>
    </r>
    <rPh sb="8" eb="9">
      <t>ブ</t>
    </rPh>
    <phoneticPr fontId="9"/>
  </si>
  <si>
    <r>
      <t>本パケットにて転送する暗号化セッションキー情報は、1パケットに格納できるデータ長243Byte</t>
    </r>
    <r>
      <rPr>
        <strike/>
        <sz val="10.5"/>
        <rFont val="ＭＳ ゴシック"/>
        <family val="3"/>
        <charset val="128"/>
      </rPr>
      <t>254Byte(=255-1(CheckSum))</t>
    </r>
    <r>
      <rPr>
        <sz val="10.5"/>
        <rFont val="ＭＳ ゴシック"/>
        <family val="3"/>
        <charset val="128"/>
      </rPr>
      <t>を超えるため、複数パケットにデータを分割して転送する。</t>
    </r>
    <phoneticPr fontId="9"/>
  </si>
  <si>
    <r>
      <t>エアコン
現在温度</t>
    </r>
    <r>
      <rPr>
        <strike/>
        <sz val="11"/>
        <rFont val="ＭＳ ゴシック"/>
        <family val="3"/>
        <charset val="128"/>
      </rPr>
      <t xml:space="preserve">
AS</t>
    </r>
    <rPh sb="5" eb="7">
      <t>ゲンザイ</t>
    </rPh>
    <phoneticPr fontId="9"/>
  </si>
  <si>
    <t>αの数　例)リスト数
データ数=0の場合は[データ番号]～[個別データ部]のデータは"無し"</t>
    <rPh sb="2" eb="3">
      <t>カズ</t>
    </rPh>
    <rPh sb="4" eb="5">
      <t>レイ</t>
    </rPh>
    <rPh sb="9" eb="10">
      <t>スウ</t>
    </rPh>
    <phoneticPr fontId="9"/>
  </si>
  <si>
    <t>βの数　例)1つのリストに対して表示情報が複数必要なケースもあるため
個別データ数=0の場合は[型]～[個別データ部]のデータは"無し"</t>
    <rPh sb="2" eb="3">
      <t>カズ</t>
    </rPh>
    <rPh sb="4" eb="5">
      <t>レイ</t>
    </rPh>
    <rPh sb="13" eb="14">
      <t>タイ</t>
    </rPh>
    <rPh sb="16" eb="18">
      <t>ヒョウジ</t>
    </rPh>
    <rPh sb="18" eb="20">
      <t>ジョウホウ</t>
    </rPh>
    <rPh sb="21" eb="23">
      <t>フクスウ</t>
    </rPh>
    <rPh sb="23" eb="25">
      <t>ヒツヨウ</t>
    </rPh>
    <rPh sb="35" eb="37">
      <t>コベツ</t>
    </rPh>
    <rPh sb="48" eb="49">
      <t>カタ</t>
    </rPh>
    <phoneticPr fontId="9"/>
  </si>
  <si>
    <t>データ部バイト数
　型：数値(符号有り/符号無し)の場合、各機能で取り扱う個別データ部サイズは1,2,4Byteで定義すること</t>
    <rPh sb="3" eb="4">
      <t>ブ</t>
    </rPh>
    <rPh sb="7" eb="8">
      <t>スウ</t>
    </rPh>
    <rPh sb="10" eb="11">
      <t>カタ</t>
    </rPh>
    <rPh sb="12" eb="13">
      <t>スウ</t>
    </rPh>
    <rPh sb="13" eb="14">
      <t>チ</t>
    </rPh>
    <rPh sb="15" eb="17">
      <t>フゴウ</t>
    </rPh>
    <rPh sb="17" eb="18">
      <t>ア</t>
    </rPh>
    <rPh sb="20" eb="22">
      <t>フゴウ</t>
    </rPh>
    <rPh sb="22" eb="23">
      <t>ナ</t>
    </rPh>
    <rPh sb="26" eb="28">
      <t>バアイ</t>
    </rPh>
    <rPh sb="29" eb="30">
      <t>カク</t>
    </rPh>
    <rPh sb="30" eb="32">
      <t>キノウ</t>
    </rPh>
    <rPh sb="33" eb="34">
      <t>ト</t>
    </rPh>
    <rPh sb="35" eb="36">
      <t>アツカ</t>
    </rPh>
    <rPh sb="37" eb="39">
      <t>コベツ</t>
    </rPh>
    <rPh sb="42" eb="43">
      <t>ブ</t>
    </rPh>
    <rPh sb="57" eb="59">
      <t>テイギ</t>
    </rPh>
    <phoneticPr fontId="9"/>
  </si>
  <si>
    <t>文字列の場合はUTF-8のバイトコード　※リトルエンディアンのため数値データの場合は取り扱い注意
[個別データ部サイズ]が"0"の場合は当データは"無し"</t>
    <rPh sb="0" eb="3">
      <t>モジレツ</t>
    </rPh>
    <rPh sb="4" eb="6">
      <t>バアイ</t>
    </rPh>
    <rPh sb="33" eb="34">
      <t>スウ</t>
    </rPh>
    <rPh sb="34" eb="35">
      <t>チ</t>
    </rPh>
    <rPh sb="39" eb="41">
      <t>バアイ</t>
    </rPh>
    <rPh sb="42" eb="43">
      <t>ト</t>
    </rPh>
    <rPh sb="44" eb="45">
      <t>アツカ</t>
    </rPh>
    <rPh sb="46" eb="48">
      <t>チュウイ</t>
    </rPh>
    <phoneticPr fontId="9"/>
  </si>
  <si>
    <r>
      <t>詳細はSheet[CheckSum]参照。</t>
    </r>
    <r>
      <rPr>
        <strike/>
        <sz val="11"/>
        <rFont val="ＭＳ ゴシック"/>
        <family val="3"/>
        <charset val="128"/>
      </rPr>
      <t>別資料[CheckSum対応.xlsx]参照</t>
    </r>
    <rPh sb="0" eb="2">
      <t>ショウサイ</t>
    </rPh>
    <rPh sb="18" eb="20">
      <t>サンショウ</t>
    </rPh>
    <rPh sb="21" eb="22">
      <t>ベツ</t>
    </rPh>
    <rPh sb="22" eb="24">
      <t>シリョウ</t>
    </rPh>
    <rPh sb="41" eb="43">
      <t>サンショウ</t>
    </rPh>
    <phoneticPr fontId="9"/>
  </si>
  <si>
    <r>
      <t xml:space="preserve">14 </t>
    </r>
    <r>
      <rPr>
        <strike/>
        <sz val="11"/>
        <rFont val="ＭＳ ゴシック"/>
        <family val="3"/>
        <charset val="128"/>
      </rPr>
      <t>11</t>
    </r>
    <phoneticPr fontId="9"/>
  </si>
  <si>
    <r>
      <rPr>
        <strike/>
        <sz val="11"/>
        <rFont val="ＭＳ ゴシック"/>
        <family val="3"/>
        <charset val="128"/>
      </rPr>
      <t>0: 未定義</t>
    </r>
    <r>
      <rPr>
        <sz val="11"/>
        <rFont val="ＭＳ ゴシック"/>
        <family val="3"/>
        <charset val="128"/>
      </rPr>
      <t xml:space="preserve">
1: 10
2: 12
3: 20
4: 30
・・・
10: 90
11: 100
</t>
    </r>
    <r>
      <rPr>
        <strike/>
        <sz val="11"/>
        <rFont val="ＭＳ ゴシック"/>
        <family val="3"/>
        <charset val="128"/>
      </rPr>
      <t>12: 未定義</t>
    </r>
    <r>
      <rPr>
        <sz val="11"/>
        <rFont val="ＭＳ ゴシック"/>
        <family val="3"/>
        <charset val="128"/>
      </rPr>
      <t xml:space="preserve">
12: 120
13: 140
14: 160
</t>
    </r>
    <r>
      <rPr>
        <strike/>
        <sz val="11"/>
        <rFont val="ＭＳ ゴシック"/>
        <family val="3"/>
        <charset val="128"/>
      </rPr>
      <t>15: 未定義</t>
    </r>
    <phoneticPr fontId="9"/>
  </si>
  <si>
    <r>
      <t xml:space="preserve">91400
</t>
    </r>
    <r>
      <rPr>
        <strike/>
        <sz val="11"/>
        <rFont val="ＭＳ ゴシック"/>
        <family val="3"/>
        <charset val="128"/>
      </rPr>
      <t>94085</t>
    </r>
    <phoneticPr fontId="9"/>
  </si>
  <si>
    <r>
      <rPr>
        <strike/>
        <sz val="11"/>
        <rFont val="ＭＳ ゴシック"/>
        <family val="3"/>
        <charset val="128"/>
      </rPr>
      <t>un</t>
    </r>
    <r>
      <rPr>
        <sz val="11"/>
        <rFont val="ＭＳ ゴシック"/>
        <family val="3"/>
        <charset val="128"/>
      </rPr>
      <t>signed</t>
    </r>
    <phoneticPr fontId="9"/>
  </si>
  <si>
    <r>
      <t xml:space="preserve">32766 </t>
    </r>
    <r>
      <rPr>
        <strike/>
        <sz val="11"/>
        <rFont val="ＭＳ ゴシック"/>
        <family val="3"/>
        <charset val="128"/>
      </rPr>
      <t>32767</t>
    </r>
    <phoneticPr fontId="9"/>
  </si>
  <si>
    <r>
      <t xml:space="preserve">400 </t>
    </r>
    <r>
      <rPr>
        <strike/>
        <sz val="11"/>
        <rFont val="ＭＳ ゴシック"/>
        <family val="3"/>
        <charset val="128"/>
      </rPr>
      <t>510</t>
    </r>
    <phoneticPr fontId="9"/>
  </si>
  <si>
    <r>
      <t>8</t>
    </r>
    <r>
      <rPr>
        <strike/>
        <sz val="11"/>
        <rFont val="ＭＳ ゴシック"/>
        <family val="3"/>
        <charset val="128"/>
      </rPr>
      <t xml:space="preserve">
7</t>
    </r>
    <phoneticPr fontId="9"/>
  </si>
  <si>
    <t>0: Blank
1: 1
2: 2
3: 3
4: 4
5: 5
6: 6
7: Neutral
8: Reverse</t>
    <phoneticPr fontId="9"/>
  </si>
  <si>
    <r>
      <t xml:space="preserve">1
</t>
    </r>
    <r>
      <rPr>
        <strike/>
        <sz val="11"/>
        <rFont val="ＭＳ ゴシック"/>
        <family val="3"/>
        <charset val="128"/>
      </rPr>
      <t>0</t>
    </r>
    <phoneticPr fontId="9"/>
  </si>
  <si>
    <r>
      <t xml:space="preserve">11
</t>
    </r>
    <r>
      <rPr>
        <strike/>
        <sz val="11"/>
        <rFont val="ＭＳ ゴシック"/>
        <family val="3"/>
        <charset val="128"/>
      </rPr>
      <t>40</t>
    </r>
    <phoneticPr fontId="9"/>
  </si>
  <si>
    <t>Low(Normal):0
High:1</t>
    <phoneticPr fontId="9"/>
  </si>
  <si>
    <t>未対応:-1
OFF   :0
FM    :1
AM    :2
SXM   :3
USB1  :40
USB2  :41
iPod1 :50
iPod2 :51
BT-A  :60</t>
    <rPh sb="0" eb="1">
      <t>ミ</t>
    </rPh>
    <rPh sb="1" eb="3">
      <t>タイオウ</t>
    </rPh>
    <phoneticPr fontId="9"/>
  </si>
  <si>
    <t>-1:未使用
[USB]
0:ﾗﾝﾀﾞﾑ再生無し
1:ﾗﾝﾀﾞﾑ再生:全ﾌｧｲﾙ
2:ﾗﾝﾀﾞﾑ再生:ﾌｫﾙﾀﾞ内/ﾌｧｲﾙ一覧
[ipod]
0:ｼｬｯﾌﾙ再生無し
1:ｼｬｯﾌﾙ再生[全曲]
2:ｼｬｯﾌﾙ再生[ｱﾙﾊﾞﾑ]
[BT-A]
0:ﾗﾝﾀﾞﾑ再生無し
1:ﾗﾝﾀﾞﾑ再生[全曲]</t>
    <rPh sb="3" eb="6">
      <t>ミシヨウ</t>
    </rPh>
    <rPh sb="22" eb="23">
      <t>ナ</t>
    </rPh>
    <rPh sb="81" eb="82">
      <t>ナ</t>
    </rPh>
    <rPh sb="131" eb="132">
      <t>ナ</t>
    </rPh>
    <phoneticPr fontId="9"/>
  </si>
  <si>
    <r>
      <t>-1:未使用
[USB]
0:ﾘﾋﾟｰﾄ再生無し
1:ﾘﾋﾟｰﾄ再生[ﾌｧｲﾙ(1曲)]
2:ﾘﾋﾟｰﾄ再生[ﾌｫﾙﾀﾞ]
[ipod]
0:ﾘﾋﾟｰﾄ再生無し
1:ﾘﾋﾟｰﾄ再生[1曲]
2:ﾘﾋﾟｰﾄ再生[ｱﾙﾊﾞﾑALL]</t>
    </r>
    <r>
      <rPr>
        <strike/>
        <sz val="11"/>
        <rFont val="ＭＳ ゴシック"/>
        <family val="3"/>
        <charset val="128"/>
      </rPr>
      <t xml:space="preserve">
</t>
    </r>
    <r>
      <rPr>
        <sz val="11"/>
        <rFont val="ＭＳ ゴシック"/>
        <family val="3"/>
        <charset val="128"/>
      </rPr>
      <t>[BT-A]
0:ﾘﾋﾟｰﾄ再生無し
1:ﾘﾋﾟｰﾄ再生[全曲]</t>
    </r>
    <rPh sb="22" eb="23">
      <t>ナ</t>
    </rPh>
    <rPh sb="78" eb="79">
      <t>ナ</t>
    </rPh>
    <rPh sb="131" eb="132">
      <t>ナ</t>
    </rPh>
    <phoneticPr fontId="9"/>
  </si>
  <si>
    <t>整数/文字列</t>
    <rPh sb="3" eb="6">
      <t>モジレツ</t>
    </rPh>
    <phoneticPr fontId="9"/>
  </si>
  <si>
    <r>
      <t xml:space="preserve">バイナリ形式:16Byteランダムバイナリデータ
</t>
    </r>
    <r>
      <rPr>
        <strike/>
        <sz val="11"/>
        <rFont val="ＭＳ ゴシック"/>
        <family val="3"/>
        <charset val="128"/>
      </rPr>
      <t>16文字のランダム英数字(ASCIIコード)</t>
    </r>
    <rPh sb="4" eb="6">
      <t>ケイシキ</t>
    </rPh>
    <phoneticPr fontId="9"/>
  </si>
  <si>
    <r>
      <t>イベント
応答</t>
    </r>
    <r>
      <rPr>
        <b/>
        <sz val="9"/>
        <rFont val="ＭＳ ゴシック"/>
        <family val="3"/>
        <charset val="128"/>
      </rPr>
      <t xml:space="preserve">
</t>
    </r>
    <r>
      <rPr>
        <sz val="9"/>
        <rFont val="ＭＳ ゴシック"/>
        <family val="3"/>
        <charset val="128"/>
      </rPr>
      <t>ﾀｲﾑｱｳﾄ時間
[ms]</t>
    </r>
    <rPh sb="5" eb="7">
      <t>オウトウ</t>
    </rPh>
    <rPh sb="14" eb="16">
      <t>ジカン</t>
    </rPh>
    <phoneticPr fontId="9"/>
  </si>
  <si>
    <r>
      <t xml:space="preserve">ｼｬｯﾌﾙﾓｰﾄﾞ変更
※ﾓｰﾄﾞはiPod依存
</t>
    </r>
    <r>
      <rPr>
        <strike/>
        <sz val="9"/>
        <rFont val="ＭＳ ゴシック"/>
        <family val="3"/>
        <charset val="128"/>
      </rPr>
      <t>ｼｬｯﾌﾙ再生解除</t>
    </r>
    <rPh sb="9" eb="11">
      <t>ヘンコウ</t>
    </rPh>
    <rPh sb="22" eb="24">
      <t>イゾン</t>
    </rPh>
    <phoneticPr fontId="9"/>
  </si>
  <si>
    <r>
      <t xml:space="preserve">未使用
</t>
    </r>
    <r>
      <rPr>
        <strike/>
        <sz val="9"/>
        <rFont val="ＭＳ ゴシック"/>
        <family val="3"/>
        <charset val="128"/>
      </rPr>
      <t>ｼｬｯﾌﾙ再生:全曲</t>
    </r>
    <rPh sb="0" eb="3">
      <t>ミシヨウ</t>
    </rPh>
    <rPh sb="12" eb="13">
      <t>ゼン</t>
    </rPh>
    <rPh sb="13" eb="14">
      <t>キョク</t>
    </rPh>
    <phoneticPr fontId="9"/>
  </si>
  <si>
    <r>
      <t xml:space="preserve">未使用
</t>
    </r>
    <r>
      <rPr>
        <strike/>
        <sz val="9"/>
        <rFont val="ＭＳ ゴシック"/>
        <family val="3"/>
        <charset val="128"/>
      </rPr>
      <t>ﾗﾝﾀﾞﾑ再生:ｱﾙﾊﾞﾑ</t>
    </r>
    <rPh sb="0" eb="3">
      <t>ミシヨウ</t>
    </rPh>
    <phoneticPr fontId="9"/>
  </si>
  <si>
    <r>
      <t xml:space="preserve">ﾘﾋﾟｰﾄﾓｰﾄﾞ変更
※ﾓｰﾄﾞはiPod依存
</t>
    </r>
    <r>
      <rPr>
        <strike/>
        <sz val="9"/>
        <rFont val="ＭＳ ゴシック"/>
        <family val="3"/>
        <charset val="128"/>
      </rPr>
      <t>ﾘﾋﾟｰﾄ再生解除</t>
    </r>
    <phoneticPr fontId="9"/>
  </si>
  <si>
    <r>
      <t xml:space="preserve">未使用
</t>
    </r>
    <r>
      <rPr>
        <strike/>
        <sz val="9"/>
        <rFont val="ＭＳ ゴシック"/>
        <family val="3"/>
        <charset val="128"/>
      </rPr>
      <t>ﾘﾋﾟｰﾄ再生:1曲</t>
    </r>
    <rPh sb="0" eb="3">
      <t>ミシヨウ</t>
    </rPh>
    <rPh sb="8" eb="10">
      <t>サイセイ</t>
    </rPh>
    <rPh sb="10" eb="11">
      <t>：</t>
    </rPh>
    <phoneticPr fontId="9"/>
  </si>
  <si>
    <r>
      <t xml:space="preserve">未使用
</t>
    </r>
    <r>
      <rPr>
        <strike/>
        <sz val="9"/>
        <rFont val="ＭＳ ゴシック"/>
        <family val="3"/>
        <charset val="128"/>
      </rPr>
      <t>ﾘﾋﾟｰﾄ再生:ｱﾙﾊﾞﾑALL</t>
    </r>
    <rPh sb="0" eb="3">
      <t>ミシヨウ</t>
    </rPh>
    <phoneticPr fontId="9"/>
  </si>
  <si>
    <r>
      <t>プリセットリスト取得</t>
    </r>
    <r>
      <rPr>
        <strike/>
        <sz val="9"/>
        <rFont val="ＭＳ ゴシック"/>
        <family val="3"/>
        <charset val="128"/>
      </rPr>
      <t>要</t>
    </r>
    <r>
      <rPr>
        <sz val="9"/>
        <rFont val="ＭＳ ゴシック"/>
        <family val="3"/>
        <charset val="128"/>
      </rPr>
      <t>求</t>
    </r>
    <rPh sb="8" eb="10">
      <t>シュトク</t>
    </rPh>
    <rPh sb="10" eb="12">
      <t>ヨウキュウ</t>
    </rPh>
    <phoneticPr fontId="9"/>
  </si>
  <si>
    <r>
      <t>3000</t>
    </r>
    <r>
      <rPr>
        <strike/>
        <sz val="9"/>
        <rFont val="ＭＳ ゴシック"/>
        <family val="3"/>
        <charset val="128"/>
      </rPr>
      <t xml:space="preserve">
500
(仮)</t>
    </r>
    <rPh sb="10" eb="11">
      <t>カリ</t>
    </rPh>
    <phoneticPr fontId="9"/>
  </si>
  <si>
    <r>
      <t>プリセット面:1～</t>
    </r>
    <r>
      <rPr>
        <strike/>
        <sz val="9"/>
        <rFont val="ＭＳ ゴシック"/>
        <family val="3"/>
        <charset val="128"/>
      </rPr>
      <t xml:space="preserve"> or 2</t>
    </r>
    <r>
      <rPr>
        <sz val="9"/>
        <rFont val="ＭＳ ゴシック"/>
        <family val="3"/>
        <charset val="128"/>
      </rPr>
      <t xml:space="preserve">
選択対象のプリセットの面情報を指定する。
※指定可能な範囲は対象とするHUの機能仕様に従うこと</t>
    </r>
    <rPh sb="5" eb="6">
      <t>メン</t>
    </rPh>
    <rPh sb="15" eb="17">
      <t>センタク</t>
    </rPh>
    <rPh sb="17" eb="19">
      <t>タイショウ</t>
    </rPh>
    <rPh sb="26" eb="27">
      <t>メン</t>
    </rPh>
    <rPh sb="27" eb="29">
      <t>ジョウホウ</t>
    </rPh>
    <rPh sb="30" eb="32">
      <t>シテイ</t>
    </rPh>
    <rPh sb="37" eb="39">
      <t>シテイ</t>
    </rPh>
    <rPh sb="39" eb="41">
      <t>カノウ</t>
    </rPh>
    <rPh sb="42" eb="44">
      <t>ハンイ</t>
    </rPh>
    <rPh sb="45" eb="47">
      <t>タイショウ</t>
    </rPh>
    <rPh sb="53" eb="55">
      <t>キノウ</t>
    </rPh>
    <rPh sb="55" eb="57">
      <t>シヨウ</t>
    </rPh>
    <rPh sb="58" eb="59">
      <t>シタガ</t>
    </rPh>
    <phoneticPr fontId="9"/>
  </si>
  <si>
    <r>
      <t>プリセット番号:1～</t>
    </r>
    <r>
      <rPr>
        <strike/>
        <sz val="9"/>
        <rFont val="ＭＳ ゴシック"/>
        <family val="3"/>
        <charset val="128"/>
      </rPr>
      <t>6</t>
    </r>
    <r>
      <rPr>
        <sz val="9"/>
        <rFont val="ＭＳ ゴシック"/>
        <family val="3"/>
        <charset val="128"/>
      </rPr>
      <t xml:space="preserve">
選択対象のプリセット番号を指定する。
※指定可能な範囲は対象とするHUの機能仕様に従うこと</t>
    </r>
    <rPh sb="12" eb="14">
      <t>センタク</t>
    </rPh>
    <rPh sb="14" eb="16">
      <t>タイショウ</t>
    </rPh>
    <rPh sb="22" eb="24">
      <t>バンゴウ</t>
    </rPh>
    <rPh sb="25" eb="27">
      <t>シテイ</t>
    </rPh>
    <phoneticPr fontId="9"/>
  </si>
  <si>
    <r>
      <t>プリセット番号:1～</t>
    </r>
    <r>
      <rPr>
        <strike/>
        <sz val="9"/>
        <rFont val="ＭＳ ゴシック"/>
        <family val="3"/>
        <charset val="128"/>
      </rPr>
      <t>12</t>
    </r>
    <r>
      <rPr>
        <sz val="9"/>
        <rFont val="ＭＳ ゴシック"/>
        <family val="3"/>
        <charset val="128"/>
      </rPr>
      <t xml:space="preserve">
選択対象のプリセット番号を指定する。
※指定可能な範囲は対象とするHUの機能仕様に従うこと</t>
    </r>
    <rPh sb="13" eb="15">
      <t>センタク</t>
    </rPh>
    <rPh sb="15" eb="17">
      <t>タイショウ</t>
    </rPh>
    <rPh sb="23" eb="25">
      <t>バンゴウ</t>
    </rPh>
    <rPh sb="26" eb="28">
      <t>シテイ</t>
    </rPh>
    <phoneticPr fontId="9"/>
  </si>
  <si>
    <r>
      <t xml:space="preserve">プリセット面:1～ </t>
    </r>
    <r>
      <rPr>
        <strike/>
        <sz val="9"/>
        <rFont val="ＭＳ ゴシック"/>
        <family val="3"/>
        <charset val="128"/>
      </rPr>
      <t>or 2</t>
    </r>
    <r>
      <rPr>
        <sz val="9"/>
        <rFont val="ＭＳ ゴシック"/>
        <family val="3"/>
        <charset val="128"/>
      </rPr>
      <t xml:space="preserve">
選択対象のプリセットの面情報を指定する。
※指定可能な範囲は対象とするHUの機能仕様に従うこと</t>
    </r>
    <rPh sb="5" eb="6">
      <t>メン</t>
    </rPh>
    <rPh sb="15" eb="17">
      <t>センタク</t>
    </rPh>
    <rPh sb="17" eb="19">
      <t>タイショウ</t>
    </rPh>
    <rPh sb="26" eb="27">
      <t>メン</t>
    </rPh>
    <rPh sb="27" eb="29">
      <t>ジョウホウ</t>
    </rPh>
    <rPh sb="30" eb="32">
      <t>シテイ</t>
    </rPh>
    <phoneticPr fontId="9"/>
  </si>
  <si>
    <r>
      <t>周波数情報
　AM[kHz]:530-1710[kHz]
　FM[0.1MHz]:760-1080(実値76.0-108.0)
　</t>
    </r>
    <r>
      <rPr>
        <u/>
        <sz val="9"/>
        <rFont val="ＭＳ ゴシック"/>
        <family val="3"/>
        <charset val="128"/>
      </rPr>
      <t>※FMは実値の</t>
    </r>
    <r>
      <rPr>
        <b/>
        <u/>
        <sz val="9"/>
        <rFont val="ＭＳ ゴシック"/>
        <family val="3"/>
        <charset val="128"/>
      </rPr>
      <t>10倍値</t>
    </r>
    <r>
      <rPr>
        <u/>
        <sz val="9"/>
        <rFont val="ＭＳ ゴシック"/>
        <family val="3"/>
        <charset val="128"/>
      </rPr>
      <t>を通知</t>
    </r>
    <rPh sb="0" eb="3">
      <t>シュウハスウ</t>
    </rPh>
    <rPh sb="3" eb="5">
      <t>ジョウホウ</t>
    </rPh>
    <rPh sb="50" eb="51">
      <t>ジツ</t>
    </rPh>
    <rPh sb="51" eb="52">
      <t>アタイ</t>
    </rPh>
    <rPh sb="69" eb="70">
      <t>ジツ</t>
    </rPh>
    <rPh sb="70" eb="71">
      <t>アタイ</t>
    </rPh>
    <rPh sb="74" eb="75">
      <t>バイ</t>
    </rPh>
    <rPh sb="75" eb="76">
      <t>アタイ</t>
    </rPh>
    <rPh sb="77" eb="79">
      <t>ツウチ</t>
    </rPh>
    <phoneticPr fontId="9"/>
  </si>
  <si>
    <t>下記4項目はV2のDAでは機能無しのため、要求しても反応はしない。
・テレビ映像
・AUX-VIDEO映像
・HDMI映像
・DVD映像
Version2.0では色の濃さ／色合い設定機能がDAに存在しないため、要求しても反応はしない</t>
    <rPh sb="21" eb="23">
      <t>ヨウキュウ</t>
    </rPh>
    <rPh sb="26" eb="28">
      <t>ハンノウ</t>
    </rPh>
    <rPh sb="82" eb="83">
      <t>イロ</t>
    </rPh>
    <rPh sb="84" eb="85">
      <t>コ</t>
    </rPh>
    <rPh sb="87" eb="89">
      <t>イロア</t>
    </rPh>
    <rPh sb="90" eb="92">
      <t>セッテイ</t>
    </rPh>
    <rPh sb="92" eb="94">
      <t>キノウ</t>
    </rPh>
    <rPh sb="98" eb="100">
      <t>ソンザイ</t>
    </rPh>
    <rPh sb="106" eb="108">
      <t>ヨウキュウ</t>
    </rPh>
    <rPh sb="111" eb="113">
      <t>ハンノウ</t>
    </rPh>
    <phoneticPr fontId="9"/>
  </si>
  <si>
    <t>タッチパネル感度設定(High/Low(Normal))</t>
    <phoneticPr fontId="9"/>
  </si>
  <si>
    <t>Low(Normal)</t>
    <phoneticPr fontId="9"/>
  </si>
  <si>
    <t>TREBLE</t>
    <phoneticPr fontId="9"/>
  </si>
  <si>
    <r>
      <t>AM/FMの場合　</t>
    </r>
    <r>
      <rPr>
        <b/>
        <sz val="9"/>
        <rFont val="ＭＳ ゴシック"/>
        <family val="3"/>
        <charset val="128"/>
      </rPr>
      <t>基本フォーマット</t>
    </r>
    <rPh sb="6" eb="8">
      <t>バアイ</t>
    </rPh>
    <rPh sb="9" eb="11">
      <t>キホン</t>
    </rPh>
    <phoneticPr fontId="9"/>
  </si>
  <si>
    <r>
      <t xml:space="preserve">対象プリセット番号の周波数表示情報(単位を含めた表示情報)
例)503kHz, 108.0MHz等々
</t>
    </r>
    <r>
      <rPr>
        <u/>
        <sz val="9"/>
        <rFont val="ＭＳ ゴシック"/>
        <family val="3"/>
        <charset val="128"/>
      </rPr>
      <t>表示文字無しの場合、[個別ﾃﾞｰﾀ部ｻｲｽﾞ]=0、個別ﾃﾞｰﾀ部は"無し"とする</t>
    </r>
    <r>
      <rPr>
        <sz val="9"/>
        <rFont val="ＭＳ ゴシック"/>
        <family val="3"/>
        <charset val="128"/>
      </rPr>
      <t xml:space="preserve">
[UTF-8]のバイトデータを指定する</t>
    </r>
    <rPh sb="0" eb="2">
      <t>タイショウ</t>
    </rPh>
    <rPh sb="7" eb="9">
      <t>バンゴウ</t>
    </rPh>
    <rPh sb="10" eb="13">
      <t>シュウハスウ</t>
    </rPh>
    <rPh sb="13" eb="15">
      <t>ヒョウジ</t>
    </rPh>
    <rPh sb="15" eb="17">
      <t>ジョウホウ</t>
    </rPh>
    <rPh sb="18" eb="20">
      <t>タンイ</t>
    </rPh>
    <rPh sb="21" eb="22">
      <t>フク</t>
    </rPh>
    <rPh sb="24" eb="26">
      <t>ヒョウジ</t>
    </rPh>
    <rPh sb="26" eb="28">
      <t>ジョウホウ</t>
    </rPh>
    <rPh sb="51" eb="53">
      <t>ヒョウジ</t>
    </rPh>
    <rPh sb="53" eb="55">
      <t>モジ</t>
    </rPh>
    <rPh sb="55" eb="56">
      <t>ナシ</t>
    </rPh>
    <rPh sb="58" eb="60">
      <t>バアイ</t>
    </rPh>
    <rPh sb="62" eb="64">
      <t>コベツ</t>
    </rPh>
    <rPh sb="68" eb="69">
      <t>ブ</t>
    </rPh>
    <rPh sb="77" eb="79">
      <t>コベツ</t>
    </rPh>
    <rPh sb="83" eb="84">
      <t>ブ</t>
    </rPh>
    <rPh sb="86" eb="87">
      <t>ナ</t>
    </rPh>
    <rPh sb="108" eb="110">
      <t>シテイ</t>
    </rPh>
    <phoneticPr fontId="9"/>
  </si>
  <si>
    <r>
      <t>AM/FMの場合の</t>
    </r>
    <r>
      <rPr>
        <b/>
        <sz val="9"/>
        <rFont val="ＭＳ ゴシック"/>
        <family val="3"/>
        <charset val="128"/>
      </rPr>
      <t>具体例1</t>
    </r>
    <r>
      <rPr>
        <sz val="9"/>
        <rFont val="ＭＳ ゴシック"/>
        <family val="3"/>
        <charset val="128"/>
      </rPr>
      <t>　【プリセット面=1面, プリセット番号=1～12が割り当たる場合】</t>
    </r>
    <rPh sb="6" eb="8">
      <t>バアイ</t>
    </rPh>
    <rPh sb="9" eb="11">
      <t>グタイ</t>
    </rPh>
    <rPh sb="11" eb="12">
      <t>レイ</t>
    </rPh>
    <rPh sb="20" eb="21">
      <t>メン</t>
    </rPh>
    <rPh sb="23" eb="24">
      <t>メン</t>
    </rPh>
    <rPh sb="31" eb="33">
      <t>バンゴウ</t>
    </rPh>
    <rPh sb="39" eb="40">
      <t>ワ</t>
    </rPh>
    <rPh sb="41" eb="42">
      <t>ア</t>
    </rPh>
    <rPh sb="44" eb="46">
      <t>バアイ</t>
    </rPh>
    <phoneticPr fontId="9"/>
  </si>
  <si>
    <r>
      <t>AM/FMの場合の</t>
    </r>
    <r>
      <rPr>
        <b/>
        <sz val="9"/>
        <rFont val="ＭＳ ゴシック"/>
        <family val="3"/>
        <charset val="128"/>
      </rPr>
      <t>具体例2</t>
    </r>
    <r>
      <rPr>
        <sz val="9"/>
        <rFont val="ＭＳ ゴシック"/>
        <family val="3"/>
        <charset val="128"/>
      </rPr>
      <t>　【プリセット面=2面, 各プリセット面毎のプリセット番号=1～6が割り当たる場合】</t>
    </r>
    <rPh sb="6" eb="8">
      <t>バアイ</t>
    </rPh>
    <rPh sb="9" eb="11">
      <t>グタイ</t>
    </rPh>
    <rPh sb="11" eb="12">
      <t>レイ</t>
    </rPh>
    <phoneticPr fontId="9"/>
  </si>
  <si>
    <r>
      <t>SXMの場合</t>
    </r>
    <r>
      <rPr>
        <b/>
        <sz val="9"/>
        <rFont val="ＭＳ ゴシック"/>
        <family val="3"/>
        <charset val="128"/>
      </rPr>
      <t>　基本フォーマット</t>
    </r>
    <rPh sb="4" eb="6">
      <t>バアイ</t>
    </rPh>
    <rPh sb="7" eb="9">
      <t>キホン</t>
    </rPh>
    <phoneticPr fontId="9"/>
  </si>
  <si>
    <r>
      <t xml:space="preserve">対象プリセットのチャンネル名
例)SIRIUS-XM LOVE
</t>
    </r>
    <r>
      <rPr>
        <u/>
        <sz val="9"/>
        <rFont val="ＭＳ ゴシック"/>
        <family val="3"/>
        <charset val="128"/>
      </rPr>
      <t>表示文字無しの場合、[個別ﾃﾞｰﾀ部ｻｲｽﾞ]=0、個別ﾃﾞｰﾀ部は"無し"とする</t>
    </r>
    <r>
      <rPr>
        <sz val="9"/>
        <rFont val="ＭＳ ゴシック"/>
        <family val="3"/>
        <charset val="128"/>
      </rPr>
      <t xml:space="preserve">
[UTF-8]のバイトデータを指定する</t>
    </r>
    <rPh sb="0" eb="2">
      <t>タイショウ</t>
    </rPh>
    <rPh sb="13" eb="14">
      <t>メイ</t>
    </rPh>
    <rPh sb="32" eb="34">
      <t>ヒョウジ</t>
    </rPh>
    <rPh sb="34" eb="36">
      <t>モジ</t>
    </rPh>
    <rPh sb="36" eb="37">
      <t>ナシ</t>
    </rPh>
    <rPh sb="39" eb="41">
      <t>バアイ</t>
    </rPh>
    <rPh sb="43" eb="45">
      <t>コベツ</t>
    </rPh>
    <rPh sb="49" eb="50">
      <t>ブ</t>
    </rPh>
    <rPh sb="58" eb="60">
      <t>コベツ</t>
    </rPh>
    <rPh sb="64" eb="65">
      <t>ブ</t>
    </rPh>
    <rPh sb="67" eb="68">
      <t>ナ</t>
    </rPh>
    <rPh sb="89" eb="91">
      <t>シテイ</t>
    </rPh>
    <phoneticPr fontId="9"/>
  </si>
  <si>
    <r>
      <t>SXMの場合の</t>
    </r>
    <r>
      <rPr>
        <b/>
        <sz val="9"/>
        <rFont val="ＭＳ ゴシック"/>
        <family val="3"/>
        <charset val="128"/>
      </rPr>
      <t>具体例</t>
    </r>
    <r>
      <rPr>
        <sz val="9"/>
        <rFont val="ＭＳ ゴシック"/>
        <family val="3"/>
        <charset val="128"/>
      </rPr>
      <t>　【プリセット番号=1～12の範囲で設定可能な場合】</t>
    </r>
    <rPh sb="4" eb="6">
      <t>バアイ</t>
    </rPh>
    <rPh sb="7" eb="9">
      <t>グタイ</t>
    </rPh>
    <rPh sb="9" eb="10">
      <t>レイ</t>
    </rPh>
    <rPh sb="25" eb="27">
      <t>ハンイ</t>
    </rPh>
    <rPh sb="28" eb="30">
      <t>セッテイ</t>
    </rPh>
    <rPh sb="30" eb="32">
      <t>カノウ</t>
    </rPh>
    <rPh sb="33" eb="35">
      <t>バアイ</t>
    </rPh>
    <phoneticPr fontId="9"/>
  </si>
  <si>
    <r>
      <t>周波数情報(数値)
　AM[kHz]:530-1710[kHz]
　FM[0.1MHz]:760-1080(実値76.0-108.0)
　</t>
    </r>
    <r>
      <rPr>
        <u/>
        <sz val="9"/>
        <rFont val="ＭＳ ゴシック"/>
        <family val="3"/>
        <charset val="128"/>
      </rPr>
      <t>※FMは実値の</t>
    </r>
    <r>
      <rPr>
        <b/>
        <u/>
        <sz val="9"/>
        <rFont val="ＭＳ ゴシック"/>
        <family val="3"/>
        <charset val="128"/>
      </rPr>
      <t>10倍値</t>
    </r>
    <r>
      <rPr>
        <u/>
        <sz val="9"/>
        <rFont val="ＭＳ ゴシック"/>
        <family val="3"/>
        <charset val="128"/>
      </rPr>
      <t>を通知</t>
    </r>
    <rPh sb="0" eb="3">
      <t>シュウハスウ</t>
    </rPh>
    <rPh sb="3" eb="5">
      <t>ジョウホウ</t>
    </rPh>
    <rPh sb="6" eb="7">
      <t>スウ</t>
    </rPh>
    <rPh sb="7" eb="8">
      <t>チ</t>
    </rPh>
    <rPh sb="54" eb="55">
      <t>ジツ</t>
    </rPh>
    <rPh sb="55" eb="56">
      <t>アタイ</t>
    </rPh>
    <rPh sb="73" eb="74">
      <t>ジツ</t>
    </rPh>
    <rPh sb="74" eb="75">
      <t>アタイ</t>
    </rPh>
    <rPh sb="78" eb="79">
      <t>バイ</t>
    </rPh>
    <rPh sb="79" eb="80">
      <t>アタイ</t>
    </rPh>
    <rPh sb="81" eb="83">
      <t>ツウチ</t>
    </rPh>
    <phoneticPr fontId="9"/>
  </si>
  <si>
    <r>
      <t xml:space="preserve">対象ステーションリストの周波数表示情報(単位を含めた表示情報)
例)503kHz, 108.0MHz等々
</t>
    </r>
    <r>
      <rPr>
        <u/>
        <sz val="9"/>
        <rFont val="ＭＳ ゴシック"/>
        <family val="3"/>
        <charset val="128"/>
      </rPr>
      <t>表示文字無しの場合、[個別ﾃﾞｰﾀ部ｻｲｽﾞ]=0、個別ﾃﾞｰﾀ部は"無し"とする</t>
    </r>
    <r>
      <rPr>
        <sz val="9"/>
        <rFont val="ＭＳ ゴシック"/>
        <family val="3"/>
        <charset val="128"/>
      </rPr>
      <t xml:space="preserve">
[UTF-8]のバイトデータを指定する</t>
    </r>
    <rPh sb="0" eb="2">
      <t>タイショウ</t>
    </rPh>
    <rPh sb="12" eb="15">
      <t>シュウハスウ</t>
    </rPh>
    <rPh sb="15" eb="17">
      <t>ヒョウジ</t>
    </rPh>
    <rPh sb="17" eb="19">
      <t>ジョウホウ</t>
    </rPh>
    <rPh sb="20" eb="22">
      <t>タンイ</t>
    </rPh>
    <rPh sb="23" eb="24">
      <t>フク</t>
    </rPh>
    <rPh sb="26" eb="28">
      <t>ヒョウジ</t>
    </rPh>
    <rPh sb="28" eb="30">
      <t>ジョウホウ</t>
    </rPh>
    <rPh sb="53" eb="55">
      <t>ヒョウジ</t>
    </rPh>
    <rPh sb="55" eb="57">
      <t>モジ</t>
    </rPh>
    <rPh sb="57" eb="58">
      <t>ナシ</t>
    </rPh>
    <rPh sb="60" eb="62">
      <t>バアイ</t>
    </rPh>
    <rPh sb="64" eb="66">
      <t>コベツ</t>
    </rPh>
    <rPh sb="70" eb="71">
      <t>ブ</t>
    </rPh>
    <rPh sb="79" eb="81">
      <t>コベツ</t>
    </rPh>
    <rPh sb="85" eb="86">
      <t>ブ</t>
    </rPh>
    <rPh sb="88" eb="89">
      <t>ナ</t>
    </rPh>
    <rPh sb="110" eb="112">
      <t>シテイ</t>
    </rPh>
    <phoneticPr fontId="9"/>
  </si>
  <si>
    <t>HU→MD、及び、MD→HUへ転送する車両データを暗号化することで、USB通信上の車両データ盗聴リスクを低減させる。</t>
    <rPh sb="6" eb="7">
      <t>オヨ</t>
    </rPh>
    <rPh sb="15" eb="17">
      <t>テンソウ</t>
    </rPh>
    <rPh sb="19" eb="21">
      <t>シャリョウ</t>
    </rPh>
    <rPh sb="25" eb="28">
      <t>アンゴウカ</t>
    </rPh>
    <rPh sb="37" eb="39">
      <t>ツウシン</t>
    </rPh>
    <rPh sb="39" eb="40">
      <t>ジョウ</t>
    </rPh>
    <rPh sb="41" eb="43">
      <t>シャリョウ</t>
    </rPh>
    <rPh sb="46" eb="48">
      <t>トウチョウ</t>
    </rPh>
    <rPh sb="52" eb="54">
      <t>テイゲン</t>
    </rPh>
    <phoneticPr fontId="9"/>
  </si>
  <si>
    <t>また秘密鍵、セッションキー共にNative層側でのみ保持する。</t>
    <rPh sb="2" eb="4">
      <t>ヒミツ</t>
    </rPh>
    <rPh sb="4" eb="5">
      <t>カギ</t>
    </rPh>
    <rPh sb="13" eb="14">
      <t>トモ</t>
    </rPh>
    <rPh sb="21" eb="22">
      <t>ソウ</t>
    </rPh>
    <rPh sb="22" eb="23">
      <t>ガワ</t>
    </rPh>
    <rPh sb="26" eb="28">
      <t>ホジ</t>
    </rPh>
    <phoneticPr fontId="9"/>
  </si>
  <si>
    <t>Ver1.0:無し
Ver2.0以降：周期情報</t>
    <rPh sb="7" eb="8">
      <t>ナ</t>
    </rPh>
    <rPh sb="16" eb="18">
      <t>イコウ</t>
    </rPh>
    <rPh sb="19" eb="21">
      <t>シュウキ</t>
    </rPh>
    <rPh sb="21" eb="23">
      <t>ジョウホウ</t>
    </rPh>
    <phoneticPr fontId="9"/>
  </si>
  <si>
    <r>
      <t>　</t>
    </r>
    <r>
      <rPr>
        <u/>
        <sz val="11"/>
        <rFont val="ＭＳ ゴシック"/>
        <family val="3"/>
        <charset val="128"/>
      </rPr>
      <t>転送データの暗号化イメージ</t>
    </r>
    <rPh sb="1" eb="3">
      <t>テンソウ</t>
    </rPh>
    <rPh sb="7" eb="10">
      <t>アンゴウカ</t>
    </rPh>
    <phoneticPr fontId="9"/>
  </si>
  <si>
    <r>
      <t>　</t>
    </r>
    <r>
      <rPr>
        <u/>
        <sz val="11"/>
        <rFont val="ＭＳ ゴシック"/>
        <family val="3"/>
        <charset val="128"/>
      </rPr>
      <t>例)"B-HIGH"及び"F-HIGH"を1つのデータとして受信</t>
    </r>
    <rPh sb="1" eb="2">
      <t>レイ</t>
    </rPh>
    <rPh sb="11" eb="12">
      <t>オヨ</t>
    </rPh>
    <rPh sb="31" eb="33">
      <t>ジュシン</t>
    </rPh>
    <phoneticPr fontId="9"/>
  </si>
  <si>
    <t>送信されて来ない場合、"通信開始応答"を再送する。</t>
    <rPh sb="16" eb="18">
      <t>オウトウ</t>
    </rPh>
    <phoneticPr fontId="9"/>
  </si>
  <si>
    <t>製品マニュアル/SDK等に下記の著作権表示及び、謝辞（赤字箇所）を記載すれば問題ないと思われる。</t>
    <rPh sb="0" eb="2">
      <t>セイヒン</t>
    </rPh>
    <rPh sb="11" eb="12">
      <t>ナド</t>
    </rPh>
    <rPh sb="13" eb="15">
      <t>カキ</t>
    </rPh>
    <rPh sb="16" eb="19">
      <t>チョサクケン</t>
    </rPh>
    <rPh sb="19" eb="21">
      <t>ヒョウジ</t>
    </rPh>
    <rPh sb="21" eb="22">
      <t>オヨ</t>
    </rPh>
    <rPh sb="24" eb="26">
      <t>シャジ</t>
    </rPh>
    <rPh sb="27" eb="29">
      <t>アカジ</t>
    </rPh>
    <rPh sb="29" eb="31">
      <t>カショ</t>
    </rPh>
    <rPh sb="33" eb="35">
      <t>キサイ</t>
    </rPh>
    <rPh sb="38" eb="40">
      <t>モンダイ</t>
    </rPh>
    <rPh sb="43" eb="44">
      <t>オモ</t>
    </rPh>
    <phoneticPr fontId="9"/>
  </si>
  <si>
    <t>数値or文字列　0:数値(符号無し), 1:数値(符号有り) 10:文字列</t>
    <rPh sb="0" eb="2">
      <t>スウチ</t>
    </rPh>
    <rPh sb="4" eb="7">
      <t>モジレツ</t>
    </rPh>
    <rPh sb="10" eb="12">
      <t>スウチ</t>
    </rPh>
    <rPh sb="13" eb="15">
      <t>フゴウ</t>
    </rPh>
    <rPh sb="15" eb="16">
      <t>ナ</t>
    </rPh>
    <rPh sb="22" eb="24">
      <t>スウチ</t>
    </rPh>
    <rPh sb="25" eb="27">
      <t>フゴウ</t>
    </rPh>
    <rPh sb="27" eb="28">
      <t>ア</t>
    </rPh>
    <rPh sb="34" eb="37">
      <t>モジレツ</t>
    </rPh>
    <phoneticPr fontId="9"/>
  </si>
  <si>
    <t>上述したように、[VendorApp要求用IF]は各種機能毎に定義する方針とする。</t>
    <rPh sb="0" eb="2">
      <t>ジョウジュツ</t>
    </rPh>
    <rPh sb="18" eb="20">
      <t>ヨウキュウ</t>
    </rPh>
    <rPh sb="20" eb="21">
      <t>ヨウ</t>
    </rPh>
    <phoneticPr fontId="9"/>
  </si>
  <si>
    <t>Androidの場合、要求に対する[VendorApp応答用IF(コールバック)]は要求用IFコール時に登録する。</t>
    <rPh sb="8" eb="10">
      <t>バアイ</t>
    </rPh>
    <rPh sb="11" eb="13">
      <t>ヨウキュウ</t>
    </rPh>
    <rPh sb="14" eb="15">
      <t>タイ</t>
    </rPh>
    <rPh sb="27" eb="29">
      <t>オウトウ</t>
    </rPh>
    <rPh sb="29" eb="30">
      <t>ヨウ</t>
    </rPh>
    <rPh sb="42" eb="44">
      <t>ヨウキュウ</t>
    </rPh>
    <rPh sb="44" eb="45">
      <t>ヨウ</t>
    </rPh>
    <rPh sb="50" eb="51">
      <t>ジ</t>
    </rPh>
    <rPh sb="52" eb="54">
      <t>トウロク</t>
    </rPh>
    <phoneticPr fontId="9"/>
  </si>
  <si>
    <r>
      <t>※また定期周期を</t>
    </r>
    <r>
      <rPr>
        <b/>
        <sz val="10"/>
        <rFont val="ＭＳ ゴシック"/>
        <family val="3"/>
        <charset val="128"/>
      </rPr>
      <t>[停止]</t>
    </r>
    <r>
      <rPr>
        <sz val="10"/>
        <rFont val="ＭＳ ゴシック"/>
        <family val="3"/>
        <charset val="128"/>
      </rPr>
      <t>する設定も可能とする</t>
    </r>
    <rPh sb="3" eb="5">
      <t>テイキ</t>
    </rPh>
    <rPh sb="5" eb="7">
      <t>シュウキ</t>
    </rPh>
    <rPh sb="9" eb="11">
      <t>テイシ</t>
    </rPh>
    <rPh sb="14" eb="16">
      <t>セッテイ</t>
    </rPh>
    <rPh sb="17" eb="19">
      <t>カノウ</t>
    </rPh>
    <phoneticPr fontId="9"/>
  </si>
  <si>
    <r>
      <t>＜</t>
    </r>
    <r>
      <rPr>
        <b/>
        <sz val="10"/>
        <rFont val="ＭＳ ゴシック"/>
        <family val="3"/>
        <charset val="128"/>
      </rPr>
      <t>Version1.0 Step2</t>
    </r>
    <r>
      <rPr>
        <sz val="10"/>
        <rFont val="ＭＳ ゴシック"/>
        <family val="3"/>
        <charset val="128"/>
      </rPr>
      <t>時のエアコン温度通信プロトコル＞</t>
    </r>
    <rPh sb="17" eb="18">
      <t>ジ</t>
    </rPh>
    <rPh sb="23" eb="25">
      <t>オンド</t>
    </rPh>
    <rPh sb="25" eb="27">
      <t>ツウシン</t>
    </rPh>
    <phoneticPr fontId="9"/>
  </si>
  <si>
    <r>
      <t>＜</t>
    </r>
    <r>
      <rPr>
        <b/>
        <sz val="10"/>
        <rFont val="ＭＳ ゴシック"/>
        <family val="3"/>
        <charset val="128"/>
      </rPr>
      <t>Version1.0 Step2</t>
    </r>
    <r>
      <rPr>
        <sz val="10"/>
        <rFont val="ＭＳ ゴシック"/>
        <family val="3"/>
        <charset val="128"/>
      </rPr>
      <t>時のエアコン温度設定用 Huvelibメソッド＞</t>
    </r>
    <rPh sb="17" eb="18">
      <t>ジ</t>
    </rPh>
    <rPh sb="23" eb="25">
      <t>オンド</t>
    </rPh>
    <rPh sb="25" eb="27">
      <t>セッテイ</t>
    </rPh>
    <rPh sb="27" eb="28">
      <t>ヨウ</t>
    </rPh>
    <phoneticPr fontId="9"/>
  </si>
  <si>
    <r>
      <t>＜</t>
    </r>
    <r>
      <rPr>
        <b/>
        <sz val="10"/>
        <rFont val="ＭＳ ゴシック"/>
        <family val="3"/>
        <charset val="128"/>
      </rPr>
      <t xml:space="preserve">Version1.0 </t>
    </r>
    <r>
      <rPr>
        <sz val="10"/>
        <rFont val="ＭＳ ゴシック"/>
        <family val="3"/>
        <charset val="128"/>
      </rPr>
      <t>エアコン温度通信プロトコル＞</t>
    </r>
    <rPh sb="16" eb="18">
      <t>オンド</t>
    </rPh>
    <rPh sb="18" eb="20">
      <t>ツウシン</t>
    </rPh>
    <phoneticPr fontId="9"/>
  </si>
  <si>
    <r>
      <t>＜</t>
    </r>
    <r>
      <rPr>
        <b/>
        <sz val="10"/>
        <rFont val="ＭＳ ゴシック"/>
        <family val="3"/>
        <charset val="128"/>
      </rPr>
      <t xml:space="preserve">Version2.0 </t>
    </r>
    <r>
      <rPr>
        <sz val="10"/>
        <rFont val="ＭＳ ゴシック"/>
        <family val="3"/>
        <charset val="128"/>
      </rPr>
      <t>エアコン温度通信プロトコル＞</t>
    </r>
    <rPh sb="16" eb="18">
      <t>オンド</t>
    </rPh>
    <rPh sb="18" eb="20">
      <t>ツウシン</t>
    </rPh>
    <phoneticPr fontId="9"/>
  </si>
  <si>
    <t>0: 非表示（ｼｽﾃﾑOFF）
1: Hi(最高温度)
2: Lo(最低温度)
3: FRESH_VENT(追加)
4: MAX HOT(追加)
5: MAX COOL(追加)</t>
    <rPh sb="22" eb="24">
      <t>サイコウ</t>
    </rPh>
    <rPh sb="24" eb="26">
      <t>オンド</t>
    </rPh>
    <rPh sb="34" eb="36">
      <t>サイテイ</t>
    </rPh>
    <rPh sb="36" eb="38">
      <t>オンド</t>
    </rPh>
    <rPh sb="54" eb="56">
      <t>ツイカ</t>
    </rPh>
    <phoneticPr fontId="9"/>
  </si>
  <si>
    <r>
      <t>＜</t>
    </r>
    <r>
      <rPr>
        <b/>
        <sz val="10"/>
        <rFont val="ＭＳ ゴシック"/>
        <family val="3"/>
        <charset val="128"/>
      </rPr>
      <t>Version1.0 Step2　</t>
    </r>
    <r>
      <rPr>
        <sz val="10"/>
        <rFont val="ＭＳ ゴシック"/>
        <family val="3"/>
        <charset val="128"/>
      </rPr>
      <t>エアコン温度設定用 Huvelibメソッド＞</t>
    </r>
    <rPh sb="22" eb="24">
      <t>オンド</t>
    </rPh>
    <rPh sb="24" eb="26">
      <t>セッテイ</t>
    </rPh>
    <rPh sb="26" eb="27">
      <t>ヨウ</t>
    </rPh>
    <phoneticPr fontId="9"/>
  </si>
  <si>
    <r>
      <t>＜</t>
    </r>
    <r>
      <rPr>
        <b/>
        <sz val="10"/>
        <rFont val="ＭＳ ゴシック"/>
        <family val="3"/>
        <charset val="128"/>
      </rPr>
      <t xml:space="preserve">Version2.0 </t>
    </r>
    <r>
      <rPr>
        <sz val="10"/>
        <rFont val="ＭＳ ゴシック"/>
        <family val="3"/>
        <charset val="128"/>
      </rPr>
      <t>エアコン温度設定用 Huvelibメソッド＞</t>
    </r>
    <rPh sb="16" eb="18">
      <t>オンド</t>
    </rPh>
    <rPh sb="18" eb="20">
      <t>セッテイ</t>
    </rPh>
    <rPh sb="20" eb="21">
      <t>ヨウ</t>
    </rPh>
    <phoneticPr fontId="9"/>
  </si>
  <si>
    <t>0: 非表示（ｼｽﾃﾑOFF）
1: Hi
2: Lo
3: FRESH_VENT(追加)
4: MAX HOT(追加)
5: MAX COOL(追加)</t>
    <rPh sb="42" eb="44">
      <t>ツイカ</t>
    </rPh>
    <phoneticPr fontId="9"/>
  </si>
  <si>
    <r>
      <t>{"result":"Success","code":zzz,"ac_target_temp_dr":{"status":</t>
    </r>
    <r>
      <rPr>
        <b/>
        <i/>
        <sz val="9"/>
        <rFont val="ＭＳ ゴシック"/>
        <family val="3"/>
        <charset val="128"/>
      </rPr>
      <t>xxx</t>
    </r>
    <r>
      <rPr>
        <sz val="9"/>
        <rFont val="ＭＳ ゴシック"/>
        <family val="3"/>
        <charset val="128"/>
      </rPr>
      <t>,"data":</t>
    </r>
    <r>
      <rPr>
        <b/>
        <i/>
        <sz val="9"/>
        <rFont val="ＭＳ ゴシック"/>
        <family val="3"/>
        <charset val="128"/>
      </rPr>
      <t>yyy</t>
    </r>
    <r>
      <rPr>
        <sz val="9"/>
        <rFont val="ＭＳ ゴシック"/>
        <family val="3"/>
        <charset val="128"/>
      </rPr>
      <t>} ,"ac_target_temp_as":{"status":</t>
    </r>
    <r>
      <rPr>
        <b/>
        <i/>
        <sz val="9"/>
        <rFont val="ＭＳ ゴシック"/>
        <family val="3"/>
        <charset val="128"/>
      </rPr>
      <t>xxx</t>
    </r>
    <r>
      <rPr>
        <sz val="9"/>
        <rFont val="ＭＳ ゴシック"/>
        <family val="3"/>
        <charset val="128"/>
      </rPr>
      <t>,"data":</t>
    </r>
    <r>
      <rPr>
        <b/>
        <i/>
        <sz val="9"/>
        <rFont val="ＭＳ ゴシック"/>
        <family val="3"/>
        <charset val="128"/>
      </rPr>
      <t>yyy</t>
    </r>
    <r>
      <rPr>
        <sz val="9"/>
        <rFont val="ＭＳ ゴシック"/>
        <family val="3"/>
        <charset val="128"/>
      </rPr>
      <t>}}</t>
    </r>
    <phoneticPr fontId="93"/>
  </si>
  <si>
    <r>
      <t xml:space="preserve"> 0: 非表示（ｼｽﾃﾑOFF）
 1: Hi(最高温度)
 2: Lo(最低温度)</t>
    </r>
    <r>
      <rPr>
        <strike/>
        <sz val="9"/>
        <rFont val="ＭＳ ゴシック"/>
        <family val="3"/>
        <charset val="128"/>
      </rPr>
      <t xml:space="preserve">
</t>
    </r>
    <r>
      <rPr>
        <sz val="9"/>
        <rFont val="ＭＳ ゴシック"/>
        <family val="3"/>
        <charset val="128"/>
      </rPr>
      <t xml:space="preserve"> 3: FRESH_VENT
 4: MAX HOT
 5: MAX COOL
 15.5: 15.5℃
 31.5: 31.5℃
 58.0: 58.0°F
 89.0: 89.0°F</t>
    </r>
    <rPh sb="24" eb="26">
      <t>サイコウ</t>
    </rPh>
    <rPh sb="26" eb="28">
      <t>オンド</t>
    </rPh>
    <rPh sb="37" eb="39">
      <t>サイテイ</t>
    </rPh>
    <rPh sb="39" eb="41">
      <t>オンド</t>
    </rPh>
    <phoneticPr fontId="93"/>
  </si>
  <si>
    <r>
      <rPr>
        <b/>
        <sz val="11"/>
        <rFont val="HGｺﾞｼｯｸM"/>
        <family val="3"/>
        <charset val="128"/>
      </rPr>
      <t>図</t>
    </r>
    <r>
      <rPr>
        <sz val="11"/>
        <rFont val="HGｺﾞｼｯｸM"/>
        <family val="3"/>
        <charset val="128"/>
      </rPr>
      <t xml:space="preserve"> VE/EAP通信Ver1.0における公開鍵証明書の作成シーケンス</t>
    </r>
    <rPh sb="0" eb="1">
      <t>ズ</t>
    </rPh>
    <rPh sb="8" eb="10">
      <t>ツウシン</t>
    </rPh>
    <rPh sb="20" eb="22">
      <t>コウカイ</t>
    </rPh>
    <rPh sb="22" eb="23">
      <t>カギ</t>
    </rPh>
    <rPh sb="23" eb="26">
      <t>ショウメイショ</t>
    </rPh>
    <rPh sb="27" eb="29">
      <t>サクセイ</t>
    </rPh>
    <phoneticPr fontId="93"/>
  </si>
  <si>
    <t>②MD公開鍵とHUワンタイムコードをバイナリデータとして結合し、SHA256でハッシュ値を計算する。</t>
    <rPh sb="3" eb="5">
      <t>コウカイ</t>
    </rPh>
    <rPh sb="5" eb="6">
      <t>カギ</t>
    </rPh>
    <rPh sb="28" eb="30">
      <t>ケツゴウ</t>
    </rPh>
    <rPh sb="43" eb="44">
      <t>チ</t>
    </rPh>
    <rPh sb="45" eb="47">
      <t>ケイサン</t>
    </rPh>
    <phoneticPr fontId="93"/>
  </si>
  <si>
    <t>③結合データのハッシュ値をServer秘密鍵で暗号化し、署名を作成する</t>
    <rPh sb="1" eb="3">
      <t>ケツゴウ</t>
    </rPh>
    <rPh sb="11" eb="12">
      <t>チ</t>
    </rPh>
    <rPh sb="19" eb="21">
      <t>ヒミツ</t>
    </rPh>
    <rPh sb="21" eb="22">
      <t>カギ</t>
    </rPh>
    <rPh sb="23" eb="25">
      <t>アンゴウ</t>
    </rPh>
    <rPh sb="25" eb="26">
      <t>カ</t>
    </rPh>
    <rPh sb="28" eb="30">
      <t>ショメイ</t>
    </rPh>
    <rPh sb="31" eb="33">
      <t>サクセイ</t>
    </rPh>
    <phoneticPr fontId="93"/>
  </si>
  <si>
    <t>④MD公開鍵と署名データを結合し、公開鍵証明書を発行する</t>
    <rPh sb="3" eb="5">
      <t>コウカイ</t>
    </rPh>
    <rPh sb="5" eb="6">
      <t>カギ</t>
    </rPh>
    <rPh sb="7" eb="9">
      <t>ショメイ</t>
    </rPh>
    <rPh sb="13" eb="15">
      <t>ケツゴウ</t>
    </rPh>
    <rPh sb="17" eb="19">
      <t>コウカイ</t>
    </rPh>
    <rPh sb="19" eb="20">
      <t>カギ</t>
    </rPh>
    <rPh sb="20" eb="23">
      <t>ショウメイショ</t>
    </rPh>
    <rPh sb="24" eb="26">
      <t>ハッコウ</t>
    </rPh>
    <phoneticPr fontId="93"/>
  </si>
  <si>
    <t>⑤公開鍵証明書をMDに送信する</t>
    <rPh sb="1" eb="3">
      <t>コウカイ</t>
    </rPh>
    <rPh sb="3" eb="4">
      <t>カギ</t>
    </rPh>
    <rPh sb="4" eb="7">
      <t>ショウメイショ</t>
    </rPh>
    <rPh sb="11" eb="13">
      <t>ソウシン</t>
    </rPh>
    <phoneticPr fontId="93"/>
  </si>
  <si>
    <r>
      <rPr>
        <b/>
        <sz val="11"/>
        <rFont val="HGｺﾞｼｯｸM"/>
        <family val="3"/>
        <charset val="128"/>
      </rPr>
      <t>図</t>
    </r>
    <r>
      <rPr>
        <sz val="11"/>
        <rFont val="HGｺﾞｼｯｸM"/>
        <family val="3"/>
        <charset val="128"/>
      </rPr>
      <t xml:space="preserve"> 公開鍵証明書(有効期限対応版)の確認イメージ</t>
    </r>
    <rPh sb="0" eb="1">
      <t>ズ</t>
    </rPh>
    <rPh sb="2" eb="4">
      <t>コウカイ</t>
    </rPh>
    <rPh sb="4" eb="5">
      <t>カギ</t>
    </rPh>
    <rPh sb="5" eb="8">
      <t>ショウメイショ</t>
    </rPh>
    <rPh sb="9" eb="11">
      <t>ユウコウ</t>
    </rPh>
    <rPh sb="11" eb="13">
      <t>キゲン</t>
    </rPh>
    <rPh sb="13" eb="15">
      <t>タイオウ</t>
    </rPh>
    <rPh sb="15" eb="16">
      <t>バン</t>
    </rPh>
    <rPh sb="18" eb="20">
      <t>カクニン</t>
    </rPh>
    <phoneticPr fontId="93"/>
  </si>
  <si>
    <t>通信開始要求(HUワンタイムコード)</t>
    <rPh sb="0" eb="2">
      <t>ツウシン</t>
    </rPh>
    <rPh sb="2" eb="4">
      <t>カイシ</t>
    </rPh>
    <rPh sb="4" eb="6">
      <t>ヨウキュウ</t>
    </rPh>
    <phoneticPr fontId="93"/>
  </si>
  <si>
    <t>初期化要求(MD公開鍵/HUワンタイムコード)</t>
    <rPh sb="0" eb="3">
      <t>ショキカ</t>
    </rPh>
    <rPh sb="3" eb="5">
      <t>ヨウキュウ</t>
    </rPh>
    <rPh sb="8" eb="10">
      <t>コウカイ</t>
    </rPh>
    <rPh sb="10" eb="11">
      <t>カギ</t>
    </rPh>
    <phoneticPr fontId="93"/>
  </si>
  <si>
    <t>　　HUワンタイムコードを用いて</t>
    <rPh sb="13" eb="14">
      <t>モチ</t>
    </rPh>
    <phoneticPr fontId="93"/>
  </si>
  <si>
    <t>初期化要求(MD公開鍵/HUワンタイムコードなし)</t>
    <rPh sb="0" eb="3">
      <t>ショキカ</t>
    </rPh>
    <rPh sb="3" eb="5">
      <t>ヨウキュウ</t>
    </rPh>
    <rPh sb="8" eb="10">
      <t>コウカイ</t>
    </rPh>
    <rPh sb="10" eb="11">
      <t>カギ</t>
    </rPh>
    <phoneticPr fontId="93"/>
  </si>
  <si>
    <t>全体シーケンスイメージ</t>
    <phoneticPr fontId="9"/>
  </si>
  <si>
    <t>VE/EAP検証サーバはコーチングアプリでは使用しないことを明記。</t>
    <rPh sb="6" eb="8">
      <t>ケンショウ</t>
    </rPh>
    <rPh sb="22" eb="24">
      <t>シヨウ</t>
    </rPh>
    <rPh sb="30" eb="32">
      <t>メイキ</t>
    </rPh>
    <phoneticPr fontId="9"/>
  </si>
  <si>
    <t>HiICS</t>
    <phoneticPr fontId="14"/>
  </si>
  <si>
    <t>対前走車車間距離</t>
    <phoneticPr fontId="9"/>
  </si>
  <si>
    <t>左白線距離</t>
    <phoneticPr fontId="9"/>
  </si>
  <si>
    <t>右白線距離</t>
    <phoneticPr fontId="9"/>
  </si>
  <si>
    <t>左白線検知精度</t>
    <phoneticPr fontId="9"/>
  </si>
  <si>
    <t>右白線検知精度</t>
    <phoneticPr fontId="9"/>
  </si>
  <si>
    <t>左白線と自車の相対角度</t>
    <phoneticPr fontId="9"/>
  </si>
  <si>
    <t>右白線と自車の相対角度</t>
    <phoneticPr fontId="9"/>
  </si>
  <si>
    <t>対前走車車間時間</t>
    <phoneticPr fontId="9"/>
  </si>
  <si>
    <t>クルーズSW分圧情報</t>
    <phoneticPr fontId="9"/>
  </si>
  <si>
    <t>対前走車横位置</t>
    <phoneticPr fontId="9"/>
  </si>
  <si>
    <t>対前走車相対速度</t>
    <phoneticPr fontId="9"/>
  </si>
  <si>
    <t>2.0～</t>
    <phoneticPr fontId="9"/>
  </si>
  <si>
    <t>右白線検知精度</t>
    <phoneticPr fontId="9"/>
  </si>
  <si>
    <t xml:space="preserve">(2)B-HIGH </t>
    <phoneticPr fontId="9"/>
  </si>
  <si>
    <t>対前走車車間時間</t>
    <phoneticPr fontId="9"/>
  </si>
  <si>
    <t>未使用(0x00埋め)</t>
    <phoneticPr fontId="9"/>
  </si>
  <si>
    <t>少数点第7位</t>
    <phoneticPr fontId="9"/>
  </si>
  <si>
    <t>対前走車相対速度</t>
    <phoneticPr fontId="9"/>
  </si>
  <si>
    <t>対前走車相対速度</t>
    <phoneticPr fontId="9"/>
  </si>
  <si>
    <t>×</t>
    <phoneticPr fontId="9"/>
  </si>
  <si>
    <t>対前走車車間距離</t>
    <phoneticPr fontId="9"/>
  </si>
  <si>
    <t>対前走車車間距離</t>
    <phoneticPr fontId="9"/>
  </si>
  <si>
    <t>対前走車横位置</t>
    <phoneticPr fontId="9"/>
  </si>
  <si>
    <t>左白線距離</t>
    <phoneticPr fontId="9"/>
  </si>
  <si>
    <t>左白線距離</t>
    <phoneticPr fontId="9"/>
  </si>
  <si>
    <t>右白線距離</t>
    <phoneticPr fontId="9"/>
  </si>
  <si>
    <t>右白線距離</t>
    <phoneticPr fontId="9"/>
  </si>
  <si>
    <t>左白線検知精度</t>
    <phoneticPr fontId="9"/>
  </si>
  <si>
    <t>右白線検知精度</t>
    <rPh sb="0" eb="1">
      <t>ミギ</t>
    </rPh>
    <phoneticPr fontId="9"/>
  </si>
  <si>
    <t>左白線と自車の相対角度</t>
    <phoneticPr fontId="9"/>
  </si>
  <si>
    <t>左白線と自車の相対角度</t>
    <phoneticPr fontId="9"/>
  </si>
  <si>
    <t>右白線と自車の相対角度</t>
    <phoneticPr fontId="9"/>
  </si>
  <si>
    <t>TimeGap</t>
  </si>
  <si>
    <t>対前走車車間時間</t>
    <phoneticPr fontId="9"/>
  </si>
  <si>
    <t>左白線検知精度</t>
    <phoneticPr fontId="9"/>
  </si>
  <si>
    <t>Detection Quality Left</t>
    <phoneticPr fontId="9"/>
  </si>
  <si>
    <t>Detection Quality Right</t>
    <phoneticPr fontId="9"/>
  </si>
  <si>
    <t>Position Line Right</t>
    <phoneticPr fontId="9"/>
  </si>
  <si>
    <t>Position Line Left</t>
    <phoneticPr fontId="9"/>
  </si>
  <si>
    <t>Position Obs</t>
    <phoneticPr fontId="9"/>
  </si>
  <si>
    <t>Relative Velocity</t>
    <phoneticPr fontId="9"/>
  </si>
  <si>
    <t>Heading_Angle Left</t>
    <phoneticPr fontId="9"/>
  </si>
  <si>
    <t>Heading_Angle Right</t>
    <phoneticPr fontId="9"/>
  </si>
  <si>
    <t>少数点第2位</t>
    <phoneticPr fontId="9"/>
  </si>
  <si>
    <t>unsigned</t>
    <phoneticPr fontId="9"/>
  </si>
  <si>
    <t>Signed</t>
  </si>
  <si>
    <t>Unsigned</t>
  </si>
  <si>
    <t>Position Obs Side</t>
    <phoneticPr fontId="9"/>
  </si>
  <si>
    <t>meter</t>
    <phoneticPr fontId="9"/>
  </si>
  <si>
    <t>radians</t>
    <phoneticPr fontId="9"/>
  </si>
  <si>
    <t>sec</t>
    <phoneticPr fontId="9"/>
  </si>
  <si>
    <t>クルーズSW分圧情報</t>
    <phoneticPr fontId="9"/>
  </si>
  <si>
    <t>クルーズSW分圧情報</t>
    <rPh sb="6" eb="8">
      <t>ブンアツ</t>
    </rPh>
    <rPh sb="8" eb="10">
      <t>ジョウホウ</t>
    </rPh>
    <phoneticPr fontId="9"/>
  </si>
  <si>
    <t>00: ON操作なし
01: メイン スイッチ オン
02: キャンセル スイッチ オン
03: SET スイッチ オン
04: RESUME スイッチ オン
05: (未使用)
06: ハーネス断線
07: ハーネスショート</t>
    <rPh sb="85" eb="88">
      <t>ミシヨウ</t>
    </rPh>
    <phoneticPr fontId="9"/>
  </si>
  <si>
    <t>[DR0]コーチングアプリ向け転送データを追加
・B-HIGH
　・ADAS外界情報
   対前走車相対速度,  対前走車車間距離,  対前走車横位置, 
   左白線距離,  右白線距離  ,左白線検知精度,  右白線検知精度,
   左白線と自車の相対角度,  右白線と自車の相対角度,  対前走車車間時間
・F-HIGH
　・クルーズSW分圧情報</t>
    <rPh sb="13" eb="14">
      <t>ム</t>
    </rPh>
    <rPh sb="15" eb="17">
      <t>テンソウ</t>
    </rPh>
    <rPh sb="21" eb="23">
      <t>ツイカ</t>
    </rPh>
    <rPh sb="108" eb="110">
      <t>ハクセン</t>
    </rPh>
    <phoneticPr fontId="9"/>
  </si>
  <si>
    <t>2.02-Ca</t>
    <phoneticPr fontId="9"/>
  </si>
  <si>
    <t>【コーチングアプリ対応】
・バージョンを別管理とするため、バージョンの最後に(-Ca)を付与すること　(バージョン番号自体は継続とする)
　※あくまでドキュメント上の表現。通信プロトコルバージョンは2.0のままとする。
・前バージョンからのコーチングアプリ対応への変更箇所を右図のように緑破線で囲み、[Ca対応]とコメントを付与する。</t>
    <rPh sb="9" eb="11">
      <t>タイオウ</t>
    </rPh>
    <rPh sb="20" eb="21">
      <t>ベツ</t>
    </rPh>
    <rPh sb="21" eb="23">
      <t>カンリ</t>
    </rPh>
    <rPh sb="35" eb="37">
      <t>サイゴ</t>
    </rPh>
    <rPh sb="44" eb="46">
      <t>フヨ</t>
    </rPh>
    <rPh sb="57" eb="59">
      <t>バンゴウ</t>
    </rPh>
    <rPh sb="59" eb="61">
      <t>ジタイ</t>
    </rPh>
    <rPh sb="62" eb="64">
      <t>ケイゾク</t>
    </rPh>
    <rPh sb="81" eb="82">
      <t>ジョウ</t>
    </rPh>
    <rPh sb="83" eb="85">
      <t>ヒョウゲン</t>
    </rPh>
    <rPh sb="86" eb="88">
      <t>ツウシン</t>
    </rPh>
    <rPh sb="111" eb="112">
      <t>マエ</t>
    </rPh>
    <rPh sb="128" eb="130">
      <t>タイオウ</t>
    </rPh>
    <rPh sb="137" eb="138">
      <t>ミギ</t>
    </rPh>
    <rPh sb="138" eb="139">
      <t>ズ</t>
    </rPh>
    <rPh sb="143" eb="144">
      <t>ミドリ</t>
    </rPh>
    <rPh sb="144" eb="146">
      <t>ハセン</t>
    </rPh>
    <rPh sb="147" eb="148">
      <t>カコ</t>
    </rPh>
    <rPh sb="153" eb="155">
      <t>タイオウ</t>
    </rPh>
    <rPh sb="162" eb="164">
      <t>フヨ</t>
    </rPh>
    <phoneticPr fontId="9"/>
  </si>
  <si>
    <t>右白線と自車の相対角度</t>
    <phoneticPr fontId="9"/>
  </si>
  <si>
    <t>m/s</t>
    <phoneticPr fontId="9"/>
  </si>
  <si>
    <t>meter</t>
    <phoneticPr fontId="9"/>
  </si>
  <si>
    <t>0:未検出
1:低精度
2,3：高精度</t>
    <rPh sb="2" eb="5">
      <t>ミケンシュツ</t>
    </rPh>
    <rPh sb="8" eb="11">
      <t>テイセイド</t>
    </rPh>
    <rPh sb="16" eb="17">
      <t>コウ</t>
    </rPh>
    <rPh sb="17" eb="19">
      <t>セイド</t>
    </rPh>
    <phoneticPr fontId="9"/>
  </si>
  <si>
    <t>Clutch sw signal for Cruise control</t>
    <phoneticPr fontId="9"/>
  </si>
  <si>
    <r>
      <t>パケット種別に対する周期情報
単位は10</t>
    </r>
    <r>
      <rPr>
        <strike/>
        <sz val="11"/>
        <rFont val="ＭＳ ゴシック"/>
        <family val="3"/>
        <charset val="128"/>
      </rPr>
      <t>0</t>
    </r>
    <r>
      <rPr>
        <sz val="11"/>
        <rFont val="ＭＳ ゴシック"/>
        <family val="3"/>
        <charset val="128"/>
      </rPr>
      <t>[ms]となる。</t>
    </r>
    <r>
      <rPr>
        <strike/>
        <sz val="11"/>
        <rFont val="ＭＳ ゴシック"/>
        <family val="3"/>
        <charset val="128"/>
      </rPr>
      <t>1=100ms,2=200ms</t>
    </r>
    <r>
      <rPr>
        <sz val="11"/>
        <rFont val="ＭＳ ゴシック"/>
        <family val="3"/>
        <charset val="128"/>
      </rPr>
      <t xml:space="preserve">
詳細はSheet[HU定期通知周期変]を参照
*)a:1～データ数α(連番)</t>
    </r>
    <rPh sb="4" eb="6">
      <t>シュベツ</t>
    </rPh>
    <rPh sb="7" eb="8">
      <t>タイ</t>
    </rPh>
    <rPh sb="10" eb="12">
      <t>シュウキ</t>
    </rPh>
    <rPh sb="12" eb="14">
      <t>ジョウホウ</t>
    </rPh>
    <rPh sb="15" eb="17">
      <t>タンイ</t>
    </rPh>
    <rPh sb="45" eb="47">
      <t>ショウサイ</t>
    </rPh>
    <rPh sb="65" eb="67">
      <t>サンショウ</t>
    </rPh>
    <phoneticPr fontId="9"/>
  </si>
  <si>
    <r>
      <t>10ms</t>
    </r>
    <r>
      <rPr>
        <strike/>
        <sz val="10"/>
        <color rgb="FFFF0000"/>
        <rFont val="ＭＳ ゴシック"/>
        <family val="3"/>
        <charset val="128"/>
      </rPr>
      <t>100ms</t>
    </r>
    <phoneticPr fontId="9"/>
  </si>
  <si>
    <t>HU定期通知周期変更</t>
    <phoneticPr fontId="9"/>
  </si>
  <si>
    <t>コーチングアプリ向けはHU-&gt;MDへの周期を10msから許容するように最小値を変更</t>
    <rPh sb="8" eb="9">
      <t>ム</t>
    </rPh>
    <rPh sb="19" eb="21">
      <t>シュウキ</t>
    </rPh>
    <rPh sb="28" eb="30">
      <t>キョヨウ</t>
    </rPh>
    <rPh sb="35" eb="36">
      <t>サイ</t>
    </rPh>
    <rPh sb="36" eb="37">
      <t>ショウ</t>
    </rPh>
    <rPh sb="37" eb="38">
      <t>アタイ</t>
    </rPh>
    <rPh sb="39" eb="41">
      <t>ヘンコウ</t>
    </rPh>
    <phoneticPr fontId="9"/>
  </si>
  <si>
    <t>Cruise sw signal Status</t>
    <phoneticPr fontId="9"/>
  </si>
  <si>
    <t>2.0-Ca～</t>
    <phoneticPr fontId="9"/>
  </si>
  <si>
    <t>2.0-Ca～</t>
    <phoneticPr fontId="9"/>
  </si>
  <si>
    <t>2.0-Ca～</t>
    <phoneticPr fontId="9"/>
  </si>
  <si>
    <t>2.0-Ca～</t>
    <phoneticPr fontId="9"/>
  </si>
  <si>
    <t>2.0-Ca～</t>
    <phoneticPr fontId="9"/>
  </si>
  <si>
    <t>2.0-Ca～</t>
    <phoneticPr fontId="9"/>
  </si>
  <si>
    <t>2.0-Ca～</t>
    <phoneticPr fontId="9"/>
  </si>
  <si>
    <t>2.0-Ca～</t>
    <phoneticPr fontId="9"/>
  </si>
  <si>
    <t>2.0-Ca～</t>
    <phoneticPr fontId="9"/>
  </si>
  <si>
    <t>2.03-Ca</t>
    <phoneticPr fontId="9"/>
  </si>
  <si>
    <t>ACCブザー</t>
  </si>
  <si>
    <t>ACCブザー</t>
    <phoneticPr fontId="9"/>
  </si>
  <si>
    <t>ACC情報</t>
    <rPh sb="3" eb="5">
      <t>ジョウホウ</t>
    </rPh>
    <phoneticPr fontId="9"/>
  </si>
  <si>
    <t>先行車発進お知らせ</t>
  </si>
  <si>
    <t>先行車発進お知らせ</t>
    <phoneticPr fontId="9"/>
  </si>
  <si>
    <t>ACC制御状態</t>
    <rPh sb="5" eb="7">
      <t>ジョウタイ</t>
    </rPh>
    <phoneticPr fontId="9"/>
  </si>
  <si>
    <t>ACC車間設定</t>
  </si>
  <si>
    <t>ACC車間設定</t>
    <phoneticPr fontId="9"/>
  </si>
  <si>
    <t>ACCターゲット種別</t>
  </si>
  <si>
    <t>ACCターゲット種別</t>
    <phoneticPr fontId="9"/>
  </si>
  <si>
    <t>ACC勾配推定値</t>
    <phoneticPr fontId="9"/>
  </si>
  <si>
    <t>ACC使い方メッセージ</t>
  </si>
  <si>
    <t>LKAS車線支援維持機能状態</t>
  </si>
  <si>
    <t>LKAS車線支援維持機能状態</t>
    <rPh sb="12" eb="14">
      <t>ジョウタイ</t>
    </rPh>
    <phoneticPr fontId="9"/>
  </si>
  <si>
    <t>LKAS　Ready表示</t>
  </si>
  <si>
    <t>LKAS車線表示要求</t>
  </si>
  <si>
    <t>LKAS車線表示要求</t>
    <rPh sb="8" eb="10">
      <t>ヨウキュウ</t>
    </rPh>
    <phoneticPr fontId="9"/>
  </si>
  <si>
    <t>LKASステアリングマーク表示</t>
  </si>
  <si>
    <t>逸脱警報表示</t>
  </si>
  <si>
    <t>LKAS警報音</t>
  </si>
  <si>
    <t>ACC使い方メッセージ</t>
    <phoneticPr fontId="9"/>
  </si>
  <si>
    <t>LKASステアリングマーク表示</t>
    <phoneticPr fontId="9"/>
  </si>
  <si>
    <t>逸脱警報表示</t>
    <phoneticPr fontId="9"/>
  </si>
  <si>
    <t>LKAS警報音</t>
    <phoneticPr fontId="9"/>
  </si>
  <si>
    <t>未使用</t>
    <phoneticPr fontId="9"/>
  </si>
  <si>
    <t>未使用</t>
    <phoneticPr fontId="9"/>
  </si>
  <si>
    <t>ACC障害物距離</t>
    <rPh sb="3" eb="6">
      <t>ショウガイブツ</t>
    </rPh>
    <rPh sb="6" eb="8">
      <t>キョリ</t>
    </rPh>
    <phoneticPr fontId="9"/>
  </si>
  <si>
    <t>ACC障害物相対速度</t>
    <phoneticPr fontId="9"/>
  </si>
  <si>
    <t>ACCオープニングメッセージ</t>
    <phoneticPr fontId="9"/>
  </si>
  <si>
    <t>ACCエンジンブレーキ推定値</t>
    <phoneticPr fontId="9"/>
  </si>
  <si>
    <t>ACC障害物相対速度</t>
    <phoneticPr fontId="9"/>
  </si>
  <si>
    <t>ACCオープニングメッセージ</t>
    <phoneticPr fontId="9"/>
  </si>
  <si>
    <t>ACCエンジンブレーキ推定値</t>
    <phoneticPr fontId="9"/>
  </si>
  <si>
    <t>ACC情報</t>
    <phoneticPr fontId="9"/>
  </si>
  <si>
    <t>ACC勾配推定値</t>
    <phoneticPr fontId="9"/>
  </si>
  <si>
    <t>ACC使い方メッセージ</t>
    <phoneticPr fontId="9"/>
  </si>
  <si>
    <t>LKAS車線支援維持機能状態</t>
    <phoneticPr fontId="9"/>
  </si>
  <si>
    <t>LKAS Ready表示</t>
    <phoneticPr fontId="9"/>
  </si>
  <si>
    <t>LKASステアリングマーク表示</t>
    <phoneticPr fontId="9"/>
  </si>
  <si>
    <t>LKAS Ready表示</t>
    <phoneticPr fontId="9"/>
  </si>
  <si>
    <t>LKAS車線表示要求</t>
    <phoneticPr fontId="9"/>
  </si>
  <si>
    <t>逸脱警報表示</t>
    <phoneticPr fontId="9"/>
  </si>
  <si>
    <t>LKAS警報音</t>
    <phoneticPr fontId="9"/>
  </si>
  <si>
    <t>2.0-Ca～</t>
    <phoneticPr fontId="9"/>
  </si>
  <si>
    <t>ACC制御状態</t>
    <phoneticPr fontId="9"/>
  </si>
  <si>
    <t>ACC車間設定</t>
    <phoneticPr fontId="9"/>
  </si>
  <si>
    <t>ACCターゲット種別</t>
    <phoneticPr fontId="9"/>
  </si>
  <si>
    <t>ACCブザー</t>
    <phoneticPr fontId="9"/>
  </si>
  <si>
    <t>未使用(0x00埋め)</t>
    <phoneticPr fontId="9"/>
  </si>
  <si>
    <t>未使用(0x00埋め)</t>
    <phoneticPr fontId="9"/>
  </si>
  <si>
    <t>ACC障害物距離</t>
    <phoneticPr fontId="9"/>
  </si>
  <si>
    <t>Signed</t>
    <phoneticPr fontId="9"/>
  </si>
  <si>
    <t>Signed</t>
    <phoneticPr fontId="9"/>
  </si>
  <si>
    <t>ACC制御状態</t>
    <rPh sb="3" eb="5">
      <t>セイギョ</t>
    </rPh>
    <rPh sb="5" eb="7">
      <t>ジョウタイ</t>
    </rPh>
    <phoneticPr fontId="9"/>
  </si>
  <si>
    <t>ACC Control Status</t>
    <phoneticPr fontId="9"/>
  </si>
  <si>
    <t>2.0-Ca～</t>
    <phoneticPr fontId="9"/>
  </si>
  <si>
    <t>2.0-Ca～</t>
    <phoneticPr fontId="9"/>
  </si>
  <si>
    <t>ACC情報</t>
    <rPh sb="3" eb="5">
      <t>ジョウホウ</t>
    </rPh>
    <phoneticPr fontId="19"/>
  </si>
  <si>
    <t>ACC勾配推定値</t>
    <rPh sb="7" eb="8">
      <t>アタイ</t>
    </rPh>
    <phoneticPr fontId="19"/>
  </si>
  <si>
    <t>ACC Inter-vehicle Setting</t>
    <phoneticPr fontId="9"/>
  </si>
  <si>
    <t>ACC Target Type</t>
    <phoneticPr fontId="9"/>
  </si>
  <si>
    <t>ACC Buzzer</t>
    <phoneticPr fontId="9"/>
  </si>
  <si>
    <t>ACC Info</t>
    <phoneticPr fontId="9"/>
  </si>
  <si>
    <t>ACC Info SIF</t>
    <phoneticPr fontId="9"/>
  </si>
  <si>
    <t>Acc EngineBrake Estimate</t>
    <phoneticPr fontId="9"/>
  </si>
  <si>
    <t>ACC Grade Estimate</t>
    <phoneticPr fontId="9"/>
  </si>
  <si>
    <t>ACC Usage Message</t>
    <phoneticPr fontId="9"/>
  </si>
  <si>
    <t>LKAS Status Active</t>
    <phoneticPr fontId="9"/>
  </si>
  <si>
    <t>LKAS Ready</t>
    <phoneticPr fontId="9"/>
  </si>
  <si>
    <t>LKAS Show Rane</t>
    <phoneticPr fontId="9"/>
  </si>
  <si>
    <t>LKAS Streering Mark</t>
    <phoneticPr fontId="9"/>
  </si>
  <si>
    <t>Deviation Warning Display</t>
    <phoneticPr fontId="9"/>
  </si>
  <si>
    <t>LKAS Alarm</t>
    <phoneticPr fontId="9"/>
  </si>
  <si>
    <t>%</t>
    <phoneticPr fontId="9"/>
  </si>
  <si>
    <t>0: 非制御
1: 制御中</t>
    <phoneticPr fontId="9"/>
  </si>
  <si>
    <t>0: XLONG
1: SHORT
2: MIDDLE
3: LONG</t>
    <phoneticPr fontId="9"/>
  </si>
  <si>
    <t>0: 非表示
1: "先行車なし（制御中）"点灯
2: "先行車あり（制御中）"点灯
3: "OFF"点灯</t>
    <phoneticPr fontId="9"/>
  </si>
  <si>
    <t>0: 非表示
1: "BRAKE"点灯
2: "シフトアップ"点灯
3: "シフトダウン"点灯</t>
    <phoneticPr fontId="9"/>
  </si>
  <si>
    <t>0: OFF
1: SIF先行車発進お知らせ表示</t>
    <phoneticPr fontId="9"/>
  </si>
  <si>
    <t>0: 表示無し
1: メッセージ有り：アクセルまたはRESスイッチで発進できます</t>
    <rPh sb="16" eb="17">
      <t>ア</t>
    </rPh>
    <phoneticPr fontId="9"/>
  </si>
  <si>
    <t>0: LKAS車線支援維持支援機能OFF
1: LKAS車線支援維持支援機能作動中</t>
    <phoneticPr fontId="9"/>
  </si>
  <si>
    <t>0: OFF
1: LKAS Ready(点線の白線表示)</t>
    <phoneticPr fontId="9"/>
  </si>
  <si>
    <t>0: 車線表示要求無し
1: 車線表示要求</t>
    <rPh sb="9" eb="10">
      <t>ナ</t>
    </rPh>
    <phoneticPr fontId="9"/>
  </si>
  <si>
    <t>0: ステアリングマーク表示オフ（アンバー  車線逸脱）
1: ステアリングマーク表示オン（アンバー  車線逸脱）</t>
    <phoneticPr fontId="9"/>
  </si>
  <si>
    <t>0: 逸脱警報表示（右側）
1: 逸脱警報表示（左側)</t>
    <phoneticPr fontId="9"/>
  </si>
  <si>
    <t>0: LKAS アラームオフ
1: LKAS ポポポ・・・連続音（逸脱警報）
2: LKAS ポポポ 3音（カメラ高温）
3: LKAS ポ 単音(手放し警報/白線ロスト)
4～: (未使用)</t>
    <rPh sb="92" eb="95">
      <t>ミシヨウ</t>
    </rPh>
    <phoneticPr fontId="9"/>
  </si>
  <si>
    <t>0: ブザーオフ
1: ブザーオン(ピ_ピ_ピ_・・・）
2: ブザーオン(ピ-）1
3: ブザーオン(ピ__）
4: ブザーオン(ピ_ピ_）
5: ブザーオン(ピ-）2
6,7:  (未使用)</t>
    <rPh sb="93" eb="96">
      <t>ミシヨウ</t>
    </rPh>
    <phoneticPr fontId="9"/>
  </si>
  <si>
    <t>・転送データフォーマット(ヘッダ)
・転送データフォーマット(データ, CheckSum)
・転送データ詳細仕様</t>
    <phoneticPr fontId="9"/>
  </si>
  <si>
    <t>・転送データフォーマット(ヘッダ)
・転送データフォーマット(データ, CheckSum)
・転送データ詳細仕様</t>
    <phoneticPr fontId="9"/>
  </si>
  <si>
    <t>[DR1]コーチングアプリ向け転送データを追加
・B-HIGH
　ACC制御状態, ACC車間設定, ACCターゲット種別, ACCブザー, ACC情報, 先行車発進お知らせ, 
　ACC勾配推定値, ACC使い方メッセージ, LKAS車線支援維持機能状態, LKAS　Ready表示, 
　LKAS車線表示要求, LKASステアリングマーク表示, 逸脱警報表示, LKAS警報音
・F-HIGH
　ACC障害物距離, ACC障害物相対速度, 
　ACCオープニングメッセージ, ACCエンジンブレーキ推定値</t>
    <phoneticPr fontId="9"/>
  </si>
  <si>
    <r>
      <t>Version   ：</t>
    </r>
    <r>
      <rPr>
        <sz val="11"/>
        <color rgb="FF0000FF"/>
        <rFont val="ＭＳ ゴシック"/>
        <family val="3"/>
        <charset val="128"/>
      </rPr>
      <t>2.03-Ca</t>
    </r>
    <phoneticPr fontId="9"/>
  </si>
  <si>
    <t>2018/4/2</t>
    <phoneticPr fontId="9"/>
  </si>
  <si>
    <t>Acc Target Distance</t>
    <phoneticPr fontId="9"/>
  </si>
  <si>
    <t>Acc Target Relative Speed</t>
    <phoneticPr fontId="9"/>
  </si>
  <si>
    <t>Acc Opening Msg</t>
    <phoneticPr fontId="9"/>
  </si>
  <si>
    <t>unsigned</t>
    <phoneticPr fontId="9"/>
  </si>
  <si>
    <t>signed</t>
    <phoneticPr fontId="9"/>
  </si>
  <si>
    <t>signed</t>
    <phoneticPr fontId="9"/>
  </si>
  <si>
    <t>m/s</t>
    <phoneticPr fontId="9"/>
  </si>
  <si>
    <r>
      <t>m/s</t>
    </r>
    <r>
      <rPr>
        <vertAlign val="superscript"/>
        <sz val="11"/>
        <color rgb="FF0000FF"/>
        <rFont val="ＭＳ ゴシック"/>
        <family val="3"/>
        <charset val="128"/>
      </rPr>
      <t>2</t>
    </r>
    <phoneticPr fontId="9"/>
  </si>
  <si>
    <t>ACCオープニングメッセージ</t>
    <phoneticPr fontId="9"/>
  </si>
  <si>
    <t>2018/4/23</t>
    <phoneticPr fontId="9"/>
  </si>
  <si>
    <t>転送データ詳細仕様</t>
    <phoneticPr fontId="9"/>
  </si>
  <si>
    <t>0:表示なし
1:表示あり</t>
    <phoneticPr fontId="9"/>
  </si>
  <si>
    <t>ACCオープニングメッセージの内容を追記
・0:表示なし、1:表示あり</t>
    <rPh sb="15" eb="17">
      <t>ナイヨウ</t>
    </rPh>
    <rPh sb="18" eb="20">
      <t>ツイキ</t>
    </rPh>
    <phoneticPr fontId="9"/>
  </si>
  <si>
    <r>
      <t>発行年月日：</t>
    </r>
    <r>
      <rPr>
        <sz val="11"/>
        <color rgb="FF0000FF"/>
        <rFont val="ＭＳ ゴシック"/>
        <family val="3"/>
        <charset val="128"/>
      </rPr>
      <t>2018/4/23</t>
    </r>
    <rPh sb="0" eb="2">
      <t>ハッコウ</t>
    </rPh>
    <rPh sb="2" eb="5">
      <t>ネンガッピ</t>
    </rPh>
    <phoneticPr fontId="9"/>
  </si>
  <si>
    <t>2018/4/23
HiICS</t>
    <phoneticPr fontId="9"/>
  </si>
  <si>
    <t>少数点第7位</t>
    <phoneticPr fontId="9"/>
  </si>
  <si>
    <t>少数点第1位</t>
    <phoneticPr fontId="9"/>
  </si>
  <si>
    <t>少数点第3位</t>
    <phoneticPr fontId="9"/>
  </si>
  <si>
    <t>ACC障害物距離</t>
    <phoneticPr fontId="9"/>
  </si>
  <si>
    <t>2018/4/27</t>
    <phoneticPr fontId="9"/>
  </si>
  <si>
    <t>ACC障害物相対速度</t>
    <phoneticPr fontId="9"/>
  </si>
  <si>
    <t>ACCエンジンブレーキ推定値</t>
    <phoneticPr fontId="9"/>
  </si>
  <si>
    <t>少数点第1位</t>
    <phoneticPr fontId="9"/>
  </si>
  <si>
    <t>誤記訂正
・ACC障害物距離の[精度]：整数→少数点第1位
・ACC障害物相対速度の[精度]→少数点第1位
・ACCエンジンブレーキ推定値の[精度]→少数点第3位</t>
    <rPh sb="0" eb="2">
      <t>ゴキ</t>
    </rPh>
    <rPh sb="2" eb="4">
      <t>テイセイ</t>
    </rPh>
    <rPh sb="16" eb="18">
      <t>セイド</t>
    </rPh>
    <rPh sb="20" eb="22">
      <t>セイスウ</t>
    </rPh>
    <rPh sb="23" eb="25">
      <t>ショウスウ</t>
    </rPh>
    <rPh sb="25" eb="26">
      <t>テン</t>
    </rPh>
    <rPh sb="26" eb="27">
      <t>ダイ</t>
    </rPh>
    <rPh sb="28" eb="29">
      <t>イ</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</si>
</sst>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0_);[Red]\(0.00\)"/>
    <numFmt numFmtId="177" formatCode="00"/>
    <numFmt numFmtId="178" formatCode="#,##0;\-#,##0;&quot;-&quot;"/>
    <numFmt numFmtId="179" formatCode="yyyy/m"/>
    <numFmt numFmtId="180" formatCode="#,##0;[Red]\-#,##0;"/>
    <numFmt numFmtId="181" formatCode="_-* #,##0.00_-;\-* #,##0.00_-;_-* &quot;-&quot;??_-;_-@_-"/>
    <numFmt numFmtId="182" formatCode="_-* #,##0_-;\-* #,##0_-;_-* &quot;-&quot;_-;_-@_-"/>
    <numFmt numFmtId="183" formatCode="_-&quot;¥&quot;* #,##0.00_-;\-&quot;¥&quot;* #,##0.00_-;_-&quot;¥&quot;* &quot;-&quot;??_-;_-@_-"/>
    <numFmt numFmtId="184" formatCode="_-&quot;¥&quot;* #,##0_-;\-&quot;¥&quot;* #,##0_-;_-&quot;¥&quot;* &quot;-&quot;_-;_-@_-"/>
    <numFmt numFmtId="185" formatCode="0.0_ "/>
  </numFmts>
  <fonts count="134">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ゴシック"/>
      <family val="3"/>
      <charset val="128"/>
    </font>
    <font>
      <sz val="6"/>
      <name val="ＭＳ Ｐゴシック"/>
      <family val="3"/>
      <charset val="128"/>
      <scheme val="minor"/>
    </font>
    <font>
      <sz val="11"/>
      <color theme="1"/>
      <name val="ＭＳ Ｐゴシック"/>
      <family val="3"/>
      <charset val="128"/>
      <scheme val="minor"/>
    </font>
    <font>
      <sz val="10"/>
      <name val="ＭＳ Ｐゴシック"/>
      <family val="2"/>
      <scheme val="minor"/>
    </font>
    <font>
      <sz val="11"/>
      <name val="ＭＳ ゴシック"/>
      <family val="3"/>
      <charset val="128"/>
    </font>
    <font>
      <sz val="11"/>
      <color rgb="FFFF0000"/>
      <name val="ＭＳ ゴシック"/>
      <family val="3"/>
      <charset val="128"/>
    </font>
    <font>
      <sz val="6"/>
      <name val="ＭＳ Ｐゴシック"/>
      <family val="3"/>
      <charset val="128"/>
    </font>
    <font>
      <sz val="10"/>
      <name val="ＭＳ Ｐゴシック"/>
      <family val="3"/>
      <charset val="128"/>
      <scheme val="minor"/>
    </font>
    <font>
      <b/>
      <sz val="14"/>
      <name val="ＭＳ ゴシック"/>
      <family val="3"/>
      <charset val="128"/>
    </font>
    <font>
      <b/>
      <sz val="11"/>
      <name val="ＭＳ ゴシック"/>
      <family val="3"/>
      <charset val="128"/>
    </font>
    <font>
      <sz val="11"/>
      <name val="ＭＳ Ｐゴシック"/>
      <family val="3"/>
      <charset val="128"/>
      <scheme val="minor"/>
    </font>
    <font>
      <sz val="9"/>
      <name val="ＭＳ ゴシック"/>
      <family val="3"/>
      <charset val="128"/>
    </font>
    <font>
      <sz val="6"/>
      <name val="ＭＳ ゴシック"/>
      <family val="3"/>
      <charset val="128"/>
    </font>
    <font>
      <strike/>
      <sz val="11"/>
      <name val="ＭＳ ゴシック"/>
      <family val="3"/>
      <charset val="128"/>
    </font>
    <font>
      <sz val="11"/>
      <color theme="1"/>
      <name val="ＭＳ Ｐゴシック"/>
      <family val="2"/>
      <scheme val="minor"/>
    </font>
    <font>
      <sz val="10"/>
      <color theme="1"/>
      <name val="ＭＳ ゴシック"/>
      <family val="3"/>
      <charset val="128"/>
    </font>
    <font>
      <sz val="11"/>
      <name val="ＭＳ Ｐゴシック"/>
      <family val="3"/>
      <charset val="128"/>
    </font>
    <font>
      <sz val="11"/>
      <color indexed="8"/>
      <name val="ＭＳ Ｐゴシック"/>
      <family val="3"/>
      <charset val="128"/>
    </font>
    <font>
      <sz val="16"/>
      <name val="ＭＳ 明朝"/>
      <family val="1"/>
      <charset val="128"/>
    </font>
    <font>
      <b/>
      <sz val="16"/>
      <color indexed="8"/>
      <name val="ＭＳ Ｐゴシック"/>
      <family val="3"/>
      <charset val="128"/>
    </font>
    <font>
      <sz val="24"/>
      <color theme="1"/>
      <name val="ＭＳ ゴシック"/>
      <family val="3"/>
      <charset val="128"/>
    </font>
    <font>
      <u/>
      <sz val="5.5"/>
      <color indexed="12"/>
      <name val="??"/>
      <family val="2"/>
    </font>
    <font>
      <u/>
      <sz val="5.5"/>
      <color indexed="36"/>
      <name val="??"/>
      <family val="2"/>
    </font>
    <font>
      <u/>
      <sz val="11"/>
      <color indexed="12"/>
      <name val="Arial"/>
      <family val="2"/>
    </font>
    <font>
      <sz val="11"/>
      <name val="Arial"/>
      <family val="2"/>
    </font>
    <font>
      <u/>
      <sz val="11"/>
      <color indexed="36"/>
      <name val="Arial"/>
      <family val="2"/>
    </font>
    <font>
      <u/>
      <sz val="11"/>
      <color indexed="12"/>
      <name val="?l?r ?o?S?V?b?N"/>
      <family val="3"/>
    </font>
    <font>
      <sz val="11"/>
      <name val="?l?r ?o?S?V?b?N"/>
      <family val="3"/>
    </font>
    <font>
      <sz val="10"/>
      <name val="ＭＳ Ｐゴシック"/>
      <family val="3"/>
      <charset val="128"/>
    </font>
    <font>
      <sz val="9"/>
      <name val="???????????"/>
      <family val="3"/>
    </font>
    <font>
      <sz val="9"/>
      <name val="?????BBB-??"/>
      <family val="3"/>
    </font>
    <font>
      <sz val="9"/>
      <name val="’†?S?V?b?N?a?a?a－“?? "/>
      <family val="3"/>
      <charset val="128"/>
    </font>
    <font>
      <sz val="9"/>
      <name val="中ゴシックＢＢＢ－等幅"/>
      <family val="3"/>
      <charset val="128"/>
    </font>
    <font>
      <sz val="8"/>
      <name val="Verdana"/>
      <family val="2"/>
    </font>
    <font>
      <sz val="10"/>
      <color indexed="8"/>
      <name val="Arial"/>
      <family val="2"/>
    </font>
    <font>
      <b/>
      <sz val="8"/>
      <name val="Arial"/>
      <family val="2"/>
    </font>
    <font>
      <sz val="10"/>
      <name val="Arial"/>
      <family val="2"/>
    </font>
    <font>
      <u/>
      <sz val="8.25"/>
      <color indexed="36"/>
      <name val="ＭＳ Ｐゴシック"/>
      <family val="3"/>
      <charset val="128"/>
    </font>
    <font>
      <b/>
      <sz val="12"/>
      <name val="Arial"/>
      <family val="2"/>
    </font>
    <font>
      <u/>
      <sz val="8.25"/>
      <color indexed="12"/>
      <name val="ＭＳ Ｐゴシック"/>
      <family val="3"/>
      <charset val="128"/>
    </font>
    <font>
      <sz val="10"/>
      <name val="MS Sans Serif"/>
      <family val="2"/>
    </font>
    <font>
      <b/>
      <sz val="8"/>
      <color indexed="23"/>
      <name val="Verdana"/>
      <family val="2"/>
    </font>
    <font>
      <sz val="16"/>
      <color indexed="9"/>
      <name val="Tahoma"/>
      <family val="2"/>
    </font>
    <font>
      <b/>
      <sz val="11"/>
      <name val="Helv"/>
      <family val="2"/>
    </font>
    <font>
      <sz val="12"/>
      <name val="ｹﾙﾅﾁﾃｼ"/>
      <family val="1"/>
      <charset val="128"/>
    </font>
    <font>
      <sz val="14"/>
      <name val="System"/>
      <family val="2"/>
    </font>
    <font>
      <sz val="11"/>
      <name val="ｵｸｿ "/>
      <family val="3"/>
      <charset val="128"/>
    </font>
    <font>
      <u/>
      <sz val="8.25"/>
      <color indexed="12"/>
      <name val="?? ?????"/>
      <family val="1"/>
    </font>
    <font>
      <sz val="10"/>
      <name val="ｺﾞｼｯｸ"/>
      <family val="3"/>
      <charset val="128"/>
    </font>
    <font>
      <sz val="14"/>
      <name val="ＭＳ ゴシック"/>
      <family val="3"/>
      <charset val="128"/>
    </font>
    <font>
      <u/>
      <sz val="10"/>
      <color indexed="36"/>
      <name val="ＭＳ Ｐゴシック"/>
      <family val="3"/>
      <charset val="128"/>
    </font>
    <font>
      <sz val="14"/>
      <name val="ＭＳ 明朝"/>
      <family val="1"/>
      <charset val="128"/>
    </font>
    <font>
      <sz val="11"/>
      <color rgb="FFFF0000"/>
      <name val="ＭＳ Ｐゴシック"/>
      <family val="3"/>
      <charset val="128"/>
    </font>
    <font>
      <sz val="11"/>
      <color rgb="FFFF0000"/>
      <name val="ＭＳ Ｐゴシック"/>
      <family val="3"/>
      <charset val="128"/>
      <scheme val="minor"/>
    </font>
    <font>
      <sz val="10.5"/>
      <name val="ＭＳ ゴシック"/>
      <family val="3"/>
      <charset val="128"/>
    </font>
    <font>
      <strike/>
      <sz val="10.5"/>
      <name val="ＭＳ ゴシック"/>
      <family val="3"/>
      <charset val="128"/>
    </font>
    <font>
      <b/>
      <sz val="11"/>
      <name val="ＭＳ Ｐゴシック"/>
      <family val="3"/>
      <charset val="128"/>
      <scheme val="minor"/>
    </font>
    <font>
      <sz val="10"/>
      <color rgb="FFFF0000"/>
      <name val="ＭＳ ゴシック"/>
      <family val="3"/>
      <charset val="128"/>
    </font>
    <font>
      <sz val="9"/>
      <color indexed="81"/>
      <name val="ＭＳ Ｐゴシック"/>
      <family val="3"/>
      <charset val="128"/>
    </font>
    <font>
      <sz val="16"/>
      <color theme="1"/>
      <name val="ＭＳ ゴシック"/>
      <family val="3"/>
      <charset val="128"/>
    </font>
    <font>
      <sz val="10"/>
      <name val="ＭＳ ゴシック"/>
      <family val="3"/>
      <charset val="128"/>
    </font>
    <font>
      <u/>
      <sz val="11"/>
      <color theme="10"/>
      <name val="ＭＳ Ｐゴシック"/>
      <family val="2"/>
      <scheme val="minor"/>
    </font>
    <font>
      <u/>
      <sz val="11"/>
      <color theme="10"/>
      <name val="ＭＳ Ｐゴシック"/>
      <family val="3"/>
      <charset val="128"/>
    </font>
    <font>
      <b/>
      <sz val="11"/>
      <color theme="1"/>
      <name val="ＭＳ Ｐゴシック"/>
      <family val="3"/>
      <charset val="128"/>
      <scheme val="minor"/>
    </font>
    <font>
      <sz val="11"/>
      <color rgb="FFFF0000"/>
      <name val="ＭＳ Ｐゴシック"/>
      <family val="2"/>
      <scheme val="minor"/>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24"/>
      <name val="ＭＳ ゴシック"/>
      <family val="3"/>
      <charset val="128"/>
    </font>
    <font>
      <sz val="11"/>
      <color theme="1"/>
      <name val="ＭＳ Ｐゴシック"/>
      <family val="3"/>
      <charset val="128"/>
    </font>
    <font>
      <sz val="9"/>
      <color rgb="FFFF0000"/>
      <name val="ＭＳ ゴシック"/>
      <family val="3"/>
      <charset val="128"/>
    </font>
    <font>
      <strike/>
      <sz val="9"/>
      <name val="ＭＳ ゴシック"/>
      <family val="3"/>
      <charset val="128"/>
    </font>
    <font>
      <sz val="6"/>
      <name val="ＭＳ Ｐゴシック"/>
      <family val="2"/>
      <charset val="128"/>
      <scheme val="minor"/>
    </font>
    <font>
      <b/>
      <i/>
      <sz val="9"/>
      <name val="ＭＳ ゴシック"/>
      <family val="3"/>
      <charset val="128"/>
    </font>
    <font>
      <b/>
      <sz val="9"/>
      <name val="ＭＳ Ｐゴシック"/>
      <family val="3"/>
      <charset val="128"/>
      <scheme val="minor"/>
    </font>
    <font>
      <sz val="9"/>
      <color indexed="81"/>
      <name val="ＭＳ ゴシック"/>
      <family val="3"/>
      <charset val="128"/>
    </font>
    <font>
      <sz val="10"/>
      <color theme="1"/>
      <name val="HGｺﾞｼｯｸM"/>
      <family val="3"/>
      <charset val="128"/>
    </font>
    <font>
      <sz val="16"/>
      <color theme="1"/>
      <name val="HGｺﾞｼｯｸM"/>
      <family val="3"/>
      <charset val="128"/>
    </font>
    <font>
      <sz val="11"/>
      <color theme="1"/>
      <name val="HGｺﾞｼｯｸM"/>
      <family val="3"/>
      <charset val="128"/>
    </font>
    <font>
      <b/>
      <sz val="11"/>
      <color theme="1"/>
      <name val="HGｺﾞｼｯｸM"/>
      <family val="3"/>
      <charset val="128"/>
    </font>
    <font>
      <sz val="11"/>
      <name val="HGｺﾞｼｯｸM"/>
      <family val="3"/>
      <charset val="128"/>
    </font>
    <font>
      <sz val="10"/>
      <color indexed="14"/>
      <name val="ＭＳ Ｐゴシック"/>
      <family val="3"/>
      <charset val="128"/>
    </font>
    <font>
      <b/>
      <sz val="9"/>
      <color indexed="81"/>
      <name val="ＭＳ Ｐゴシック"/>
      <family val="3"/>
      <charset val="128"/>
    </font>
    <font>
      <sz val="10"/>
      <color indexed="81"/>
      <name val="ＭＳ ゴシック"/>
      <family val="3"/>
      <charset val="128"/>
    </font>
    <font>
      <sz val="11"/>
      <color rgb="FF006600"/>
      <name val="ＭＳ Ｐゴシック"/>
      <family val="3"/>
      <charset val="128"/>
    </font>
    <font>
      <sz val="11"/>
      <color theme="0"/>
      <name val="ＭＳ Ｐゴシック"/>
      <family val="3"/>
      <charset val="128"/>
      <scheme val="minor"/>
    </font>
    <font>
      <u/>
      <sz val="11"/>
      <name val="ＭＳ ゴシック"/>
      <family val="3"/>
      <charset val="128"/>
    </font>
    <font>
      <u/>
      <sz val="10.5"/>
      <name val="ＭＳ ゴシック"/>
      <family val="3"/>
      <charset val="128"/>
    </font>
    <font>
      <sz val="11"/>
      <name val="ＭＳ Ｐゴシック"/>
      <family val="2"/>
      <scheme val="minor"/>
    </font>
    <font>
      <sz val="8"/>
      <name val="ＭＳ ゴシック"/>
      <family val="3"/>
      <charset val="128"/>
    </font>
    <font>
      <b/>
      <sz val="9"/>
      <name val="ＭＳ ゴシック"/>
      <family val="3"/>
      <charset val="128"/>
    </font>
    <font>
      <u/>
      <sz val="9"/>
      <name val="ＭＳ ゴシック"/>
      <family val="3"/>
      <charset val="128"/>
    </font>
    <font>
      <b/>
      <u/>
      <sz val="9"/>
      <name val="ＭＳ ゴシック"/>
      <family val="3"/>
      <charset val="128"/>
    </font>
    <font>
      <u/>
      <sz val="11"/>
      <name val="ＭＳ Ｐゴシック"/>
      <family val="2"/>
      <scheme val="minor"/>
    </font>
    <font>
      <b/>
      <sz val="14"/>
      <name val="ＭＳ Ｐゴシック"/>
      <family val="3"/>
      <charset val="128"/>
      <scheme val="minor"/>
    </font>
    <font>
      <u/>
      <sz val="11"/>
      <name val="ＭＳ Ｐゴシック"/>
      <family val="3"/>
      <charset val="128"/>
      <scheme val="minor"/>
    </font>
    <font>
      <sz val="16"/>
      <name val="ＭＳ ゴシック"/>
      <family val="3"/>
      <charset val="128"/>
    </font>
    <font>
      <u/>
      <sz val="10"/>
      <name val="ＭＳ ゴシック"/>
      <family val="3"/>
      <charset val="128"/>
    </font>
    <font>
      <b/>
      <sz val="10"/>
      <name val="ＭＳ ゴシック"/>
      <family val="3"/>
      <charset val="128"/>
    </font>
    <font>
      <sz val="12"/>
      <name val="ＭＳ ゴシック"/>
      <family val="3"/>
      <charset val="128"/>
    </font>
    <font>
      <b/>
      <strike/>
      <sz val="10"/>
      <name val="ＭＳ ゴシック"/>
      <family val="3"/>
      <charset val="128"/>
    </font>
    <font>
      <b/>
      <sz val="14"/>
      <name val="HGｺﾞｼｯｸM"/>
      <family val="3"/>
      <charset val="128"/>
    </font>
    <font>
      <b/>
      <sz val="11"/>
      <name val="HGｺﾞｼｯｸM"/>
      <family val="3"/>
      <charset val="128"/>
    </font>
    <font>
      <strike/>
      <sz val="11"/>
      <name val="HGｺﾞｼｯｸM"/>
      <family val="3"/>
      <charset val="128"/>
    </font>
    <font>
      <sz val="8"/>
      <name val="HGｺﾞｼｯｸM"/>
      <family val="3"/>
      <charset val="128"/>
    </font>
    <font>
      <sz val="8"/>
      <name val="Calibri"/>
      <family val="2"/>
    </font>
    <font>
      <sz val="8"/>
      <name val="ＭＳ Ｐゴシック"/>
      <family val="3"/>
      <charset val="128"/>
    </font>
    <font>
      <strike/>
      <sz val="10"/>
      <color rgb="FFFF0000"/>
      <name val="ＭＳ ゴシック"/>
      <family val="3"/>
      <charset val="128"/>
    </font>
    <font>
      <sz val="11"/>
      <color rgb="FF0000FF"/>
      <name val="ＭＳ Ｐゴシック"/>
      <family val="3"/>
      <charset val="128"/>
      <scheme val="minor"/>
    </font>
    <font>
      <sz val="11"/>
      <color rgb="FF0000FF"/>
      <name val="ＭＳ Ｐゴシック"/>
      <family val="3"/>
      <charset val="128"/>
    </font>
    <font>
      <sz val="9"/>
      <color rgb="FF0000FF"/>
      <name val="ＭＳ ゴシック"/>
      <family val="3"/>
      <charset val="128"/>
    </font>
    <font>
      <sz val="11"/>
      <color rgb="FF0000FF"/>
      <name val="ＭＳ ゴシック"/>
      <family val="3"/>
      <charset val="128"/>
    </font>
    <font>
      <vertAlign val="superscript"/>
      <sz val="11"/>
      <color rgb="FF0000FF"/>
      <name val="ＭＳ ゴシック"/>
      <family val="3"/>
      <charset val="128"/>
    </font>
  </fonts>
  <fills count="54">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indexed="55"/>
        <bgColor indexed="64"/>
      </patternFill>
    </fill>
    <fill>
      <patternFill patternType="solid">
        <fgColor indexed="2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FFCC"/>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00B0F0"/>
        <bgColor indexed="64"/>
      </patternFill>
    </fill>
    <fill>
      <patternFill patternType="solid">
        <fgColor theme="8" tint="0.79998168889431442"/>
        <bgColor indexed="64"/>
      </patternFill>
    </fill>
    <fill>
      <patternFill patternType="solid">
        <fgColor theme="0" tint="-0.149967955565050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rgb="FF4F81BD"/>
        <bgColor indexed="64"/>
      </patternFill>
    </fill>
    <fill>
      <patternFill patternType="solid">
        <fgColor rgb="FFD0D8E8"/>
        <bgColor indexed="64"/>
      </patternFill>
    </fill>
    <fill>
      <patternFill patternType="solid">
        <fgColor rgb="FFE9EDF4"/>
        <bgColor indexed="64"/>
      </patternFill>
    </fill>
    <fill>
      <patternFill patternType="solid">
        <fgColor theme="3" tint="0.39997558519241921"/>
        <bgColor indexed="64"/>
      </patternFill>
    </fill>
  </fills>
  <borders count="1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right style="dashed">
        <color indexed="64"/>
      </right>
      <top style="thin">
        <color indexed="64"/>
      </top>
      <bottom/>
      <diagonal/>
    </border>
    <border>
      <left/>
      <right style="dashed">
        <color indexed="64"/>
      </right>
      <top/>
      <bottom/>
      <diagonal/>
    </border>
    <border>
      <left/>
      <right style="dashed">
        <color indexed="64"/>
      </right>
      <top/>
      <bottom style="thin">
        <color indexed="64"/>
      </bottom>
      <diagonal/>
    </border>
    <border>
      <left style="dashed">
        <color indexed="64"/>
      </left>
      <right style="thin">
        <color indexed="64"/>
      </right>
      <top style="thin">
        <color indexed="64"/>
      </top>
      <bottom style="thin">
        <color indexed="64"/>
      </bottom>
      <diagonal/>
    </border>
    <border>
      <left style="dashed">
        <color indexed="64"/>
      </left>
      <right/>
      <top style="thin">
        <color indexed="64"/>
      </top>
      <bottom/>
      <diagonal/>
    </border>
    <border>
      <left style="dashed">
        <color indexed="64"/>
      </left>
      <right/>
      <top/>
      <bottom/>
      <diagonal/>
    </border>
    <border>
      <left style="dashed">
        <color indexed="64"/>
      </left>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medium">
        <color indexed="64"/>
      </left>
      <right style="thin">
        <color indexed="64"/>
      </right>
      <top/>
      <bottom style="double">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top style="medium">
        <color indexed="64"/>
      </top>
      <bottom style="medium">
        <color indexed="64"/>
      </bottom>
      <diagonal/>
    </border>
    <border>
      <left/>
      <right/>
      <top style="thin">
        <color auto="1"/>
      </top>
      <bottom style="thin">
        <color auto="1"/>
      </bottom>
      <diagonal/>
    </border>
    <border>
      <left style="medium">
        <color indexed="64"/>
      </left>
      <right style="thin">
        <color indexed="64"/>
      </right>
      <top/>
      <bottom style="thin">
        <color indexed="64"/>
      </bottom>
      <diagonal/>
    </border>
    <border>
      <left style="thin">
        <color indexed="64"/>
      </left>
      <right style="dotted">
        <color indexed="64"/>
      </right>
      <top style="thin">
        <color indexed="64"/>
      </top>
      <bottom/>
      <diagonal/>
    </border>
    <border>
      <left style="dotted">
        <color indexed="64"/>
      </left>
      <right style="dotted">
        <color indexed="64"/>
      </right>
      <top style="thin">
        <color indexed="64"/>
      </top>
      <bottom/>
      <diagonal/>
    </border>
    <border>
      <left style="dotted">
        <color indexed="64"/>
      </left>
      <right style="thin">
        <color indexed="64"/>
      </right>
      <top style="thin">
        <color indexed="64"/>
      </top>
      <bottom/>
      <diagonal/>
    </border>
    <border>
      <left style="thin">
        <color indexed="64"/>
      </left>
      <right style="dotted">
        <color indexed="64"/>
      </right>
      <top/>
      <bottom/>
      <diagonal/>
    </border>
    <border>
      <left style="dotted">
        <color indexed="64"/>
      </left>
      <right style="dotted">
        <color indexed="64"/>
      </right>
      <top/>
      <bottom/>
      <diagonal/>
    </border>
    <border>
      <left style="dotted">
        <color indexed="64"/>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dotted">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top style="thin">
        <color indexed="64"/>
      </top>
      <bottom style="dashed">
        <color indexed="64"/>
      </bottom>
      <diagonal/>
    </border>
    <border>
      <left/>
      <right style="thin">
        <color indexed="64"/>
      </right>
      <top style="thin">
        <color indexed="64"/>
      </top>
      <bottom style="dash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thin">
        <color indexed="64"/>
      </bottom>
      <diagonal/>
    </border>
    <border>
      <left style="double">
        <color indexed="64"/>
      </left>
      <right style="dotted">
        <color indexed="64"/>
      </right>
      <top style="thin">
        <color indexed="64"/>
      </top>
      <bottom/>
      <diagonal/>
    </border>
    <border>
      <left style="dotted">
        <color indexed="64"/>
      </left>
      <right/>
      <top style="thin">
        <color indexed="64"/>
      </top>
      <bottom/>
      <diagonal/>
    </border>
    <border>
      <left style="double">
        <color indexed="64"/>
      </left>
      <right style="dotted">
        <color indexed="64"/>
      </right>
      <top/>
      <bottom/>
      <diagonal/>
    </border>
    <border>
      <left style="dotted">
        <color indexed="64"/>
      </left>
      <right style="thin">
        <color indexed="64"/>
      </right>
      <top style="dotted">
        <color indexed="64"/>
      </top>
      <bottom style="dotted">
        <color indexed="64"/>
      </bottom>
      <diagonal/>
    </border>
    <border>
      <left style="dotted">
        <color indexed="64"/>
      </left>
      <right/>
      <top style="dotted">
        <color indexed="64"/>
      </top>
      <bottom style="dotted">
        <color indexed="64"/>
      </bottom>
      <diagonal/>
    </border>
    <border>
      <left style="dotted">
        <color indexed="64"/>
      </left>
      <right/>
      <top/>
      <bottom/>
      <diagonal/>
    </border>
    <border>
      <left style="double">
        <color indexed="64"/>
      </left>
      <right style="dotted">
        <color indexed="64"/>
      </right>
      <top style="dotted">
        <color indexed="64"/>
      </top>
      <bottom/>
      <diagonal/>
    </border>
    <border>
      <left style="dotted">
        <color indexed="64"/>
      </left>
      <right style="thin">
        <color indexed="64"/>
      </right>
      <top style="dotted">
        <color indexed="64"/>
      </top>
      <bottom/>
      <diagonal/>
    </border>
    <border>
      <left style="dotted">
        <color indexed="64"/>
      </left>
      <right/>
      <top style="dotted">
        <color indexed="64"/>
      </top>
      <bottom/>
      <diagonal/>
    </border>
    <border>
      <left style="double">
        <color indexed="64"/>
      </left>
      <right style="dotted">
        <color indexed="64"/>
      </right>
      <top/>
      <bottom style="thin">
        <color indexed="64"/>
      </bottom>
      <diagonal/>
    </border>
    <border>
      <left style="dotted">
        <color indexed="64"/>
      </left>
      <right/>
      <top/>
      <bottom style="thin">
        <color indexed="64"/>
      </bottom>
      <diagonal/>
    </border>
    <border>
      <left style="double">
        <color indexed="64"/>
      </left>
      <right style="dotted">
        <color indexed="64"/>
      </right>
      <top/>
      <bottom style="dotted">
        <color indexed="64"/>
      </bottom>
      <diagonal/>
    </border>
    <border>
      <left style="dotted">
        <color indexed="64"/>
      </left>
      <right style="thin">
        <color indexed="64"/>
      </right>
      <top style="dotted">
        <color indexed="64"/>
      </top>
      <bottom style="thin">
        <color indexed="64"/>
      </bottom>
      <diagonal/>
    </border>
    <border>
      <left style="dotted">
        <color indexed="64"/>
      </left>
      <right/>
      <top style="dotted">
        <color indexed="64"/>
      </top>
      <bottom style="thin">
        <color indexed="64"/>
      </bottom>
      <diagonal/>
    </border>
    <border>
      <left style="thin">
        <color indexed="64"/>
      </left>
      <right/>
      <top/>
      <bottom style="dotted">
        <color indexed="64"/>
      </bottom>
      <diagonal/>
    </border>
    <border>
      <left style="dotted">
        <color indexed="64"/>
      </left>
      <right/>
      <top/>
      <bottom style="dotted">
        <color indexed="64"/>
      </bottom>
      <diagonal/>
    </border>
    <border>
      <left style="thin">
        <color indexed="64"/>
      </left>
      <right style="thin">
        <color indexed="64"/>
      </right>
      <top/>
      <bottom style="dashed">
        <color indexed="64"/>
      </bottom>
      <diagonal/>
    </border>
    <border>
      <left style="thin">
        <color indexed="64"/>
      </left>
      <right/>
      <top/>
      <bottom style="dashed">
        <color indexed="64"/>
      </bottom>
      <diagonal/>
    </border>
    <border>
      <left/>
      <right style="thin">
        <color indexed="64"/>
      </right>
      <top/>
      <bottom style="dashed">
        <color indexed="64"/>
      </bottom>
      <diagonal/>
    </border>
    <border>
      <left style="thin">
        <color indexed="64"/>
      </left>
      <right style="thin">
        <color indexed="64"/>
      </right>
      <top style="hair">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style="medium">
        <color rgb="FFFFFFFF"/>
      </bottom>
      <diagonal/>
    </border>
    <border>
      <left style="medium">
        <color rgb="FFFFFFFF"/>
      </left>
      <right style="thick">
        <color rgb="FFFFFFFF"/>
      </right>
      <top style="thick">
        <color rgb="FFFFFFFF"/>
      </top>
      <bottom style="medium">
        <color rgb="FFFFFFFF"/>
      </bottom>
      <diagonal/>
    </border>
    <border>
      <left style="medium">
        <color rgb="FFFFFFFF"/>
      </left>
      <right style="thick">
        <color rgb="FFFFFFFF"/>
      </right>
      <top style="thick">
        <color rgb="FFFFFFFF"/>
      </top>
      <bottom/>
      <diagonal/>
    </border>
    <border>
      <left style="medium">
        <color rgb="FFFFFFFF"/>
      </left>
      <right style="thick">
        <color rgb="FFFFFFFF"/>
      </right>
      <top/>
      <bottom style="medium">
        <color rgb="FFFFFFFF"/>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thick">
        <color rgb="FFFFFFFF"/>
      </bottom>
      <diagonal/>
    </border>
    <border>
      <left style="medium">
        <color rgb="FFFFFFFF"/>
      </left>
      <right/>
      <top style="medium">
        <color rgb="FFFFFFFF"/>
      </top>
      <bottom style="thick">
        <color rgb="FFFFFFFF"/>
      </bottom>
      <diagonal/>
    </border>
    <border>
      <left/>
      <right style="medium">
        <color rgb="FFFFFFFF"/>
      </right>
      <top style="medium">
        <color rgb="FFFFFFFF"/>
      </top>
      <bottom style="thick">
        <color rgb="FFFFFFFF"/>
      </bottom>
      <diagonal/>
    </border>
    <border>
      <left style="thick">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thick">
        <color rgb="FFFFFFFF"/>
      </right>
      <top style="medium">
        <color rgb="FFFFFFFF"/>
      </top>
      <bottom style="medium">
        <color rgb="FFFFFFFF"/>
      </bottom>
      <diagonal/>
    </border>
    <border>
      <left style="medium">
        <color rgb="FFFFFFFF"/>
      </left>
      <right/>
      <top style="medium">
        <color rgb="FFFFFFFF"/>
      </top>
      <bottom/>
      <diagonal/>
    </border>
    <border>
      <left style="medium">
        <color rgb="FFFFFFFF"/>
      </left>
      <right/>
      <top/>
      <bottom/>
      <diagonal/>
    </border>
    <border>
      <left style="medium">
        <color rgb="FFFFFFFF"/>
      </left>
      <right/>
      <top/>
      <bottom style="medium">
        <color rgb="FFFFFFFF"/>
      </bottom>
      <diagonal/>
    </border>
    <border>
      <left/>
      <right style="medium">
        <color rgb="FFFFFFFF"/>
      </right>
      <top/>
      <bottom style="medium">
        <color rgb="FFFFFFFF"/>
      </bottom>
      <diagonal/>
    </border>
    <border>
      <left/>
      <right style="thick">
        <color rgb="FFFFFFFF"/>
      </right>
      <top style="medium">
        <color rgb="FFFFFFFF"/>
      </top>
      <bottom/>
      <diagonal/>
    </border>
    <border>
      <left/>
      <right style="thick">
        <color rgb="FFFFFFFF"/>
      </right>
      <top/>
      <bottom/>
      <diagonal/>
    </border>
    <border>
      <left/>
      <right style="thick">
        <color rgb="FFFFFFFF"/>
      </right>
      <top/>
      <bottom style="medium">
        <color rgb="FFFFFFFF"/>
      </bottom>
      <diagonal/>
    </border>
    <border>
      <left style="medium">
        <color rgb="FFFFFFFF"/>
      </left>
      <right style="thick">
        <color rgb="FFFFFFFF"/>
      </right>
      <top style="medium">
        <color rgb="FFFFFFFF"/>
      </top>
      <bottom/>
      <diagonal/>
    </border>
    <border>
      <left style="medium">
        <color rgb="FFFFFFFF"/>
      </left>
      <right/>
      <top/>
      <bottom style="thick">
        <color rgb="FFFFFFFF"/>
      </bottom>
      <diagonal/>
    </border>
    <border>
      <left style="medium">
        <color indexed="64"/>
      </left>
      <right/>
      <top style="thin">
        <color indexed="64"/>
      </top>
      <bottom style="thin">
        <color indexed="64"/>
      </bottom>
      <diagonal/>
    </border>
  </borders>
  <cellStyleXfs count="190">
    <xf numFmtId="0" fontId="0" fillId="0" borderId="0"/>
    <xf numFmtId="0" fontId="10" fillId="0" borderId="0">
      <alignment vertical="center"/>
    </xf>
    <xf numFmtId="0" fontId="7" fillId="0" borderId="0">
      <alignment vertical="center"/>
    </xf>
    <xf numFmtId="0" fontId="22" fillId="0" borderId="0"/>
    <xf numFmtId="0" fontId="24" fillId="0" borderId="0"/>
    <xf numFmtId="0" fontId="24" fillId="0" borderId="0"/>
    <xf numFmtId="0" fontId="5" fillId="0" borderId="0">
      <alignment vertical="center"/>
    </xf>
    <xf numFmtId="0" fontId="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2" fillId="0" borderId="0"/>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5" fillId="0" borderId="0" applyBorder="0"/>
    <xf numFmtId="0" fontId="36" fillId="0" borderId="0"/>
    <xf numFmtId="0" fontId="36" fillId="0" borderId="0"/>
    <xf numFmtId="0" fontId="36" fillId="0" borderId="0"/>
    <xf numFmtId="0" fontId="36" fillId="0" borderId="0"/>
    <xf numFmtId="0" fontId="37" fillId="0" borderId="7" applyFont="0" applyFill="0" applyBorder="0" applyAlignment="0" applyProtection="0">
      <alignment horizontal="center"/>
    </xf>
    <xf numFmtId="177" fontId="38" fillId="0" borderId="7" applyFont="0" applyFill="0" applyBorder="0" applyAlignment="0" applyProtection="0">
      <alignment horizontal="center"/>
    </xf>
    <xf numFmtId="177" fontId="38" fillId="0" borderId="7" applyFont="0" applyFill="0" applyBorder="0" applyAlignment="0" applyProtection="0">
      <alignment horizontal="center"/>
    </xf>
    <xf numFmtId="177" fontId="38" fillId="0" borderId="7" applyFont="0" applyFill="0" applyBorder="0" applyAlignment="0" applyProtection="0">
      <alignment horizontal="center"/>
    </xf>
    <xf numFmtId="177" fontId="39" fillId="0" borderId="7" applyFont="0" applyFill="0" applyBorder="0" applyAlignment="0" applyProtection="0">
      <alignment horizontal="center"/>
    </xf>
    <xf numFmtId="177" fontId="39" fillId="0" borderId="7" applyFont="0" applyFill="0" applyBorder="0" applyAlignment="0" applyProtection="0">
      <alignment horizontal="center"/>
    </xf>
    <xf numFmtId="177" fontId="40" fillId="0" borderId="7" applyFont="0" applyFill="0" applyBorder="0" applyAlignment="0" applyProtection="0">
      <alignment horizontal="center"/>
    </xf>
    <xf numFmtId="177" fontId="40" fillId="0" borderId="7" applyFont="0" applyFill="0" applyBorder="0" applyAlignment="0" applyProtection="0">
      <alignment horizontal="center"/>
    </xf>
    <xf numFmtId="177" fontId="40" fillId="0" borderId="7" applyFont="0" applyFill="0" applyBorder="0" applyAlignment="0" applyProtection="0">
      <alignment horizontal="center"/>
    </xf>
    <xf numFmtId="177" fontId="40" fillId="0" borderId="7" applyFont="0" applyFill="0" applyBorder="0" applyAlignment="0" applyProtection="0">
      <alignment horizontal="center"/>
    </xf>
    <xf numFmtId="0" fontId="41" fillId="6" borderId="0" applyBorder="0">
      <alignment horizontal="left" vertical="center" indent="1"/>
    </xf>
    <xf numFmtId="178" fontId="42" fillId="0" borderId="0" applyFill="0" applyBorder="0" applyAlignment="0"/>
    <xf numFmtId="0" fontId="43" fillId="0" borderId="0">
      <alignment vertical="center"/>
    </xf>
    <xf numFmtId="0" fontId="44" fillId="0" borderId="0" applyFont="0" applyFill="0" applyBorder="0" applyAlignment="0" applyProtection="0"/>
    <xf numFmtId="0" fontId="44" fillId="0" borderId="0" applyFont="0" applyFill="0" applyBorder="0" applyAlignment="0" applyProtection="0"/>
    <xf numFmtId="0" fontId="44" fillId="0" borderId="0" applyFont="0" applyFill="0" applyBorder="0" applyAlignment="0" applyProtection="0"/>
    <xf numFmtId="0" fontId="44" fillId="0" borderId="0" applyFont="0" applyFill="0" applyBorder="0" applyAlignment="0" applyProtection="0"/>
    <xf numFmtId="0" fontId="45" fillId="0" borderId="0" applyNumberFormat="0" applyFill="0" applyBorder="0" applyAlignment="0" applyProtection="0">
      <alignment vertical="top"/>
      <protection locked="0"/>
    </xf>
    <xf numFmtId="0" fontId="46" fillId="0" borderId="50" applyNumberFormat="0" applyAlignment="0" applyProtection="0">
      <alignment horizontal="left" vertical="center"/>
    </xf>
    <xf numFmtId="0" fontId="46" fillId="0" borderId="51">
      <alignment horizontal="left" vertical="center"/>
    </xf>
    <xf numFmtId="0" fontId="47" fillId="0" borderId="0" applyNumberFormat="0" applyFill="0" applyBorder="0" applyAlignment="0" applyProtection="0">
      <alignment vertical="top"/>
      <protection locked="0"/>
    </xf>
    <xf numFmtId="38" fontId="48" fillId="0" borderId="0" applyFont="0" applyFill="0" applyBorder="0" applyAlignment="0" applyProtection="0"/>
    <xf numFmtId="40" fontId="48" fillId="0" borderId="0" applyFont="0" applyFill="0" applyBorder="0" applyAlignment="0" applyProtection="0"/>
    <xf numFmtId="179" fontId="24" fillId="0" borderId="0" applyFont="0" applyFill="0" applyBorder="0" applyAlignment="0" applyProtection="0"/>
    <xf numFmtId="180" fontId="24" fillId="0" borderId="0" applyFont="0" applyFill="0" applyBorder="0" applyAlignment="0" applyProtection="0"/>
    <xf numFmtId="0" fontId="49" fillId="7" borderId="0">
      <alignment horizontal="left" indent="1"/>
    </xf>
    <xf numFmtId="0" fontId="44" fillId="0" borderId="0"/>
    <xf numFmtId="0" fontId="50" fillId="6" borderId="0">
      <alignment horizontal="left" indent="1"/>
    </xf>
    <xf numFmtId="0" fontId="51" fillId="0" borderId="0"/>
    <xf numFmtId="9" fontId="52" fillId="0" borderId="0" applyFont="0" applyFill="0" applyBorder="0" applyAlignment="0" applyProtection="0"/>
    <xf numFmtId="0" fontId="53" fillId="0" borderId="0"/>
    <xf numFmtId="41" fontId="54" fillId="0" borderId="0" applyFont="0" applyFill="0" applyBorder="0" applyAlignment="0" applyProtection="0"/>
    <xf numFmtId="43" fontId="54" fillId="0" borderId="0" applyFont="0" applyFill="0" applyBorder="0" applyAlignment="0" applyProtection="0"/>
    <xf numFmtId="42" fontId="54" fillId="0" borderId="0" applyFont="0" applyFill="0" applyBorder="0" applyAlignment="0" applyProtection="0"/>
    <xf numFmtId="44" fontId="54" fillId="0" borderId="0" applyFont="0" applyFill="0" applyBorder="0" applyAlignment="0" applyProtection="0"/>
    <xf numFmtId="0" fontId="54" fillId="0" borderId="0"/>
    <xf numFmtId="0" fontId="5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56" fillId="0" borderId="0">
      <alignment horizontal="center" vertical="center"/>
    </xf>
    <xf numFmtId="181" fontId="36" fillId="0" borderId="0" applyFont="0" applyFill="0" applyBorder="0" applyAlignment="0" applyProtection="0"/>
    <xf numFmtId="182" fontId="44" fillId="0" borderId="0" applyFont="0" applyFill="0" applyBorder="0" applyAlignment="0" applyProtection="0"/>
    <xf numFmtId="0" fontId="57" fillId="0" borderId="3">
      <alignment horizontal="left" vertical="top" wrapText="1"/>
    </xf>
    <xf numFmtId="0" fontId="24" fillId="0" borderId="0">
      <alignment vertical="center"/>
    </xf>
    <xf numFmtId="183" fontId="36" fillId="0" borderId="0" applyFont="0" applyFill="0" applyBorder="0" applyAlignment="0" applyProtection="0"/>
    <xf numFmtId="184" fontId="36" fillId="0" borderId="0" applyFont="0" applyFill="0" applyBorder="0" applyAlignment="0" applyProtection="0"/>
    <xf numFmtId="0" fontId="5" fillId="0" borderId="0">
      <alignment vertical="center"/>
    </xf>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59" fillId="0" borderId="0"/>
    <xf numFmtId="0" fontId="4" fillId="0" borderId="0">
      <alignment vertical="center"/>
    </xf>
    <xf numFmtId="0" fontId="24" fillId="0" borderId="0"/>
    <xf numFmtId="0" fontId="24" fillId="0" borderId="0">
      <alignment vertical="center"/>
    </xf>
    <xf numFmtId="0" fontId="70" fillId="0" borderId="0" applyNumberFormat="0" applyFill="0" applyBorder="0" applyAlignment="0" applyProtection="0">
      <alignment vertical="top"/>
      <protection locked="0"/>
    </xf>
    <xf numFmtId="0" fontId="69" fillId="0" borderId="0" applyNumberFormat="0" applyFill="0" applyBorder="0" applyAlignment="0" applyProtection="0"/>
    <xf numFmtId="0" fontId="22" fillId="0" borderId="0"/>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5" fillId="25" borderId="0" applyNumberFormat="0" applyBorder="0" applyAlignment="0" applyProtection="0">
      <alignment vertical="center"/>
    </xf>
    <xf numFmtId="0" fontId="25" fillId="28" borderId="0" applyNumberFormat="0" applyBorder="0" applyAlignment="0" applyProtection="0">
      <alignment vertical="center"/>
    </xf>
    <xf numFmtId="0" fontId="25" fillId="31" borderId="0" applyNumberFormat="0" applyBorder="0" applyAlignment="0" applyProtection="0">
      <alignment vertical="center"/>
    </xf>
    <xf numFmtId="0" fontId="73" fillId="32" borderId="0" applyNumberFormat="0" applyBorder="0" applyAlignment="0" applyProtection="0">
      <alignment vertical="center"/>
    </xf>
    <xf numFmtId="0" fontId="73" fillId="29" borderId="0" applyNumberFormat="0" applyBorder="0" applyAlignment="0" applyProtection="0">
      <alignment vertical="center"/>
    </xf>
    <xf numFmtId="0" fontId="73" fillId="30" borderId="0" applyNumberFormat="0" applyBorder="0" applyAlignment="0" applyProtection="0">
      <alignment vertical="center"/>
    </xf>
    <xf numFmtId="0" fontId="73" fillId="33" borderId="0" applyNumberFormat="0" applyBorder="0" applyAlignment="0" applyProtection="0">
      <alignment vertical="center"/>
    </xf>
    <xf numFmtId="0" fontId="73" fillId="34" borderId="0" applyNumberFormat="0" applyBorder="0" applyAlignment="0" applyProtection="0">
      <alignment vertical="center"/>
    </xf>
    <xf numFmtId="0" fontId="73" fillId="35" borderId="0" applyNumberFormat="0" applyBorder="0" applyAlignment="0" applyProtection="0">
      <alignment vertical="center"/>
    </xf>
    <xf numFmtId="0" fontId="46" fillId="0" borderId="51">
      <alignment horizontal="left" vertical="center"/>
    </xf>
    <xf numFmtId="0" fontId="73" fillId="36" borderId="0" applyNumberFormat="0" applyBorder="0" applyAlignment="0" applyProtection="0">
      <alignment vertical="center"/>
    </xf>
    <xf numFmtId="0" fontId="73" fillId="37" borderId="0" applyNumberFormat="0" applyBorder="0" applyAlignment="0" applyProtection="0">
      <alignment vertical="center"/>
    </xf>
    <xf numFmtId="0" fontId="73" fillId="38" borderId="0" applyNumberFormat="0" applyBorder="0" applyAlignment="0" applyProtection="0">
      <alignment vertical="center"/>
    </xf>
    <xf numFmtId="0" fontId="73" fillId="33" borderId="0" applyNumberFormat="0" applyBorder="0" applyAlignment="0" applyProtection="0">
      <alignment vertical="center"/>
    </xf>
    <xf numFmtId="0" fontId="73" fillId="34" borderId="0" applyNumberFormat="0" applyBorder="0" applyAlignment="0" applyProtection="0">
      <alignment vertical="center"/>
    </xf>
    <xf numFmtId="0" fontId="73" fillId="39" borderId="0" applyNumberFormat="0" applyBorder="0" applyAlignment="0" applyProtection="0">
      <alignment vertical="center"/>
    </xf>
    <xf numFmtId="0" fontId="74" fillId="0" borderId="0" applyNumberFormat="0" applyFill="0" applyBorder="0" applyAlignment="0" applyProtection="0">
      <alignment vertical="center"/>
    </xf>
    <xf numFmtId="0" fontId="75" fillId="40" borderId="92" applyNumberFormat="0" applyAlignment="0" applyProtection="0">
      <alignment vertical="center"/>
    </xf>
    <xf numFmtId="0" fontId="76" fillId="41" borderId="0" applyNumberFormat="0" applyBorder="0" applyAlignment="0" applyProtection="0">
      <alignment vertical="center"/>
    </xf>
    <xf numFmtId="0" fontId="24" fillId="42" borderId="93" applyNumberFormat="0" applyFont="0" applyAlignment="0" applyProtection="0">
      <alignment vertical="center"/>
    </xf>
    <xf numFmtId="0" fontId="77" fillId="0" borderId="94" applyNumberFormat="0" applyFill="0" applyAlignment="0" applyProtection="0">
      <alignment vertical="center"/>
    </xf>
    <xf numFmtId="0" fontId="78" fillId="23" borderId="0" applyNumberFormat="0" applyBorder="0" applyAlignment="0" applyProtection="0">
      <alignment vertical="center"/>
    </xf>
    <xf numFmtId="0" fontId="79" fillId="43" borderId="95" applyNumberFormat="0" applyAlignment="0" applyProtection="0">
      <alignment vertical="center"/>
    </xf>
    <xf numFmtId="0" fontId="80" fillId="0" borderId="0" applyNumberFormat="0" applyFill="0" applyBorder="0" applyAlignment="0" applyProtection="0">
      <alignment vertical="center"/>
    </xf>
    <xf numFmtId="38" fontId="24" fillId="0" borderId="0" applyFont="0" applyFill="0" applyBorder="0" applyAlignment="0" applyProtection="0">
      <alignment vertical="center"/>
    </xf>
    <xf numFmtId="38" fontId="24" fillId="0" borderId="0" applyFont="0" applyFill="0" applyBorder="0" applyAlignment="0" applyProtection="0"/>
    <xf numFmtId="0" fontId="81" fillId="0" borderId="96" applyNumberFormat="0" applyFill="0" applyAlignment="0" applyProtection="0">
      <alignment vertical="center"/>
    </xf>
    <xf numFmtId="0" fontId="82" fillId="0" borderId="97" applyNumberFormat="0" applyFill="0" applyAlignment="0" applyProtection="0">
      <alignment vertical="center"/>
    </xf>
    <xf numFmtId="0" fontId="83" fillId="0" borderId="98" applyNumberFormat="0" applyFill="0" applyAlignment="0" applyProtection="0">
      <alignment vertical="center"/>
    </xf>
    <xf numFmtId="0" fontId="83" fillId="0" borderId="0" applyNumberFormat="0" applyFill="0" applyBorder="0" applyAlignment="0" applyProtection="0">
      <alignment vertical="center"/>
    </xf>
    <xf numFmtId="0" fontId="84" fillId="0" borderId="99" applyNumberFormat="0" applyFill="0" applyAlignment="0" applyProtection="0">
      <alignment vertical="center"/>
    </xf>
    <xf numFmtId="0" fontId="85" fillId="43" borderId="100" applyNumberFormat="0" applyAlignment="0" applyProtection="0">
      <alignment vertical="center"/>
    </xf>
    <xf numFmtId="0" fontId="86" fillId="0" borderId="0" applyNumberFormat="0" applyFill="0" applyBorder="0" applyAlignment="0" applyProtection="0">
      <alignment vertical="center"/>
    </xf>
    <xf numFmtId="0" fontId="87" fillId="27" borderId="95" applyNumberFormat="0" applyAlignment="0" applyProtection="0">
      <alignment vertical="center"/>
    </xf>
    <xf numFmtId="0" fontId="10" fillId="0" borderId="0">
      <alignment vertical="center"/>
    </xf>
    <xf numFmtId="0" fontId="24" fillId="0" borderId="0"/>
    <xf numFmtId="0" fontId="3" fillId="0" borderId="0">
      <alignment vertical="center"/>
    </xf>
    <xf numFmtId="0" fontId="3" fillId="0" borderId="0">
      <alignment vertical="center"/>
    </xf>
    <xf numFmtId="0" fontId="24" fillId="0" borderId="0"/>
    <xf numFmtId="0" fontId="25"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 fillId="0" borderId="0">
      <alignment vertical="center"/>
    </xf>
    <xf numFmtId="0" fontId="3" fillId="0" borderId="0">
      <alignment vertical="center"/>
    </xf>
    <xf numFmtId="0" fontId="24" fillId="0" borderId="0">
      <alignment vertical="center"/>
    </xf>
    <xf numFmtId="0" fontId="10" fillId="0" borderId="0"/>
    <xf numFmtId="0" fontId="3" fillId="0" borderId="0">
      <alignment vertical="center"/>
    </xf>
    <xf numFmtId="0" fontId="3" fillId="0" borderId="0">
      <alignment vertical="center"/>
    </xf>
    <xf numFmtId="0" fontId="88" fillId="24" borderId="0" applyNumberFormat="0" applyBorder="0" applyAlignment="0" applyProtection="0">
      <alignment vertical="center"/>
    </xf>
    <xf numFmtId="0" fontId="24" fillId="0" borderId="0">
      <alignment vertical="center"/>
    </xf>
    <xf numFmtId="0" fontId="2" fillId="0" borderId="0">
      <alignment vertical="center"/>
    </xf>
    <xf numFmtId="0" fontId="2" fillId="0" borderId="0">
      <alignment vertical="center"/>
    </xf>
    <xf numFmtId="0" fontId="46" fillId="0" borderId="105">
      <alignment horizontal="left" vertical="center"/>
    </xf>
    <xf numFmtId="0" fontId="2" fillId="0" borderId="0">
      <alignment vertical="center"/>
    </xf>
    <xf numFmtId="0" fontId="2" fillId="0" borderId="0">
      <alignment vertical="center"/>
    </xf>
    <xf numFmtId="0" fontId="46" fillId="0" borderId="105">
      <alignment horizontal="lef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518">
    <xf numFmtId="0" fontId="0" fillId="0" borderId="0" xfId="0"/>
    <xf numFmtId="0" fontId="12" fillId="2" borderId="6" xfId="0" applyFont="1" applyFill="1" applyBorder="1" applyAlignment="1">
      <alignment horizontal="left" vertical="center"/>
    </xf>
    <xf numFmtId="0" fontId="12" fillId="2" borderId="12" xfId="0" applyFont="1" applyFill="1" applyBorder="1" applyAlignment="1">
      <alignment horizontal="left" vertical="center"/>
    </xf>
    <xf numFmtId="0" fontId="12" fillId="2" borderId="12" xfId="0" applyFont="1" applyFill="1" applyBorder="1" applyAlignment="1">
      <alignment horizontal="center" vertical="center"/>
    </xf>
    <xf numFmtId="0" fontId="12" fillId="2" borderId="3" xfId="2" applyFont="1" applyFill="1" applyBorder="1" applyAlignment="1">
      <alignment horizontal="center" vertical="center"/>
    </xf>
    <xf numFmtId="0" fontId="12" fillId="2" borderId="2" xfId="2" applyFont="1" applyFill="1" applyBorder="1" applyAlignment="1">
      <alignment horizontal="left" vertical="center" wrapText="1"/>
    </xf>
    <xf numFmtId="0" fontId="12" fillId="2" borderId="3" xfId="2" applyFont="1" applyFill="1" applyBorder="1" applyAlignment="1">
      <alignment horizontal="left" vertical="center"/>
    </xf>
    <xf numFmtId="0" fontId="12" fillId="0" borderId="2" xfId="2" applyFont="1" applyFill="1" applyBorder="1" applyAlignment="1">
      <alignment horizontal="left" vertical="center" wrapText="1"/>
    </xf>
    <xf numFmtId="0" fontId="12" fillId="0" borderId="3" xfId="2" applyFont="1" applyFill="1" applyBorder="1" applyAlignment="1">
      <alignment horizontal="left" vertical="center"/>
    </xf>
    <xf numFmtId="0" fontId="12" fillId="0" borderId="3" xfId="2" applyFont="1" applyFill="1" applyBorder="1" applyAlignment="1">
      <alignment horizontal="center" vertical="center"/>
    </xf>
    <xf numFmtId="0" fontId="12" fillId="0" borderId="2" xfId="2" applyFont="1" applyFill="1" applyBorder="1" applyAlignment="1">
      <alignment horizontal="left" vertical="center"/>
    </xf>
    <xf numFmtId="0" fontId="12" fillId="2" borderId="12" xfId="2" applyFont="1" applyFill="1" applyBorder="1" applyAlignment="1">
      <alignment horizontal="center" vertical="center"/>
    </xf>
    <xf numFmtId="0" fontId="12" fillId="2" borderId="6" xfId="2" applyFont="1" applyFill="1" applyBorder="1" applyAlignment="1">
      <alignment horizontal="left" vertical="center" wrapText="1"/>
    </xf>
    <xf numFmtId="0" fontId="12" fillId="2" borderId="12" xfId="2" applyFont="1" applyFill="1" applyBorder="1" applyAlignment="1">
      <alignment horizontal="left" vertical="center"/>
    </xf>
    <xf numFmtId="0" fontId="12" fillId="2" borderId="2" xfId="2" quotePrefix="1" applyFont="1" applyFill="1" applyBorder="1" applyAlignment="1">
      <alignment horizontal="left" vertical="center" wrapText="1"/>
    </xf>
    <xf numFmtId="0" fontId="12" fillId="2" borderId="3" xfId="2" quotePrefix="1" applyFont="1" applyFill="1" applyBorder="1" applyAlignment="1">
      <alignment horizontal="left" vertical="center"/>
    </xf>
    <xf numFmtId="0" fontId="12" fillId="2" borderId="3" xfId="2" quotePrefix="1" applyFont="1" applyFill="1" applyBorder="1" applyAlignment="1">
      <alignment horizontal="center" vertical="center"/>
    </xf>
    <xf numFmtId="0" fontId="12" fillId="2" borderId="2" xfId="2" applyFont="1" applyFill="1" applyBorder="1" applyAlignment="1">
      <alignment horizontal="left" vertical="center"/>
    </xf>
    <xf numFmtId="0" fontId="12" fillId="2" borderId="13" xfId="2" applyFont="1" applyFill="1" applyBorder="1" applyAlignment="1">
      <alignment horizontal="center" vertical="center"/>
    </xf>
    <xf numFmtId="0" fontId="16" fillId="0" borderId="0" xfId="0" applyFont="1" applyFill="1"/>
    <xf numFmtId="0" fontId="12" fillId="0" borderId="0" xfId="0" applyFont="1"/>
    <xf numFmtId="0" fontId="17" fillId="0" borderId="0" xfId="0" applyFont="1"/>
    <xf numFmtId="49" fontId="18" fillId="0" borderId="0" xfId="1" applyNumberFormat="1" applyFont="1" applyAlignment="1">
      <alignment horizontal="center" vertical="center"/>
    </xf>
    <xf numFmtId="0" fontId="16" fillId="0" borderId="0" xfId="0" applyFont="1" applyFill="1" applyAlignment="1">
      <alignment vertical="center"/>
    </xf>
    <xf numFmtId="0" fontId="12" fillId="0" borderId="0" xfId="0" applyFont="1" applyAlignment="1">
      <alignment horizontal="center" vertical="center"/>
    </xf>
    <xf numFmtId="0" fontId="12" fillId="2" borderId="13" xfId="0" applyFont="1" applyFill="1" applyBorder="1" applyAlignment="1">
      <alignment horizontal="left" vertical="center"/>
    </xf>
    <xf numFmtId="0" fontId="12" fillId="2" borderId="12" xfId="0" applyFont="1" applyFill="1" applyBorder="1" applyAlignment="1">
      <alignment vertical="center"/>
    </xf>
    <xf numFmtId="0" fontId="12" fillId="2" borderId="13" xfId="0" applyFont="1" applyFill="1" applyBorder="1" applyAlignment="1">
      <alignment vertical="center"/>
    </xf>
    <xf numFmtId="0" fontId="8" fillId="0" borderId="0" xfId="6" applyFont="1" applyAlignment="1"/>
    <xf numFmtId="0" fontId="23" fillId="0" borderId="0" xfId="6" applyFont="1" applyAlignment="1"/>
    <xf numFmtId="0" fontId="8" fillId="0" borderId="0" xfId="6" applyFont="1" applyAlignment="1">
      <alignment horizontal="center" vertical="center"/>
    </xf>
    <xf numFmtId="0" fontId="8" fillId="0" borderId="0" xfId="6" applyFont="1" applyBorder="1" applyAlignment="1">
      <alignment horizontal="center"/>
    </xf>
    <xf numFmtId="0" fontId="27" fillId="0" borderId="0" xfId="4" applyFont="1" applyAlignment="1">
      <alignment horizontal="centerContinuous" vertical="center"/>
    </xf>
    <xf numFmtId="0" fontId="25" fillId="0" borderId="0" xfId="4" applyFont="1" applyAlignment="1">
      <alignment horizontal="centerContinuous" vertical="center"/>
    </xf>
    <xf numFmtId="0" fontId="24" fillId="0" borderId="0" xfId="5" applyAlignment="1">
      <alignment vertical="center"/>
    </xf>
    <xf numFmtId="0" fontId="25" fillId="0" borderId="0" xfId="4" applyFont="1" applyAlignment="1">
      <alignment vertical="center"/>
    </xf>
    <xf numFmtId="0" fontId="25" fillId="0" borderId="42" xfId="4" applyFont="1" applyBorder="1" applyAlignment="1">
      <alignment horizontal="center" vertical="center"/>
    </xf>
    <xf numFmtId="0" fontId="25" fillId="0" borderId="41" xfId="4" applyFont="1" applyBorder="1" applyAlignment="1">
      <alignment horizontal="center" vertical="center"/>
    </xf>
    <xf numFmtId="176" fontId="24" fillId="0" borderId="40" xfId="4" quotePrefix="1" applyNumberFormat="1" applyFont="1" applyBorder="1" applyAlignment="1">
      <alignment horizontal="center" vertical="center"/>
    </xf>
    <xf numFmtId="14" fontId="24" fillId="0" borderId="39" xfId="4" applyNumberFormat="1" applyFont="1" applyBorder="1" applyAlignment="1">
      <alignment horizontal="center" vertical="center"/>
    </xf>
    <xf numFmtId="0" fontId="0" fillId="0" borderId="39" xfId="4" applyFont="1" applyBorder="1" applyAlignment="1">
      <alignment horizontal="center" vertical="center" wrapText="1"/>
    </xf>
    <xf numFmtId="0" fontId="0" fillId="0" borderId="39" xfId="4" applyFont="1" applyBorder="1" applyAlignment="1">
      <alignment horizontal="left" vertical="center" wrapText="1"/>
    </xf>
    <xf numFmtId="0" fontId="0" fillId="0" borderId="38" xfId="4" applyFont="1" applyBorder="1" applyAlignment="1">
      <alignment horizontal="center" vertical="center"/>
    </xf>
    <xf numFmtId="176" fontId="25" fillId="0" borderId="34" xfId="4" applyNumberFormat="1" applyFont="1" applyBorder="1" applyAlignment="1">
      <alignment vertical="center"/>
    </xf>
    <xf numFmtId="0" fontId="25" fillId="0" borderId="33" xfId="4" applyFont="1" applyBorder="1" applyAlignment="1">
      <alignment vertical="center"/>
    </xf>
    <xf numFmtId="0" fontId="25" fillId="0" borderId="32" xfId="4" applyFont="1" applyBorder="1" applyAlignment="1">
      <alignment vertical="center"/>
    </xf>
    <xf numFmtId="176" fontId="24" fillId="0" borderId="37" xfId="4" quotePrefix="1" applyNumberFormat="1" applyFont="1" applyBorder="1" applyAlignment="1">
      <alignment horizontal="center" vertical="center"/>
    </xf>
    <xf numFmtId="14" fontId="24" fillId="0" borderId="13" xfId="4" applyNumberFormat="1" applyFont="1" applyBorder="1" applyAlignment="1">
      <alignment horizontal="center" vertical="center"/>
    </xf>
    <xf numFmtId="0" fontId="24" fillId="0" borderId="3" xfId="4" applyFont="1" applyBorder="1" applyAlignment="1">
      <alignment horizontal="center" vertical="center" wrapText="1"/>
    </xf>
    <xf numFmtId="0" fontId="24" fillId="0" borderId="13" xfId="4" applyFont="1" applyBorder="1" applyAlignment="1">
      <alignment horizontal="left" vertical="center" wrapText="1"/>
    </xf>
    <xf numFmtId="0" fontId="24" fillId="0" borderId="36" xfId="4" applyFont="1" applyBorder="1" applyAlignment="1">
      <alignment horizontal="center" vertical="center"/>
    </xf>
    <xf numFmtId="0" fontId="18" fillId="0" borderId="13" xfId="4" applyFont="1" applyBorder="1" applyAlignment="1">
      <alignment horizontal="center" vertical="center" wrapText="1"/>
    </xf>
    <xf numFmtId="0" fontId="18" fillId="0" borderId="12" xfId="4" applyFont="1" applyBorder="1" applyAlignment="1">
      <alignment vertical="center" wrapText="1"/>
    </xf>
    <xf numFmtId="0" fontId="24" fillId="0" borderId="3" xfId="4" applyFont="1" applyBorder="1" applyAlignment="1">
      <alignment horizontal="center" vertical="center"/>
    </xf>
    <xf numFmtId="0" fontId="24" fillId="0" borderId="12" xfId="4" applyFont="1" applyBorder="1" applyAlignment="1">
      <alignment horizontal="center" vertical="center"/>
    </xf>
    <xf numFmtId="0" fontId="24" fillId="0" borderId="12" xfId="4" applyFont="1" applyBorder="1" applyAlignment="1">
      <alignment vertical="center" wrapText="1"/>
    </xf>
    <xf numFmtId="176" fontId="24" fillId="0" borderId="35" xfId="4" applyNumberFormat="1" applyFont="1" applyBorder="1" applyAlignment="1">
      <alignment horizontal="center" vertical="center"/>
    </xf>
    <xf numFmtId="49" fontId="24" fillId="0" borderId="12" xfId="4" applyNumberFormat="1" applyFont="1" applyBorder="1" applyAlignment="1">
      <alignment horizontal="center" vertical="center"/>
    </xf>
    <xf numFmtId="176" fontId="18" fillId="0" borderId="35" xfId="4" applyNumberFormat="1" applyFont="1" applyBorder="1" applyAlignment="1">
      <alignment horizontal="center" vertical="center"/>
    </xf>
    <xf numFmtId="49" fontId="18" fillId="0" borderId="12" xfId="4" applyNumberFormat="1" applyFont="1" applyBorder="1" applyAlignment="1">
      <alignment horizontal="center" vertical="center"/>
    </xf>
    <xf numFmtId="0" fontId="18" fillId="0" borderId="12" xfId="4" applyFont="1" applyBorder="1" applyAlignment="1">
      <alignment horizontal="center" vertical="center" wrapText="1"/>
    </xf>
    <xf numFmtId="0" fontId="12" fillId="2" borderId="1" xfId="0" applyFont="1" applyFill="1" applyBorder="1" applyAlignment="1">
      <alignment vertical="center"/>
    </xf>
    <xf numFmtId="0" fontId="12" fillId="2" borderId="51" xfId="0" applyFont="1" applyFill="1" applyBorder="1" applyAlignment="1">
      <alignment vertical="center"/>
    </xf>
    <xf numFmtId="0" fontId="12" fillId="2" borderId="2" xfId="0" applyFont="1" applyFill="1" applyBorder="1" applyAlignment="1">
      <alignment vertical="center"/>
    </xf>
    <xf numFmtId="0" fontId="18" fillId="0" borderId="14" xfId="4" applyFont="1" applyBorder="1" applyAlignment="1">
      <alignment vertical="center" wrapText="1"/>
    </xf>
    <xf numFmtId="0" fontId="12" fillId="0" borderId="0" xfId="0" applyFont="1" applyFill="1"/>
    <xf numFmtId="0" fontId="12" fillId="2" borderId="3" xfId="0" applyFont="1" applyFill="1" applyBorder="1" applyAlignment="1">
      <alignment horizontal="left" vertical="top"/>
    </xf>
    <xf numFmtId="49" fontId="18" fillId="0" borderId="3" xfId="4" applyNumberFormat="1" applyFont="1" applyBorder="1" applyAlignment="1">
      <alignment horizontal="center" vertical="center"/>
    </xf>
    <xf numFmtId="0" fontId="18" fillId="0" borderId="3" xfId="4" applyFont="1" applyBorder="1" applyAlignment="1">
      <alignment horizontal="center" vertical="center" wrapText="1"/>
    </xf>
    <xf numFmtId="0" fontId="18" fillId="0" borderId="3" xfId="4" applyFont="1" applyBorder="1" applyAlignment="1">
      <alignment vertical="center" wrapText="1"/>
    </xf>
    <xf numFmtId="176" fontId="18" fillId="0" borderId="59" xfId="4" applyNumberFormat="1" applyFont="1" applyBorder="1" applyAlignment="1">
      <alignment horizontal="center" vertical="center"/>
    </xf>
    <xf numFmtId="0" fontId="24" fillId="0" borderId="0" xfId="5" applyFont="1" applyAlignment="1">
      <alignment vertical="center"/>
    </xf>
    <xf numFmtId="0" fontId="21" fillId="0" borderId="0" xfId="0" applyFont="1"/>
    <xf numFmtId="0" fontId="12" fillId="8" borderId="1" xfId="0" applyFont="1" applyFill="1" applyBorder="1" applyAlignment="1">
      <alignment vertical="center"/>
    </xf>
    <xf numFmtId="0" fontId="12" fillId="8" borderId="51" xfId="0" applyFont="1" applyFill="1" applyBorder="1" applyAlignment="1">
      <alignment vertical="center"/>
    </xf>
    <xf numFmtId="0" fontId="12" fillId="2" borderId="0" xfId="0" applyFont="1" applyFill="1" applyAlignment="1">
      <alignment vertical="center"/>
    </xf>
    <xf numFmtId="0" fontId="17" fillId="0" borderId="0" xfId="0" applyFont="1" applyAlignment="1">
      <alignment vertical="center"/>
    </xf>
    <xf numFmtId="0" fontId="62" fillId="0" borderId="0" xfId="0" applyFont="1" applyAlignment="1">
      <alignment vertical="center"/>
    </xf>
    <xf numFmtId="0" fontId="12" fillId="0" borderId="0" xfId="0" applyFont="1" applyFill="1" applyAlignment="1">
      <alignment vertical="center"/>
    </xf>
    <xf numFmtId="0" fontId="12" fillId="0" borderId="3" xfId="0" applyFont="1" applyBorder="1" applyAlignment="1">
      <alignment vertical="center"/>
    </xf>
    <xf numFmtId="0" fontId="12" fillId="0" borderId="14" xfId="0" applyFont="1" applyBorder="1" applyAlignment="1">
      <alignment vertical="center"/>
    </xf>
    <xf numFmtId="0" fontId="12" fillId="0" borderId="42" xfId="0" applyFont="1" applyBorder="1" applyAlignment="1">
      <alignment vertical="center"/>
    </xf>
    <xf numFmtId="0" fontId="12" fillId="0" borderId="0" xfId="0" applyFont="1" applyBorder="1" applyAlignment="1">
      <alignment vertical="center" wrapText="1"/>
    </xf>
    <xf numFmtId="0" fontId="68" fillId="0" borderId="0" xfId="74" applyFont="1" applyAlignment="1">
      <alignment vertical="center"/>
    </xf>
    <xf numFmtId="0" fontId="12" fillId="0" borderId="0" xfId="0" applyFont="1" applyBorder="1"/>
    <xf numFmtId="49" fontId="18" fillId="0" borderId="0" xfId="1" applyNumberFormat="1" applyFont="1" applyBorder="1" applyAlignment="1">
      <alignment vertical="center"/>
    </xf>
    <xf numFmtId="0" fontId="18" fillId="0" borderId="0" xfId="1" applyNumberFormat="1" applyFont="1" applyBorder="1" applyAlignment="1">
      <alignment vertical="center"/>
    </xf>
    <xf numFmtId="0" fontId="13" fillId="8" borderId="0" xfId="0" applyFont="1" applyFill="1"/>
    <xf numFmtId="0" fontId="68" fillId="2" borderId="1" xfId="0" applyFont="1" applyFill="1" applyBorder="1" applyAlignment="1">
      <alignment vertical="center"/>
    </xf>
    <xf numFmtId="0" fontId="68" fillId="8" borderId="1" xfId="75" applyFont="1" applyFill="1" applyBorder="1" applyAlignment="1">
      <alignment vertical="center"/>
    </xf>
    <xf numFmtId="0" fontId="68" fillId="8" borderId="51" xfId="75" applyFont="1" applyFill="1" applyBorder="1" applyAlignment="1">
      <alignment vertical="center"/>
    </xf>
    <xf numFmtId="0" fontId="68" fillId="8" borderId="2" xfId="75" applyFont="1" applyFill="1" applyBorder="1" applyAlignment="1">
      <alignment vertical="center"/>
    </xf>
    <xf numFmtId="0" fontId="68" fillId="2" borderId="1" xfId="75" applyFont="1" applyFill="1" applyBorder="1" applyAlignment="1">
      <alignment vertical="center"/>
    </xf>
    <xf numFmtId="0" fontId="68" fillId="2" borderId="51" xfId="75" applyFont="1" applyFill="1" applyBorder="1" applyAlignment="1">
      <alignment vertical="center"/>
    </xf>
    <xf numFmtId="0" fontId="68" fillId="2" borderId="2" xfId="75" applyFont="1" applyFill="1" applyBorder="1" applyAlignment="1">
      <alignment vertical="center"/>
    </xf>
    <xf numFmtId="0" fontId="68" fillId="0" borderId="0" xfId="75" applyFont="1">
      <alignment vertical="center"/>
    </xf>
    <xf numFmtId="0" fontId="68" fillId="0" borderId="0" xfId="75" applyFont="1" applyBorder="1" applyAlignment="1">
      <alignment horizontal="center" vertical="center"/>
    </xf>
    <xf numFmtId="0" fontId="68" fillId="0" borderId="0" xfId="75" applyFont="1" applyBorder="1" applyAlignment="1">
      <alignment horizontal="left" vertical="center"/>
    </xf>
    <xf numFmtId="0" fontId="68" fillId="8" borderId="1" xfId="75" applyFont="1" applyFill="1" applyBorder="1" applyAlignment="1">
      <alignment horizontal="left" vertical="center"/>
    </xf>
    <xf numFmtId="0" fontId="68" fillId="8" borderId="51" xfId="75" applyFont="1" applyFill="1" applyBorder="1" applyAlignment="1">
      <alignment horizontal="left" vertical="center"/>
    </xf>
    <xf numFmtId="0" fontId="68" fillId="8" borderId="51" xfId="75" applyFont="1" applyFill="1" applyBorder="1">
      <alignment vertical="center"/>
    </xf>
    <xf numFmtId="0" fontId="68" fillId="8" borderId="2" xfId="75" applyFont="1" applyFill="1" applyBorder="1">
      <alignment vertical="center"/>
    </xf>
    <xf numFmtId="0" fontId="67" fillId="0" borderId="10" xfId="0" applyFont="1" applyBorder="1"/>
    <xf numFmtId="0" fontId="23" fillId="0" borderId="10" xfId="0" applyFont="1" applyBorder="1"/>
    <xf numFmtId="0" fontId="23" fillId="0" borderId="0" xfId="0" applyFont="1"/>
    <xf numFmtId="0" fontId="16" fillId="0" borderId="0" xfId="0" applyFont="1"/>
    <xf numFmtId="0" fontId="12" fillId="9" borderId="3" xfId="0" applyFont="1" applyFill="1" applyBorder="1"/>
    <xf numFmtId="0" fontId="12" fillId="3" borderId="1" xfId="0" applyFont="1" applyFill="1" applyBorder="1"/>
    <xf numFmtId="0" fontId="12" fillId="3" borderId="51" xfId="0" applyFont="1" applyFill="1" applyBorder="1"/>
    <xf numFmtId="0" fontId="12" fillId="2" borderId="1" xfId="0" applyFont="1" applyFill="1" applyBorder="1"/>
    <xf numFmtId="0" fontId="12" fillId="2" borderId="51" xfId="0" applyFont="1" applyFill="1" applyBorder="1"/>
    <xf numFmtId="0" fontId="12" fillId="2" borderId="2" xfId="0" applyFont="1" applyFill="1" applyBorder="1"/>
    <xf numFmtId="0" fontId="12" fillId="17" borderId="1" xfId="0" applyFont="1" applyFill="1" applyBorder="1"/>
    <xf numFmtId="0" fontId="12" fillId="17" borderId="51" xfId="0" applyFont="1" applyFill="1" applyBorder="1"/>
    <xf numFmtId="0" fontId="12" fillId="17" borderId="2" xfId="0" applyFont="1" applyFill="1" applyBorder="1"/>
    <xf numFmtId="0" fontId="12" fillId="0" borderId="0" xfId="0" applyFont="1" applyAlignment="1">
      <alignment wrapText="1"/>
    </xf>
    <xf numFmtId="0" fontId="12" fillId="3" borderId="2" xfId="0" applyFont="1" applyFill="1" applyBorder="1"/>
    <xf numFmtId="0" fontId="89" fillId="0" borderId="0" xfId="0" applyFont="1"/>
    <xf numFmtId="0" fontId="12" fillId="0" borderId="0" xfId="0" applyFont="1" applyFill="1" applyBorder="1" applyAlignment="1">
      <alignment horizontal="center" vertical="center"/>
    </xf>
    <xf numFmtId="0" fontId="12" fillId="0" borderId="0" xfId="0" applyFont="1" applyFill="1" applyBorder="1" applyAlignment="1">
      <alignment horizontal="left" vertical="center"/>
    </xf>
    <xf numFmtId="0" fontId="68" fillId="18" borderId="1" xfId="0" applyFont="1" applyFill="1" applyBorder="1" applyAlignment="1">
      <alignment horizontal="center" vertical="center"/>
    </xf>
    <xf numFmtId="0" fontId="12" fillId="0" borderId="16" xfId="0" applyFont="1" applyBorder="1"/>
    <xf numFmtId="0" fontId="12" fillId="0" borderId="0" xfId="0" applyFont="1" applyFill="1" applyAlignment="1"/>
    <xf numFmtId="0" fontId="19" fillId="2" borderId="12" xfId="2" applyFont="1" applyFill="1" applyBorder="1" applyAlignment="1">
      <alignment horizontal="center" vertical="center" wrapText="1"/>
    </xf>
    <xf numFmtId="0" fontId="19" fillId="0" borderId="119" xfId="0" applyFont="1" applyBorder="1" applyAlignment="1">
      <alignment horizontal="center" vertical="center" wrapText="1"/>
    </xf>
    <xf numFmtId="0" fontId="19" fillId="0" borderId="75" xfId="0" applyFont="1" applyBorder="1" applyAlignment="1">
      <alignment horizontal="center" vertical="center" wrapText="1"/>
    </xf>
    <xf numFmtId="0" fontId="19" fillId="0" borderId="123" xfId="0" applyFont="1" applyBorder="1" applyAlignment="1">
      <alignment horizontal="center" vertical="center" wrapText="1"/>
    </xf>
    <xf numFmtId="49" fontId="12" fillId="0" borderId="0" xfId="0" applyNumberFormat="1" applyFont="1" applyAlignment="1">
      <alignment horizontal="center" vertical="center"/>
    </xf>
    <xf numFmtId="0" fontId="12" fillId="2" borderId="101" xfId="0" applyFont="1" applyFill="1" applyBorder="1" applyAlignment="1">
      <alignment horizontal="left" vertical="center"/>
    </xf>
    <xf numFmtId="0" fontId="13" fillId="2" borderId="3" xfId="2" applyFont="1" applyFill="1" applyBorder="1" applyAlignment="1">
      <alignment horizontal="center" vertical="center"/>
    </xf>
    <xf numFmtId="0" fontId="13" fillId="2" borderId="2" xfId="2" applyFont="1" applyFill="1" applyBorder="1" applyAlignment="1">
      <alignment horizontal="left" vertical="center" wrapText="1"/>
    </xf>
    <xf numFmtId="0" fontId="13" fillId="2" borderId="3" xfId="2" applyFont="1" applyFill="1" applyBorder="1" applyAlignment="1">
      <alignment horizontal="left" vertical="center"/>
    </xf>
    <xf numFmtId="0" fontId="12" fillId="0" borderId="0" xfId="0" applyFont="1" applyFill="1" applyBorder="1"/>
    <xf numFmtId="0" fontId="13" fillId="2" borderId="12" xfId="2" applyFont="1" applyFill="1" applyBorder="1" applyAlignment="1">
      <alignment horizontal="center" vertical="center"/>
    </xf>
    <xf numFmtId="0" fontId="12" fillId="0" borderId="0" xfId="0" applyFont="1" applyAlignment="1">
      <alignment horizontal="center"/>
    </xf>
    <xf numFmtId="0" fontId="0" fillId="0" borderId="0" xfId="0"/>
    <xf numFmtId="0" fontId="12" fillId="0" borderId="0" xfId="0" applyFont="1"/>
    <xf numFmtId="0" fontId="12" fillId="0" borderId="0" xfId="0" applyFont="1" applyAlignment="1">
      <alignment vertical="center"/>
    </xf>
    <xf numFmtId="0" fontId="24" fillId="0" borderId="0" xfId="5" applyFont="1" applyAlignment="1">
      <alignment vertical="center"/>
    </xf>
    <xf numFmtId="0" fontId="12" fillId="8" borderId="0" xfId="0" applyFont="1" applyFill="1"/>
    <xf numFmtId="0" fontId="23" fillId="0" borderId="10" xfId="0" applyFont="1" applyBorder="1" applyAlignment="1">
      <alignment vertical="center"/>
    </xf>
    <xf numFmtId="0" fontId="23" fillId="0" borderId="0" xfId="0" applyFont="1" applyAlignment="1">
      <alignment vertical="center"/>
    </xf>
    <xf numFmtId="0" fontId="71" fillId="0" borderId="0" xfId="0" applyFont="1"/>
    <xf numFmtId="0" fontId="97" fillId="0" borderId="0" xfId="0" applyFont="1" applyAlignment="1">
      <alignment vertical="center"/>
    </xf>
    <xf numFmtId="0" fontId="98" fillId="0" borderId="10" xfId="0" applyFont="1" applyBorder="1" applyAlignment="1">
      <alignment vertical="center"/>
    </xf>
    <xf numFmtId="0" fontId="97" fillId="0" borderId="10" xfId="0" applyFont="1" applyBorder="1" applyAlignment="1">
      <alignment vertical="center"/>
    </xf>
    <xf numFmtId="0" fontId="99" fillId="0" borderId="0" xfId="0" applyFont="1"/>
    <xf numFmtId="0" fontId="100" fillId="2" borderId="10" xfId="0" applyFont="1" applyFill="1" applyBorder="1" applyAlignment="1">
      <alignment vertical="center"/>
    </xf>
    <xf numFmtId="0" fontId="99" fillId="2" borderId="10" xfId="0" applyFont="1" applyFill="1" applyBorder="1" applyAlignment="1">
      <alignment vertical="center"/>
    </xf>
    <xf numFmtId="0" fontId="72" fillId="0" borderId="0" xfId="0" applyFont="1" applyFill="1"/>
    <xf numFmtId="0" fontId="99" fillId="0" borderId="0" xfId="0" applyFont="1" applyFill="1"/>
    <xf numFmtId="0" fontId="60" fillId="2" borderId="137" xfId="4" applyFont="1" applyFill="1" applyBorder="1" applyAlignment="1">
      <alignment horizontal="center" vertical="center"/>
    </xf>
    <xf numFmtId="0" fontId="61" fillId="2" borderId="101" xfId="4" applyFont="1" applyFill="1" applyBorder="1" applyAlignment="1">
      <alignment vertical="center" wrapText="1"/>
    </xf>
    <xf numFmtId="0" fontId="61" fillId="2" borderId="101" xfId="4" applyFont="1" applyFill="1" applyBorder="1" applyAlignment="1">
      <alignment horizontal="left" vertical="center" wrapText="1"/>
    </xf>
    <xf numFmtId="49" fontId="61" fillId="2" borderId="101" xfId="4" applyNumberFormat="1" applyFont="1" applyFill="1" applyBorder="1" applyAlignment="1">
      <alignment horizontal="center" vertical="center"/>
    </xf>
    <xf numFmtId="176" fontId="61" fillId="2" borderId="35" xfId="4" applyNumberFormat="1" applyFont="1" applyFill="1" applyBorder="1" applyAlignment="1">
      <alignment horizontal="center" vertical="center"/>
    </xf>
    <xf numFmtId="0" fontId="19" fillId="8" borderId="3" xfId="75" applyFont="1" applyFill="1" applyBorder="1" applyAlignment="1">
      <alignment horizontal="center" vertical="center"/>
    </xf>
    <xf numFmtId="0" fontId="19" fillId="0" borderId="3" xfId="75" applyFont="1" applyBorder="1" applyAlignment="1">
      <alignment horizontal="center" vertical="center"/>
    </xf>
    <xf numFmtId="0" fontId="12" fillId="2" borderId="105" xfId="0" applyFont="1" applyFill="1" applyBorder="1" applyAlignment="1">
      <alignment vertical="center" wrapText="1"/>
    </xf>
    <xf numFmtId="0" fontId="12" fillId="2" borderId="2" xfId="0" applyFont="1" applyFill="1" applyBorder="1" applyAlignment="1">
      <alignment vertical="center" wrapText="1"/>
    </xf>
    <xf numFmtId="0" fontId="101" fillId="2" borderId="0" xfId="0" applyFont="1" applyFill="1" applyBorder="1" applyAlignment="1">
      <alignment vertical="center"/>
    </xf>
    <xf numFmtId="0" fontId="101" fillId="2" borderId="0" xfId="0" applyFont="1" applyFill="1" applyAlignment="1">
      <alignment vertical="center"/>
    </xf>
    <xf numFmtId="0" fontId="19" fillId="5" borderId="1" xfId="0" applyFont="1" applyFill="1" applyBorder="1" applyAlignment="1">
      <alignment horizontal="center" vertical="center"/>
    </xf>
    <xf numFmtId="0" fontId="19" fillId="2" borderId="1" xfId="0" applyFont="1" applyFill="1" applyBorder="1" applyAlignment="1">
      <alignment horizontal="center" vertical="center"/>
    </xf>
    <xf numFmtId="0" fontId="91" fillId="2" borderId="1" xfId="0" applyFont="1" applyFill="1" applyBorder="1" applyAlignment="1">
      <alignment horizontal="center" vertical="center"/>
    </xf>
    <xf numFmtId="0" fontId="19" fillId="5" borderId="102" xfId="0" applyFont="1" applyFill="1" applyBorder="1" applyAlignment="1">
      <alignment vertical="center" wrapText="1"/>
    </xf>
    <xf numFmtId="0" fontId="19" fillId="5" borderId="103" xfId="0" applyFont="1" applyFill="1" applyBorder="1" applyAlignment="1">
      <alignment vertical="center" wrapText="1"/>
    </xf>
    <xf numFmtId="0" fontId="19" fillId="5" borderId="104" xfId="0" applyFont="1" applyFill="1" applyBorder="1" applyAlignment="1">
      <alignment vertical="center" wrapText="1"/>
    </xf>
    <xf numFmtId="0" fontId="19" fillId="5" borderId="7" xfId="0" applyFont="1" applyFill="1" applyBorder="1" applyAlignment="1">
      <alignment vertical="center" wrapText="1"/>
    </xf>
    <xf numFmtId="0" fontId="19" fillId="5" borderId="0" xfId="0" applyFont="1" applyFill="1" applyBorder="1" applyAlignment="1">
      <alignment vertical="center" wrapText="1"/>
    </xf>
    <xf numFmtId="0" fontId="19" fillId="5" borderId="8" xfId="0" applyFont="1" applyFill="1" applyBorder="1" applyAlignment="1">
      <alignment vertical="center" wrapText="1"/>
    </xf>
    <xf numFmtId="0" fontId="19" fillId="5" borderId="9" xfId="0" applyFont="1" applyFill="1" applyBorder="1" applyAlignment="1">
      <alignment vertical="center" wrapText="1"/>
    </xf>
    <xf numFmtId="0" fontId="19" fillId="5" borderId="10" xfId="0" applyFont="1" applyFill="1" applyBorder="1" applyAlignment="1">
      <alignment vertical="center" wrapText="1"/>
    </xf>
    <xf numFmtId="0" fontId="19" fillId="5" borderId="11" xfId="0" applyFont="1" applyFill="1" applyBorder="1" applyAlignment="1">
      <alignment vertical="center" wrapText="1"/>
    </xf>
    <xf numFmtId="0" fontId="105" fillId="0" borderId="0" xfId="5" applyFont="1" applyAlignment="1">
      <alignment vertical="center"/>
    </xf>
    <xf numFmtId="0" fontId="19" fillId="4" borderId="1" xfId="0" applyFont="1" applyFill="1" applyBorder="1" applyAlignment="1">
      <alignment vertical="center"/>
    </xf>
    <xf numFmtId="0" fontId="19" fillId="4" borderId="105" xfId="0" applyFont="1" applyFill="1" applyBorder="1" applyAlignment="1">
      <alignment vertical="center" wrapText="1"/>
    </xf>
    <xf numFmtId="0" fontId="19" fillId="4" borderId="2" xfId="0" applyFont="1" applyFill="1" applyBorder="1" applyAlignment="1">
      <alignment vertical="center" wrapText="1"/>
    </xf>
    <xf numFmtId="176" fontId="18" fillId="0" borderId="35" xfId="4" applyNumberFormat="1" applyFont="1" applyBorder="1" applyAlignment="1">
      <alignment horizontal="center" vertical="center"/>
    </xf>
    <xf numFmtId="0" fontId="12" fillId="8" borderId="3" xfId="0" applyFont="1" applyFill="1" applyBorder="1" applyAlignment="1">
      <alignment horizontal="center" vertical="center"/>
    </xf>
    <xf numFmtId="0" fontId="12" fillId="8" borderId="1" xfId="0" applyFont="1" applyFill="1" applyBorder="1" applyAlignment="1">
      <alignment horizontal="center" vertical="center"/>
    </xf>
    <xf numFmtId="0" fontId="12" fillId="2" borderId="2" xfId="0" applyFont="1" applyFill="1" applyBorder="1" applyAlignment="1">
      <alignment horizontal="left" vertical="center"/>
    </xf>
    <xf numFmtId="0" fontId="13" fillId="2" borderId="3" xfId="0" applyFont="1" applyFill="1" applyBorder="1" applyAlignment="1">
      <alignment horizontal="center" vertical="center"/>
    </xf>
    <xf numFmtId="0" fontId="12" fillId="0" borderId="3" xfId="0" applyFont="1" applyBorder="1" applyAlignment="1">
      <alignment horizontal="center" vertical="center"/>
    </xf>
    <xf numFmtId="0" fontId="12" fillId="0" borderId="0" xfId="0" applyFont="1" applyBorder="1" applyAlignment="1">
      <alignment horizontal="center" vertical="center"/>
    </xf>
    <xf numFmtId="49" fontId="18" fillId="0" borderId="0" xfId="1" applyNumberFormat="1" applyFont="1" applyBorder="1" applyAlignment="1">
      <alignment horizontal="center" vertical="center"/>
    </xf>
    <xf numFmtId="0" fontId="13" fillId="0" borderId="3" xfId="0" applyFont="1" applyBorder="1" applyAlignment="1">
      <alignment horizontal="center" vertical="center"/>
    </xf>
    <xf numFmtId="0" fontId="12" fillId="2" borderId="3" xfId="0" applyFont="1" applyFill="1" applyBorder="1" applyAlignment="1">
      <alignment horizontal="center" vertical="center"/>
    </xf>
    <xf numFmtId="0" fontId="12" fillId="2" borderId="101" xfId="2" applyFont="1" applyFill="1" applyBorder="1" applyAlignment="1">
      <alignment horizontal="center" vertical="center"/>
    </xf>
    <xf numFmtId="0" fontId="12" fillId="2" borderId="14" xfId="2" applyFont="1" applyFill="1" applyBorder="1" applyAlignment="1">
      <alignment horizontal="center" vertical="center"/>
    </xf>
    <xf numFmtId="0" fontId="12" fillId="2" borderId="11" xfId="0" applyFont="1" applyFill="1" applyBorder="1" applyAlignment="1">
      <alignment horizontal="left" vertical="center"/>
    </xf>
    <xf numFmtId="0" fontId="12" fillId="2" borderId="3" xfId="0" applyFont="1" applyFill="1" applyBorder="1" applyAlignment="1">
      <alignment horizontal="left" vertical="center"/>
    </xf>
    <xf numFmtId="0" fontId="12" fillId="0" borderId="3" xfId="0" applyFont="1" applyFill="1" applyBorder="1" applyAlignment="1">
      <alignment horizontal="center" vertical="center"/>
    </xf>
    <xf numFmtId="0" fontId="13" fillId="2" borderId="3"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2" fillId="2" borderId="1" xfId="0" applyFont="1" applyFill="1" applyBorder="1" applyAlignment="1">
      <alignment horizontal="center" vertical="center"/>
    </xf>
    <xf numFmtId="0" fontId="12" fillId="0" borderId="3" xfId="0" applyFont="1" applyFill="1" applyBorder="1" applyAlignment="1">
      <alignment horizontal="left" vertical="center"/>
    </xf>
    <xf numFmtId="0" fontId="12" fillId="2" borderId="14" xfId="0" applyFont="1" applyFill="1" applyBorder="1" applyAlignment="1">
      <alignment horizontal="left" vertical="center"/>
    </xf>
    <xf numFmtId="0" fontId="13" fillId="2" borderId="2" xfId="0" applyFont="1" applyFill="1" applyBorder="1" applyAlignment="1">
      <alignment horizontal="left" vertical="center" wrapText="1"/>
    </xf>
    <xf numFmtId="0" fontId="68" fillId="2" borderId="1" xfId="0" applyFont="1" applyFill="1" applyBorder="1" applyAlignment="1">
      <alignment horizontal="center" vertical="center"/>
    </xf>
    <xf numFmtId="0" fontId="12" fillId="0" borderId="3" xfId="0" applyFont="1" applyBorder="1" applyAlignment="1">
      <alignment horizontal="center"/>
    </xf>
    <xf numFmtId="0" fontId="68" fillId="2" borderId="3" xfId="0" applyFont="1" applyFill="1" applyBorder="1" applyAlignment="1">
      <alignment horizontal="center" vertical="center"/>
    </xf>
    <xf numFmtId="0" fontId="68" fillId="0" borderId="3" xfId="0" applyFont="1" applyFill="1" applyBorder="1" applyAlignment="1">
      <alignment horizontal="center" vertical="center"/>
    </xf>
    <xf numFmtId="0" fontId="68" fillId="9" borderId="3" xfId="0" applyFont="1" applyFill="1" applyBorder="1" applyAlignment="1">
      <alignment horizontal="center" vertical="center"/>
    </xf>
    <xf numFmtId="0" fontId="19" fillId="2" borderId="14" xfId="0" applyFont="1" applyFill="1" applyBorder="1" applyAlignment="1">
      <alignment horizontal="center" vertical="center"/>
    </xf>
    <xf numFmtId="0" fontId="19" fillId="2" borderId="13" xfId="0" applyFont="1" applyFill="1" applyBorder="1" applyAlignment="1">
      <alignment horizontal="center" vertical="center"/>
    </xf>
    <xf numFmtId="0" fontId="19" fillId="2" borderId="101" xfId="0" applyFont="1" applyFill="1" applyBorder="1" applyAlignment="1">
      <alignment horizontal="center" vertical="center"/>
    </xf>
    <xf numFmtId="0" fontId="19" fillId="8" borderId="3" xfId="0" applyFont="1" applyFill="1" applyBorder="1" applyAlignment="1">
      <alignment horizontal="center" vertical="center"/>
    </xf>
    <xf numFmtId="0" fontId="19" fillId="2" borderId="13" xfId="2" applyFont="1" applyFill="1" applyBorder="1" applyAlignment="1">
      <alignment horizontal="center" vertical="center" wrapText="1"/>
    </xf>
    <xf numFmtId="0" fontId="19" fillId="2" borderId="14" xfId="2" applyFont="1" applyFill="1" applyBorder="1" applyAlignment="1">
      <alignment horizontal="center" vertical="center" wrapText="1"/>
    </xf>
    <xf numFmtId="0" fontId="19" fillId="2" borderId="3" xfId="0" applyFont="1" applyFill="1" applyBorder="1" applyAlignment="1">
      <alignment horizontal="center" vertical="center" wrapText="1"/>
    </xf>
    <xf numFmtId="0" fontId="95" fillId="8" borderId="3" xfId="0" applyFont="1" applyFill="1" applyBorder="1" applyAlignment="1">
      <alignment horizontal="center" vertical="center" wrapText="1"/>
    </xf>
    <xf numFmtId="0" fontId="19" fillId="0" borderId="103" xfId="0" applyFont="1" applyBorder="1" applyAlignment="1">
      <alignment horizontal="center" vertical="center" wrapText="1"/>
    </xf>
    <xf numFmtId="0" fontId="19" fillId="0" borderId="120" xfId="0" applyFont="1" applyBorder="1" applyAlignment="1">
      <alignment horizontal="center" vertical="center" wrapText="1"/>
    </xf>
    <xf numFmtId="0" fontId="19" fillId="0" borderId="125" xfId="0" applyFont="1" applyBorder="1" applyAlignment="1">
      <alignment horizontal="center" vertical="center" wrapText="1"/>
    </xf>
    <xf numFmtId="0" fontId="19" fillId="0" borderId="116" xfId="0" applyFont="1" applyBorder="1" applyAlignment="1">
      <alignment horizontal="center" vertical="center" wrapText="1"/>
    </xf>
    <xf numFmtId="49" fontId="18" fillId="0" borderId="101" xfId="4" applyNumberFormat="1" applyFont="1" applyBorder="1" applyAlignment="1">
      <alignment horizontal="center" vertical="center"/>
    </xf>
    <xf numFmtId="0" fontId="18" fillId="0" borderId="101" xfId="4" applyFont="1" applyBorder="1" applyAlignment="1">
      <alignment horizontal="center" vertical="center" wrapText="1"/>
    </xf>
    <xf numFmtId="0" fontId="18" fillId="0" borderId="101" xfId="4" applyFont="1" applyBorder="1" applyAlignment="1">
      <alignment vertical="center" wrapText="1"/>
    </xf>
    <xf numFmtId="176" fontId="18" fillId="2" borderId="35" xfId="4" applyNumberFormat="1" applyFont="1" applyFill="1" applyBorder="1" applyAlignment="1">
      <alignment horizontal="center" vertical="center"/>
    </xf>
    <xf numFmtId="49" fontId="18" fillId="2" borderId="101" xfId="4" applyNumberFormat="1" applyFont="1" applyFill="1" applyBorder="1" applyAlignment="1">
      <alignment horizontal="center" vertical="center"/>
    </xf>
    <xf numFmtId="0" fontId="18" fillId="2" borderId="101" xfId="4" applyFont="1" applyFill="1" applyBorder="1" applyAlignment="1">
      <alignment horizontal="left" vertical="center" wrapText="1"/>
    </xf>
    <xf numFmtId="0" fontId="18" fillId="2" borderId="101" xfId="4" applyFont="1" applyFill="1" applyBorder="1" applyAlignment="1">
      <alignment vertical="center" wrapText="1"/>
    </xf>
    <xf numFmtId="0" fontId="24" fillId="2" borderId="36" xfId="4" applyFont="1" applyFill="1" applyBorder="1" applyAlignment="1">
      <alignment horizontal="center" vertical="center"/>
    </xf>
    <xf numFmtId="0" fontId="24" fillId="2" borderId="137" xfId="4" applyFont="1" applyFill="1" applyBorder="1" applyAlignment="1">
      <alignment horizontal="center" vertical="center"/>
    </xf>
    <xf numFmtId="0" fontId="107" fillId="0" borderId="0" xfId="0" applyFont="1"/>
    <xf numFmtId="0" fontId="108" fillId="0" borderId="0" xfId="0" applyFont="1" applyAlignment="1">
      <alignment horizontal="center" vertical="center"/>
    </xf>
    <xf numFmtId="0" fontId="109" fillId="0" borderId="0" xfId="0" applyFont="1"/>
    <xf numFmtId="0" fontId="107" fillId="0" borderId="0" xfId="0" applyFont="1" applyAlignment="1">
      <alignment horizontal="center" vertical="center"/>
    </xf>
    <xf numFmtId="0" fontId="12" fillId="8" borderId="3" xfId="0" applyFont="1" applyFill="1" applyBorder="1" applyAlignment="1">
      <alignment horizontal="center"/>
    </xf>
    <xf numFmtId="0" fontId="12" fillId="8" borderId="36" xfId="0" applyFont="1" applyFill="1" applyBorder="1" applyAlignment="1">
      <alignment horizontal="center"/>
    </xf>
    <xf numFmtId="0" fontId="12" fillId="0" borderId="36" xfId="0" applyFont="1" applyBorder="1" applyAlignment="1">
      <alignment horizontal="center"/>
    </xf>
    <xf numFmtId="0" fontId="12" fillId="0" borderId="33" xfId="0" applyFont="1" applyBorder="1" applyAlignment="1">
      <alignment horizontal="center"/>
    </xf>
    <xf numFmtId="0" fontId="12" fillId="0" borderId="32" xfId="0" applyFont="1" applyBorder="1" applyAlignment="1">
      <alignment horizontal="center"/>
    </xf>
    <xf numFmtId="0" fontId="12" fillId="0" borderId="0" xfId="0" applyFont="1" applyAlignment="1"/>
    <xf numFmtId="0" fontId="19" fillId="0" borderId="0" xfId="0" applyFont="1"/>
    <xf numFmtId="0" fontId="19" fillId="50" borderId="145" xfId="0" applyFont="1" applyFill="1" applyBorder="1" applyAlignment="1">
      <alignment horizontal="center" vertical="center" textRotation="255" wrapText="1" readingOrder="1"/>
    </xf>
    <xf numFmtId="0" fontId="19" fillId="51" borderId="149" xfId="0" applyFont="1" applyFill="1" applyBorder="1" applyAlignment="1">
      <alignment horizontal="center" vertical="center" textRotation="255" wrapText="1" readingOrder="1"/>
    </xf>
    <xf numFmtId="0" fontId="19" fillId="51" borderId="150" xfId="0" applyFont="1" applyFill="1" applyBorder="1" applyAlignment="1">
      <alignment horizontal="center" vertical="center" textRotation="255" wrapText="1" readingOrder="1"/>
    </xf>
    <xf numFmtId="0" fontId="19" fillId="51" borderId="159" xfId="0" applyFont="1" applyFill="1" applyBorder="1" applyAlignment="1">
      <alignment horizontal="center" vertical="center" wrapText="1" readingOrder="1"/>
    </xf>
    <xf numFmtId="0" fontId="19" fillId="51" borderId="148" xfId="0" applyFont="1" applyFill="1" applyBorder="1" applyAlignment="1">
      <alignment horizontal="center" vertical="center" wrapText="1" readingOrder="1"/>
    </xf>
    <xf numFmtId="0" fontId="19" fillId="51" borderId="151" xfId="0" applyFont="1" applyFill="1" applyBorder="1" applyAlignment="1">
      <alignment horizontal="center" vertical="center" wrapText="1" readingOrder="1"/>
    </xf>
    <xf numFmtId="0" fontId="19" fillId="52" borderId="148" xfId="0" applyFont="1" applyFill="1" applyBorder="1" applyAlignment="1">
      <alignment horizontal="center" vertical="center" wrapText="1" readingOrder="1"/>
    </xf>
    <xf numFmtId="0" fontId="19" fillId="52" borderId="160" xfId="0" applyFont="1" applyFill="1" applyBorder="1" applyAlignment="1">
      <alignment horizontal="center" vertical="center" wrapText="1" readingOrder="1"/>
    </xf>
    <xf numFmtId="0" fontId="19" fillId="52" borderId="161" xfId="0" applyFont="1" applyFill="1" applyBorder="1" applyAlignment="1">
      <alignment horizontal="center" vertical="center" wrapText="1" readingOrder="1"/>
    </xf>
    <xf numFmtId="0" fontId="19" fillId="51" borderId="146" xfId="0" applyFont="1" applyFill="1" applyBorder="1" applyAlignment="1">
      <alignment horizontal="center" vertical="center" wrapText="1" readingOrder="1"/>
    </xf>
    <xf numFmtId="0" fontId="19" fillId="51" borderId="147" xfId="0" applyFont="1" applyFill="1" applyBorder="1" applyAlignment="1">
      <alignment horizontal="center" vertical="center" wrapText="1" readingOrder="1"/>
    </xf>
    <xf numFmtId="0" fontId="19" fillId="51" borderId="150" xfId="0" applyFont="1" applyFill="1" applyBorder="1" applyAlignment="1">
      <alignment horizontal="center" vertical="center" wrapText="1" readingOrder="1"/>
    </xf>
    <xf numFmtId="0" fontId="19" fillId="52" borderId="146" xfId="0" applyFont="1" applyFill="1" applyBorder="1" applyAlignment="1">
      <alignment horizontal="center" vertical="center" wrapText="1" readingOrder="1"/>
    </xf>
    <xf numFmtId="0" fontId="19" fillId="52" borderId="150" xfId="0" applyFont="1" applyFill="1" applyBorder="1" applyAlignment="1">
      <alignment horizontal="center" vertical="center" wrapText="1" readingOrder="1"/>
    </xf>
    <xf numFmtId="0" fontId="19" fillId="52" borderId="149" xfId="0" applyFont="1" applyFill="1" applyBorder="1" applyAlignment="1">
      <alignment horizontal="center" vertical="center" wrapText="1" readingOrder="1"/>
    </xf>
    <xf numFmtId="0" fontId="19" fillId="52" borderId="147" xfId="0" applyFont="1" applyFill="1" applyBorder="1" applyAlignment="1">
      <alignment horizontal="center" vertical="center" wrapText="1" readingOrder="1"/>
    </xf>
    <xf numFmtId="0" fontId="68" fillId="52" borderId="3" xfId="0" applyFont="1" applyFill="1" applyBorder="1" applyAlignment="1">
      <alignment horizontal="center" vertical="center" wrapText="1" readingOrder="1"/>
    </xf>
    <xf numFmtId="0" fontId="68" fillId="51" borderId="3" xfId="0" applyFont="1" applyFill="1" applyBorder="1" applyAlignment="1">
      <alignment horizontal="center" vertical="center" wrapText="1" readingOrder="1"/>
    </xf>
    <xf numFmtId="0" fontId="16" fillId="2" borderId="0" xfId="0" applyFont="1" applyFill="1" applyAlignment="1">
      <alignment vertical="center"/>
    </xf>
    <xf numFmtId="0" fontId="17" fillId="2" borderId="0" xfId="0" applyFont="1" applyFill="1" applyAlignment="1">
      <alignment vertical="center"/>
    </xf>
    <xf numFmtId="0" fontId="68" fillId="2" borderId="7" xfId="0" applyFont="1" applyFill="1" applyBorder="1" applyAlignment="1">
      <alignment vertical="center" wrapText="1"/>
    </xf>
    <xf numFmtId="0" fontId="68" fillId="2" borderId="0" xfId="0" applyFont="1" applyFill="1" applyBorder="1" applyAlignment="1">
      <alignment vertical="center" wrapText="1"/>
    </xf>
    <xf numFmtId="0" fontId="68" fillId="2" borderId="3" xfId="0" quotePrefix="1" applyFont="1" applyFill="1" applyBorder="1" applyAlignment="1">
      <alignment horizontal="center" vertical="center"/>
    </xf>
    <xf numFmtId="0" fontId="68" fillId="2" borderId="51" xfId="0" applyFont="1" applyFill="1" applyBorder="1" applyAlignment="1">
      <alignment vertical="center" wrapText="1"/>
    </xf>
    <xf numFmtId="0" fontId="68" fillId="2" borderId="5" xfId="0" applyFont="1" applyFill="1" applyBorder="1" applyAlignment="1">
      <alignment vertical="center" wrapText="1"/>
    </xf>
    <xf numFmtId="0" fontId="12" fillId="2" borderId="5" xfId="0" applyFont="1" applyFill="1" applyBorder="1" applyAlignment="1">
      <alignment vertical="center"/>
    </xf>
    <xf numFmtId="0" fontId="68" fillId="2" borderId="4" xfId="0" applyFont="1" applyFill="1" applyBorder="1" applyAlignment="1">
      <alignment vertical="center"/>
    </xf>
    <xf numFmtId="0" fontId="12" fillId="2" borderId="0" xfId="0" applyFont="1" applyFill="1" applyBorder="1" applyAlignment="1">
      <alignment vertical="center"/>
    </xf>
    <xf numFmtId="0" fontId="17" fillId="2" borderId="0" xfId="0" applyFont="1" applyFill="1" applyBorder="1" applyAlignment="1">
      <alignment vertical="center"/>
    </xf>
    <xf numFmtId="0" fontId="12" fillId="2" borderId="15" xfId="0" applyFont="1" applyFill="1" applyBorder="1" applyAlignment="1">
      <alignment vertical="center"/>
    </xf>
    <xf numFmtId="0" fontId="12" fillId="2" borderId="16" xfId="0" applyFont="1" applyFill="1" applyBorder="1" applyAlignment="1">
      <alignment vertical="center"/>
    </xf>
    <xf numFmtId="0" fontId="12" fillId="2" borderId="17" xfId="0" applyFont="1" applyFill="1" applyBorder="1" applyAlignment="1">
      <alignment vertical="center"/>
    </xf>
    <xf numFmtId="0" fontId="12" fillId="2" borderId="18" xfId="0" applyFont="1" applyFill="1" applyBorder="1" applyAlignment="1">
      <alignment vertical="center"/>
    </xf>
    <xf numFmtId="0" fontId="12" fillId="2" borderId="19" xfId="0" applyFont="1" applyFill="1" applyBorder="1" applyAlignment="1">
      <alignment vertical="center"/>
    </xf>
    <xf numFmtId="0" fontId="12" fillId="2" borderId="20" xfId="0" applyFont="1" applyFill="1" applyBorder="1" applyAlignment="1">
      <alignment vertical="center"/>
    </xf>
    <xf numFmtId="0" fontId="12" fillId="2" borderId="21" xfId="0" applyFont="1" applyFill="1" applyBorder="1" applyAlignment="1">
      <alignment vertical="center"/>
    </xf>
    <xf numFmtId="0" fontId="12" fillId="2" borderId="22" xfId="0" applyFont="1" applyFill="1" applyBorder="1" applyAlignment="1">
      <alignment vertical="center"/>
    </xf>
    <xf numFmtId="0" fontId="12" fillId="12" borderId="3" xfId="0" quotePrefix="1" applyFont="1" applyFill="1" applyBorder="1" applyAlignment="1">
      <alignment horizontal="center"/>
    </xf>
    <xf numFmtId="0" fontId="12" fillId="0" borderId="7" xfId="0" quotePrefix="1" applyFont="1" applyFill="1" applyBorder="1" applyAlignment="1"/>
    <xf numFmtId="0" fontId="12" fillId="0" borderId="0" xfId="0" quotePrefix="1" applyFont="1" applyFill="1" applyBorder="1" applyAlignment="1"/>
    <xf numFmtId="0" fontId="12" fillId="8" borderId="0" xfId="0" applyFont="1" applyFill="1" applyAlignment="1">
      <alignment horizontal="right"/>
    </xf>
    <xf numFmtId="0" fontId="12" fillId="0" borderId="9" xfId="0" applyFont="1" applyFill="1" applyBorder="1" applyAlignment="1">
      <alignment vertical="center" wrapText="1"/>
    </xf>
    <xf numFmtId="0" fontId="12" fillId="0" borderId="10" xfId="0" applyFont="1" applyFill="1" applyBorder="1" applyAlignment="1">
      <alignment vertical="center" wrapText="1"/>
    </xf>
    <xf numFmtId="0" fontId="12" fillId="0" borderId="0" xfId="0" applyFont="1" applyFill="1" applyBorder="1" applyAlignment="1">
      <alignment vertical="center" wrapText="1"/>
    </xf>
    <xf numFmtId="0" fontId="68" fillId="2" borderId="60" xfId="0" applyFont="1" applyFill="1" applyBorder="1" applyAlignment="1">
      <alignment vertical="center"/>
    </xf>
    <xf numFmtId="0" fontId="68" fillId="2" borderId="61" xfId="0" applyFont="1" applyFill="1" applyBorder="1" applyAlignment="1">
      <alignment vertical="center"/>
    </xf>
    <xf numFmtId="0" fontId="68" fillId="2" borderId="62" xfId="0" applyFont="1" applyFill="1" applyBorder="1" applyAlignment="1">
      <alignment vertical="center"/>
    </xf>
    <xf numFmtId="0" fontId="68" fillId="2" borderId="71" xfId="0" applyFont="1" applyFill="1" applyBorder="1" applyAlignment="1">
      <alignment horizontal="center" vertical="center"/>
    </xf>
    <xf numFmtId="0" fontId="68" fillId="3" borderId="63" xfId="0" applyFont="1" applyFill="1" applyBorder="1" applyAlignment="1">
      <alignment vertical="center"/>
    </xf>
    <xf numFmtId="0" fontId="68" fillId="3" borderId="64" xfId="0" applyFont="1" applyFill="1" applyBorder="1" applyAlignment="1">
      <alignment vertical="center"/>
    </xf>
    <xf numFmtId="0" fontId="68" fillId="3" borderId="65" xfId="0" applyFont="1" applyFill="1" applyBorder="1" applyAlignment="1">
      <alignment vertical="center"/>
    </xf>
    <xf numFmtId="0" fontId="68" fillId="3" borderId="72" xfId="0" applyFont="1" applyFill="1" applyBorder="1" applyAlignment="1">
      <alignment horizontal="center" vertical="center"/>
    </xf>
    <xf numFmtId="0" fontId="68" fillId="2" borderId="63" xfId="0" applyFont="1" applyFill="1" applyBorder="1" applyAlignment="1">
      <alignment vertical="center"/>
    </xf>
    <xf numFmtId="0" fontId="68" fillId="2" borderId="64" xfId="0" applyFont="1" applyFill="1" applyBorder="1" applyAlignment="1">
      <alignment vertical="center"/>
    </xf>
    <xf numFmtId="0" fontId="68" fillId="2" borderId="65" xfId="0" applyFont="1" applyFill="1" applyBorder="1" applyAlignment="1">
      <alignment vertical="center"/>
    </xf>
    <xf numFmtId="0" fontId="68" fillId="2" borderId="72" xfId="0" applyFont="1" applyFill="1" applyBorder="1" applyAlignment="1">
      <alignment horizontal="center" vertical="center"/>
    </xf>
    <xf numFmtId="0" fontId="68" fillId="2" borderId="74" xfId="0" applyFont="1" applyFill="1" applyBorder="1" applyAlignment="1">
      <alignment vertical="center"/>
    </xf>
    <xf numFmtId="0" fontId="68" fillId="2" borderId="75" xfId="0" applyFont="1" applyFill="1" applyBorder="1" applyAlignment="1">
      <alignment vertical="center"/>
    </xf>
    <xf numFmtId="0" fontId="68" fillId="2" borderId="89" xfId="0" applyFont="1" applyFill="1" applyBorder="1" applyAlignment="1">
      <alignment vertical="center"/>
    </xf>
    <xf numFmtId="0" fontId="68" fillId="2" borderId="76" xfId="0" applyFont="1" applyFill="1" applyBorder="1" applyAlignment="1">
      <alignment horizontal="center" vertical="center"/>
    </xf>
    <xf numFmtId="0" fontId="68" fillId="0" borderId="7" xfId="0" applyFont="1" applyBorder="1" applyAlignment="1">
      <alignment vertical="center"/>
    </xf>
    <xf numFmtId="0" fontId="68" fillId="8" borderId="60" xfId="0" applyFont="1" applyFill="1" applyBorder="1" applyAlignment="1">
      <alignment vertical="center"/>
    </xf>
    <xf numFmtId="0" fontId="68" fillId="8" borderId="61" xfId="0" applyFont="1" applyFill="1" applyBorder="1" applyAlignment="1">
      <alignment vertical="center"/>
    </xf>
    <xf numFmtId="0" fontId="68" fillId="8" borderId="62" xfId="0" applyFont="1" applyFill="1" applyBorder="1" applyAlignment="1">
      <alignment vertical="center"/>
    </xf>
    <xf numFmtId="0" fontId="68" fillId="2" borderId="7" xfId="0" applyFont="1" applyFill="1" applyBorder="1" applyAlignment="1">
      <alignment vertical="center"/>
    </xf>
    <xf numFmtId="0" fontId="68" fillId="8" borderId="63" xfId="0" applyFont="1" applyFill="1" applyBorder="1" applyAlignment="1">
      <alignment vertical="center"/>
    </xf>
    <xf numFmtId="0" fontId="68" fillId="8" borderId="64" xfId="0" applyFont="1" applyFill="1" applyBorder="1" applyAlignment="1">
      <alignment vertical="center"/>
    </xf>
    <xf numFmtId="0" fontId="68" fillId="8" borderId="65" xfId="0" applyFont="1" applyFill="1" applyBorder="1" applyAlignment="1">
      <alignment vertical="center"/>
    </xf>
    <xf numFmtId="0" fontId="68" fillId="8" borderId="66" xfId="0" applyFont="1" applyFill="1" applyBorder="1" applyAlignment="1">
      <alignment vertical="center"/>
    </xf>
    <xf numFmtId="0" fontId="68" fillId="8" borderId="67" xfId="0" applyFont="1" applyFill="1" applyBorder="1" applyAlignment="1">
      <alignment vertical="center"/>
    </xf>
    <xf numFmtId="0" fontId="68" fillId="8" borderId="68" xfId="0" applyFont="1" applyFill="1" applyBorder="1" applyAlignment="1">
      <alignment vertical="center"/>
    </xf>
    <xf numFmtId="0" fontId="68" fillId="2" borderId="73" xfId="0" applyFont="1" applyFill="1" applyBorder="1" applyAlignment="1">
      <alignment horizontal="center" vertical="center"/>
    </xf>
    <xf numFmtId="0" fontId="68" fillId="3" borderId="1" xfId="0" applyFont="1" applyFill="1" applyBorder="1" applyAlignment="1">
      <alignment vertical="center"/>
    </xf>
    <xf numFmtId="0" fontId="68" fillId="3" borderId="10" xfId="0" applyFont="1" applyFill="1" applyBorder="1" applyAlignment="1">
      <alignment vertical="center"/>
    </xf>
    <xf numFmtId="0" fontId="68" fillId="3" borderId="11" xfId="0" applyFont="1" applyFill="1" applyBorder="1" applyAlignment="1">
      <alignment vertical="center"/>
    </xf>
    <xf numFmtId="0" fontId="68" fillId="3" borderId="9" xfId="0" applyFont="1" applyFill="1" applyBorder="1" applyAlignment="1">
      <alignment vertical="center"/>
    </xf>
    <xf numFmtId="0" fontId="110" fillId="3" borderId="14" xfId="0" applyFont="1" applyFill="1" applyBorder="1" applyAlignment="1">
      <alignment horizontal="center" vertical="center"/>
    </xf>
    <xf numFmtId="49" fontId="12" fillId="8" borderId="0" xfId="0" applyNumberFormat="1" applyFont="1" applyFill="1" applyAlignment="1">
      <alignment horizontal="right"/>
    </xf>
    <xf numFmtId="0" fontId="12" fillId="0" borderId="10" xfId="0" applyFont="1" applyBorder="1" applyAlignment="1">
      <alignment horizontal="left"/>
    </xf>
    <xf numFmtId="0" fontId="12" fillId="0" borderId="16" xfId="0" applyFont="1" applyFill="1" applyBorder="1" applyAlignment="1">
      <alignment vertical="center" wrapText="1"/>
    </xf>
    <xf numFmtId="0" fontId="12" fillId="0" borderId="16" xfId="0" applyFont="1" applyFill="1" applyBorder="1"/>
    <xf numFmtId="0" fontId="12" fillId="0" borderId="17" xfId="0" applyFont="1" applyBorder="1" applyAlignment="1">
      <alignment vertical="center" wrapText="1"/>
    </xf>
    <xf numFmtId="0" fontId="68" fillId="2" borderId="13" xfId="0" applyFont="1" applyFill="1" applyBorder="1" applyAlignment="1">
      <alignment vertical="center"/>
    </xf>
    <xf numFmtId="0" fontId="68" fillId="0" borderId="13" xfId="0" applyFont="1" applyBorder="1" applyAlignment="1">
      <alignment vertical="center"/>
    </xf>
    <xf numFmtId="0" fontId="68" fillId="0" borderId="0" xfId="0" applyFont="1" applyBorder="1" applyAlignment="1">
      <alignment vertical="center"/>
    </xf>
    <xf numFmtId="0" fontId="68" fillId="2" borderId="9" xfId="0" applyFont="1" applyFill="1" applyBorder="1" applyAlignment="1">
      <alignment vertical="center"/>
    </xf>
    <xf numFmtId="0" fontId="68" fillId="2" borderId="66" xfId="0" applyFont="1" applyFill="1" applyBorder="1" applyAlignment="1">
      <alignment vertical="center"/>
    </xf>
    <xf numFmtId="0" fontId="68" fillId="2" borderId="67" xfId="0" applyFont="1" applyFill="1" applyBorder="1" applyAlignment="1">
      <alignment vertical="center"/>
    </xf>
    <xf numFmtId="0" fontId="68" fillId="2" borderId="68" xfId="0" applyFont="1" applyFill="1" applyBorder="1" applyAlignment="1">
      <alignment vertical="center"/>
    </xf>
    <xf numFmtId="0" fontId="110" fillId="2" borderId="73" xfId="0" applyFont="1" applyFill="1" applyBorder="1" applyAlignment="1">
      <alignment horizontal="center" vertical="center"/>
    </xf>
    <xf numFmtId="0" fontId="68" fillId="3" borderId="105" xfId="0" applyFont="1" applyFill="1" applyBorder="1" applyAlignment="1">
      <alignment vertical="center"/>
    </xf>
    <xf numFmtId="0" fontId="68" fillId="3" borderId="2" xfId="0" applyFont="1" applyFill="1" applyBorder="1" applyAlignment="1">
      <alignment vertical="center"/>
    </xf>
    <xf numFmtId="0" fontId="110" fillId="3" borderId="73" xfId="0" applyFont="1" applyFill="1" applyBorder="1" applyAlignment="1">
      <alignment horizontal="center" vertical="center"/>
    </xf>
    <xf numFmtId="49" fontId="12" fillId="2" borderId="3" xfId="0" applyNumberFormat="1" applyFont="1" applyFill="1" applyBorder="1" applyAlignment="1">
      <alignment horizontal="center" vertical="center"/>
    </xf>
    <xf numFmtId="0" fontId="12" fillId="2" borderId="3" xfId="2" applyFont="1" applyFill="1" applyBorder="1" applyAlignment="1">
      <alignment horizontal="left" vertical="center" wrapText="1"/>
    </xf>
    <xf numFmtId="49" fontId="19" fillId="2" borderId="101" xfId="0" applyNumberFormat="1" applyFont="1" applyFill="1" applyBorder="1" applyAlignment="1">
      <alignment horizontal="center" vertical="center"/>
    </xf>
    <xf numFmtId="0" fontId="12" fillId="2" borderId="80" xfId="2" applyFont="1" applyFill="1" applyBorder="1" applyAlignment="1">
      <alignment horizontal="center" vertical="center"/>
    </xf>
    <xf numFmtId="0" fontId="12" fillId="2" borderId="134" xfId="2" applyFont="1" applyFill="1" applyBorder="1" applyAlignment="1">
      <alignment horizontal="center" vertical="center"/>
    </xf>
    <xf numFmtId="49" fontId="12" fillId="2" borderId="14" xfId="0" applyNumberFormat="1" applyFont="1" applyFill="1" applyBorder="1" applyAlignment="1">
      <alignment horizontal="center" vertical="center"/>
    </xf>
    <xf numFmtId="0" fontId="12" fillId="0" borderId="3" xfId="2" applyFont="1" applyFill="1" applyBorder="1" applyAlignment="1">
      <alignment horizontal="left" vertical="center" wrapText="1"/>
    </xf>
    <xf numFmtId="0" fontId="12" fillId="0" borderId="101" xfId="2" applyFont="1" applyFill="1" applyBorder="1" applyAlignment="1">
      <alignment horizontal="left" vertical="center" wrapText="1"/>
    </xf>
    <xf numFmtId="0" fontId="12" fillId="0" borderId="101" xfId="2" applyFont="1" applyFill="1" applyBorder="1" applyAlignment="1">
      <alignment horizontal="left" vertical="center"/>
    </xf>
    <xf numFmtId="49" fontId="12" fillId="2" borderId="101" xfId="0" applyNumberFormat="1" applyFont="1" applyFill="1" applyBorder="1" applyAlignment="1">
      <alignment horizontal="center" vertical="center"/>
    </xf>
    <xf numFmtId="49" fontId="12" fillId="2" borderId="13" xfId="0" applyNumberFormat="1" applyFont="1" applyFill="1" applyBorder="1" applyAlignment="1">
      <alignment vertical="center"/>
    </xf>
    <xf numFmtId="0" fontId="12" fillId="2" borderId="13" xfId="2" applyFont="1" applyFill="1" applyBorder="1" applyAlignment="1">
      <alignment vertical="center"/>
    </xf>
    <xf numFmtId="49" fontId="12" fillId="2" borderId="14" xfId="0" applyNumberFormat="1" applyFont="1" applyFill="1" applyBorder="1" applyAlignment="1">
      <alignment vertical="center"/>
    </xf>
    <xf numFmtId="0" fontId="12" fillId="2" borderId="14" xfId="2" applyFont="1" applyFill="1" applyBorder="1" applyAlignment="1">
      <alignment vertical="center"/>
    </xf>
    <xf numFmtId="0" fontId="12" fillId="2" borderId="2" xfId="0" applyFont="1" applyFill="1" applyBorder="1" applyAlignment="1">
      <alignment horizontal="left" vertical="center" wrapText="1"/>
    </xf>
    <xf numFmtId="0" fontId="12" fillId="5" borderId="12" xfId="0" applyFont="1" applyFill="1" applyBorder="1" applyAlignment="1">
      <alignment horizontal="center" vertical="center"/>
    </xf>
    <xf numFmtId="0" fontId="12" fillId="0" borderId="2" xfId="0" applyFont="1" applyFill="1" applyBorder="1" applyAlignment="1">
      <alignment horizontal="left" vertical="center"/>
    </xf>
    <xf numFmtId="49" fontId="12" fillId="0" borderId="3" xfId="0" applyNumberFormat="1" applyFont="1" applyFill="1" applyBorder="1" applyAlignment="1">
      <alignment horizontal="center" vertical="center"/>
    </xf>
    <xf numFmtId="0" fontId="12" fillId="0" borderId="3" xfId="152" applyFont="1" applyFill="1" applyBorder="1" applyAlignment="1">
      <alignment horizontal="center" vertical="center"/>
    </xf>
    <xf numFmtId="0" fontId="12" fillId="2" borderId="3" xfId="2" applyFont="1" applyFill="1" applyBorder="1" applyAlignment="1">
      <alignment horizontal="center" vertical="center" wrapText="1"/>
    </xf>
    <xf numFmtId="0" fontId="12" fillId="0" borderId="10" xfId="0" applyFont="1" applyBorder="1" applyAlignment="1">
      <alignment horizontal="left" vertical="center"/>
    </xf>
    <xf numFmtId="0" fontId="19" fillId="0" borderId="10" xfId="0" applyFont="1" applyBorder="1" applyAlignment="1">
      <alignment horizontal="left" vertical="center"/>
    </xf>
    <xf numFmtId="0" fontId="19" fillId="0" borderId="0" xfId="0" applyFont="1" applyAlignment="1">
      <alignment horizontal="left" vertical="center"/>
    </xf>
    <xf numFmtId="0" fontId="19" fillId="0" borderId="3" xfId="0" applyFont="1" applyBorder="1" applyAlignment="1">
      <alignment horizontal="center" vertical="center"/>
    </xf>
    <xf numFmtId="0" fontId="19" fillId="11" borderId="3" xfId="0" applyFont="1" applyFill="1" applyBorder="1" applyAlignment="1">
      <alignment horizontal="center" vertical="center"/>
    </xf>
    <xf numFmtId="0" fontId="19" fillId="2" borderId="102" xfId="0" applyFont="1" applyFill="1" applyBorder="1" applyAlignment="1">
      <alignment vertical="center"/>
    </xf>
    <xf numFmtId="0" fontId="19" fillId="2" borderId="105" xfId="0" applyFont="1" applyFill="1" applyBorder="1" applyAlignment="1">
      <alignment vertical="center"/>
    </xf>
    <xf numFmtId="0" fontId="19" fillId="2" borderId="13" xfId="0" applyFont="1" applyFill="1" applyBorder="1" applyAlignment="1">
      <alignment vertical="center"/>
    </xf>
    <xf numFmtId="0" fontId="19" fillId="4" borderId="2" xfId="0" applyFont="1" applyFill="1" applyBorder="1" applyAlignment="1">
      <alignment horizontal="center" vertical="center"/>
    </xf>
    <xf numFmtId="0" fontId="19" fillId="2" borderId="13" xfId="0" applyFont="1" applyFill="1" applyBorder="1" applyAlignment="1">
      <alignment vertical="center" wrapText="1"/>
    </xf>
    <xf numFmtId="0" fontId="19" fillId="2" borderId="2" xfId="0" applyFont="1" applyFill="1" applyBorder="1" applyAlignment="1">
      <alignment horizontal="center" vertical="center"/>
    </xf>
    <xf numFmtId="0" fontId="19" fillId="2" borderId="14" xfId="0" applyFont="1" applyFill="1" applyBorder="1" applyAlignment="1">
      <alignment vertical="center" wrapText="1"/>
    </xf>
    <xf numFmtId="0" fontId="19" fillId="2" borderId="7" xfId="0" applyFont="1" applyFill="1" applyBorder="1" applyAlignment="1">
      <alignment horizontal="left" vertical="center" wrapText="1"/>
    </xf>
    <xf numFmtId="0" fontId="19" fillId="4" borderId="3" xfId="0" applyFont="1" applyFill="1" applyBorder="1" applyAlignment="1">
      <alignment horizontal="center" vertical="center"/>
    </xf>
    <xf numFmtId="0" fontId="19" fillId="2" borderId="13" xfId="0" applyFont="1" applyFill="1" applyBorder="1" applyAlignment="1">
      <alignment horizontal="center" vertical="center" wrapText="1"/>
    </xf>
    <xf numFmtId="0" fontId="19" fillId="2" borderId="3" xfId="0" applyFont="1" applyFill="1" applyBorder="1" applyAlignment="1">
      <alignment horizontal="center" vertical="center"/>
    </xf>
    <xf numFmtId="0" fontId="19" fillId="2" borderId="14" xfId="0" applyFont="1" applyFill="1" applyBorder="1" applyAlignment="1">
      <alignment horizontal="center" vertical="center" wrapText="1"/>
    </xf>
    <xf numFmtId="0" fontId="19" fillId="4" borderId="105" xfId="0" applyFont="1" applyFill="1" applyBorder="1" applyAlignment="1">
      <alignment vertical="center"/>
    </xf>
    <xf numFmtId="0" fontId="19" fillId="2" borderId="1" xfId="0" applyFont="1" applyFill="1" applyBorder="1" applyAlignment="1">
      <alignment vertical="center"/>
    </xf>
    <xf numFmtId="0" fontId="19" fillId="2" borderId="105" xfId="0" applyFont="1" applyFill="1" applyBorder="1" applyAlignment="1">
      <alignment vertical="center" wrapText="1"/>
    </xf>
    <xf numFmtId="0" fontId="19" fillId="4" borderId="2" xfId="0" applyFont="1" applyFill="1" applyBorder="1" applyAlignment="1">
      <alignment vertical="center"/>
    </xf>
    <xf numFmtId="0" fontId="19" fillId="0" borderId="0" xfId="75" applyFont="1" applyFill="1" applyBorder="1" applyAlignment="1">
      <alignment vertical="center"/>
    </xf>
    <xf numFmtId="0" fontId="109" fillId="0" borderId="0" xfId="0" applyFont="1" applyFill="1" applyBorder="1" applyAlignment="1">
      <alignment vertical="center"/>
    </xf>
    <xf numFmtId="0" fontId="19" fillId="2" borderId="103" xfId="0" applyFont="1" applyFill="1" applyBorder="1" applyAlignment="1">
      <alignment vertical="center"/>
    </xf>
    <xf numFmtId="0" fontId="19" fillId="2" borderId="7" xfId="0" applyFont="1" applyFill="1" applyBorder="1" applyAlignment="1">
      <alignment vertical="center"/>
    </xf>
    <xf numFmtId="0" fontId="19" fillId="2" borderId="10" xfId="0" applyFont="1" applyFill="1" applyBorder="1" applyAlignment="1">
      <alignment vertical="center"/>
    </xf>
    <xf numFmtId="0" fontId="19" fillId="4" borderId="101" xfId="0" applyFont="1" applyFill="1" applyBorder="1" applyAlignment="1">
      <alignment horizontal="center" vertical="center"/>
    </xf>
    <xf numFmtId="0" fontId="19" fillId="0" borderId="7" xfId="0" applyFont="1" applyFill="1" applyBorder="1" applyAlignment="1">
      <alignment horizontal="left" vertical="center"/>
    </xf>
    <xf numFmtId="0" fontId="19" fillId="0" borderId="0" xfId="0" applyFont="1" applyFill="1" applyBorder="1" applyAlignment="1">
      <alignment horizontal="left" vertical="center"/>
    </xf>
    <xf numFmtId="0" fontId="19" fillId="2" borderId="101" xfId="0" applyFont="1" applyFill="1" applyBorder="1" applyAlignment="1">
      <alignment vertical="center"/>
    </xf>
    <xf numFmtId="0" fontId="19" fillId="2" borderId="2" xfId="0" applyFont="1" applyFill="1" applyBorder="1" applyAlignment="1">
      <alignment vertical="center"/>
    </xf>
    <xf numFmtId="0" fontId="19" fillId="2" borderId="0" xfId="0" applyFont="1" applyFill="1" applyBorder="1" applyAlignment="1">
      <alignment vertical="center"/>
    </xf>
    <xf numFmtId="0" fontId="19" fillId="2" borderId="8" xfId="0" applyFont="1" applyFill="1" applyBorder="1" applyAlignment="1">
      <alignment vertical="center"/>
    </xf>
    <xf numFmtId="0" fontId="19" fillId="2" borderId="9" xfId="0" applyFont="1" applyFill="1" applyBorder="1" applyAlignment="1">
      <alignment vertical="center"/>
    </xf>
    <xf numFmtId="0" fontId="19" fillId="2" borderId="11" xfId="0" applyFont="1" applyFill="1" applyBorder="1" applyAlignment="1">
      <alignment vertical="center"/>
    </xf>
    <xf numFmtId="0" fontId="19" fillId="0" borderId="0" xfId="75" applyFont="1" applyFill="1" applyBorder="1" applyAlignment="1">
      <alignment horizontal="center" vertical="center"/>
    </xf>
    <xf numFmtId="0" fontId="19" fillId="0" borderId="0" xfId="75" applyFont="1" applyFill="1" applyBorder="1" applyAlignment="1">
      <alignment vertical="center" wrapText="1"/>
    </xf>
    <xf numFmtId="0" fontId="19" fillId="47" borderId="1" xfId="0" applyFont="1" applyFill="1" applyBorder="1" applyAlignment="1">
      <alignment vertical="center"/>
    </xf>
    <xf numFmtId="0" fontId="19" fillId="47" borderId="105" xfId="0" applyFont="1" applyFill="1" applyBorder="1" applyAlignment="1">
      <alignment vertical="center" wrapText="1"/>
    </xf>
    <xf numFmtId="0" fontId="19" fillId="47" borderId="2" xfId="0" applyFont="1" applyFill="1" applyBorder="1" applyAlignment="1">
      <alignment vertical="center" wrapText="1"/>
    </xf>
    <xf numFmtId="0" fontId="19" fillId="0" borderId="105" xfId="0" applyFont="1" applyBorder="1" applyAlignment="1">
      <alignment vertical="center" wrapText="1"/>
    </xf>
    <xf numFmtId="0" fontId="19" fillId="2" borderId="138" xfId="0" applyFont="1" applyFill="1" applyBorder="1" applyAlignment="1">
      <alignment vertical="center" wrapText="1"/>
    </xf>
    <xf numFmtId="0" fontId="19" fillId="2" borderId="13" xfId="0" applyFont="1" applyFill="1" applyBorder="1" applyAlignment="1">
      <alignment horizontal="left" vertical="center" wrapText="1"/>
    </xf>
    <xf numFmtId="0" fontId="19" fillId="18" borderId="2" xfId="0" applyFont="1" applyFill="1" applyBorder="1" applyAlignment="1">
      <alignment horizontal="center" vertical="center"/>
    </xf>
    <xf numFmtId="0" fontId="19" fillId="2" borderId="14" xfId="0" applyFont="1" applyFill="1" applyBorder="1" applyAlignment="1">
      <alignment horizontal="left" vertical="center" wrapText="1"/>
    </xf>
    <xf numFmtId="0" fontId="19" fillId="18" borderId="104" xfId="0" applyFont="1" applyFill="1" applyBorder="1" applyAlignment="1">
      <alignment horizontal="center" vertical="center"/>
    </xf>
    <xf numFmtId="0" fontId="16" fillId="0" borderId="0" xfId="0" applyFont="1" applyAlignment="1">
      <alignment vertical="center"/>
    </xf>
    <xf numFmtId="0" fontId="12" fillId="0" borderId="15" xfId="0" applyFont="1" applyBorder="1" applyAlignment="1">
      <alignment vertical="center"/>
    </xf>
    <xf numFmtId="0" fontId="12" fillId="0" borderId="16" xfId="0" applyFont="1" applyBorder="1" applyAlignment="1">
      <alignment vertical="center"/>
    </xf>
    <xf numFmtId="0" fontId="12" fillId="0" borderId="17" xfId="0" applyFont="1" applyBorder="1" applyAlignment="1">
      <alignment vertical="center"/>
    </xf>
    <xf numFmtId="0" fontId="12" fillId="0" borderId="20" xfId="0" applyFont="1" applyBorder="1" applyAlignment="1">
      <alignment vertical="center"/>
    </xf>
    <xf numFmtId="0" fontId="12" fillId="0" borderId="21" xfId="0" applyFont="1" applyBorder="1" applyAlignment="1">
      <alignment vertical="center"/>
    </xf>
    <xf numFmtId="0" fontId="12" fillId="0" borderId="22" xfId="0" applyFont="1" applyBorder="1" applyAlignment="1">
      <alignment vertical="center"/>
    </xf>
    <xf numFmtId="0" fontId="12" fillId="0" borderId="0" xfId="0" applyFont="1" applyAlignment="1">
      <alignment vertical="center" wrapText="1"/>
    </xf>
    <xf numFmtId="0" fontId="114" fillId="0" borderId="0" xfId="77" applyFont="1" applyAlignment="1">
      <alignment vertical="center"/>
    </xf>
    <xf numFmtId="0" fontId="12" fillId="3" borderId="3" xfId="0" applyFont="1" applyFill="1" applyBorder="1" applyAlignment="1">
      <alignment horizontal="center" vertical="center"/>
    </xf>
    <xf numFmtId="0" fontId="12" fillId="17" borderId="3" xfId="0" applyFont="1" applyFill="1" applyBorder="1" applyAlignment="1">
      <alignment horizontal="center" vertical="center"/>
    </xf>
    <xf numFmtId="0" fontId="12" fillId="17" borderId="1" xfId="0" applyFont="1" applyFill="1" applyBorder="1" applyAlignment="1">
      <alignment vertical="center"/>
    </xf>
    <xf numFmtId="0" fontId="12" fillId="17" borderId="51" xfId="0" applyFont="1" applyFill="1" applyBorder="1" applyAlignment="1">
      <alignment vertical="center"/>
    </xf>
    <xf numFmtId="0" fontId="12" fillId="17" borderId="2" xfId="0" applyFont="1" applyFill="1" applyBorder="1" applyAlignment="1">
      <alignment vertical="center"/>
    </xf>
    <xf numFmtId="0" fontId="12" fillId="2" borderId="15" xfId="0" applyFont="1" applyFill="1" applyBorder="1"/>
    <xf numFmtId="0" fontId="12" fillId="2" borderId="16" xfId="0" applyFont="1" applyFill="1" applyBorder="1"/>
    <xf numFmtId="0" fontId="12" fillId="2" borderId="17" xfId="0" applyFont="1" applyFill="1" applyBorder="1"/>
    <xf numFmtId="0" fontId="12" fillId="2" borderId="18" xfId="0" applyFont="1" applyFill="1" applyBorder="1"/>
    <xf numFmtId="0" fontId="12" fillId="2" borderId="0" xfId="0" applyFont="1" applyFill="1" applyBorder="1"/>
    <xf numFmtId="0" fontId="12" fillId="2" borderId="19" xfId="0" applyFont="1" applyFill="1" applyBorder="1"/>
    <xf numFmtId="0" fontId="12" fillId="2" borderId="20" xfId="0" applyFont="1" applyFill="1" applyBorder="1"/>
    <xf numFmtId="0" fontId="12" fillId="2" borderId="21" xfId="0" applyFont="1" applyFill="1" applyBorder="1"/>
    <xf numFmtId="0" fontId="12" fillId="2" borderId="22" xfId="0" applyFont="1" applyFill="1" applyBorder="1"/>
    <xf numFmtId="0" fontId="115" fillId="0" borderId="0" xfId="0" applyFont="1"/>
    <xf numFmtId="0" fontId="18" fillId="0" borderId="0" xfId="0" applyFont="1"/>
    <xf numFmtId="0" fontId="64" fillId="0" borderId="0" xfId="0" applyFont="1"/>
    <xf numFmtId="0" fontId="18" fillId="0" borderId="0" xfId="0" quotePrefix="1" applyFont="1"/>
    <xf numFmtId="0" fontId="18" fillId="0" borderId="0" xfId="0" applyFont="1" applyAlignment="1">
      <alignment horizontal="left" vertical="center" indent="1"/>
    </xf>
    <xf numFmtId="0" fontId="18" fillId="0" borderId="0" xfId="0" applyFont="1" applyAlignment="1">
      <alignment wrapText="1"/>
    </xf>
    <xf numFmtId="0" fontId="116" fillId="0" borderId="0" xfId="77" applyFont="1"/>
    <xf numFmtId="0" fontId="117" fillId="0" borderId="10" xfId="0" applyFont="1" applyBorder="1" applyAlignment="1">
      <alignment vertical="center"/>
    </xf>
    <xf numFmtId="0" fontId="68" fillId="0" borderId="10" xfId="0" applyFont="1" applyBorder="1" applyAlignment="1">
      <alignment vertical="center"/>
    </xf>
    <xf numFmtId="0" fontId="68" fillId="0" borderId="0" xfId="0" applyFont="1" applyAlignment="1">
      <alignment vertical="center"/>
    </xf>
    <xf numFmtId="0" fontId="68" fillId="9" borderId="0" xfId="0" applyFont="1" applyFill="1" applyAlignment="1">
      <alignment vertical="center"/>
    </xf>
    <xf numFmtId="0" fontId="68" fillId="0" borderId="9" xfId="0" applyFont="1" applyBorder="1" applyAlignment="1">
      <alignment vertical="center"/>
    </xf>
    <xf numFmtId="0" fontId="19" fillId="0" borderId="0" xfId="0" applyFont="1" applyAlignment="1">
      <alignment vertical="center"/>
    </xf>
    <xf numFmtId="0" fontId="112" fillId="0" borderId="0" xfId="0" applyFont="1" applyAlignment="1">
      <alignment vertical="center"/>
    </xf>
    <xf numFmtId="0" fontId="12" fillId="9" borderId="3" xfId="0" applyFont="1" applyFill="1" applyBorder="1" applyAlignment="1">
      <alignment horizontal="center" vertical="center"/>
    </xf>
    <xf numFmtId="0" fontId="68" fillId="8" borderId="0" xfId="0" applyFont="1" applyFill="1" applyAlignment="1">
      <alignment vertical="center"/>
    </xf>
    <xf numFmtId="0" fontId="68" fillId="8" borderId="0" xfId="0" applyFont="1" applyFill="1" applyAlignment="1">
      <alignment horizontal="center" vertical="center"/>
    </xf>
    <xf numFmtId="0" fontId="68" fillId="5" borderId="1" xfId="0" applyFont="1" applyFill="1" applyBorder="1" applyAlignment="1">
      <alignment vertical="center"/>
    </xf>
    <xf numFmtId="0" fontId="68" fillId="5" borderId="51" xfId="0" applyFont="1" applyFill="1" applyBorder="1" applyAlignment="1">
      <alignment vertical="center"/>
    </xf>
    <xf numFmtId="0" fontId="68" fillId="5" borderId="3" xfId="0" applyFont="1" applyFill="1" applyBorder="1" applyAlignment="1">
      <alignment horizontal="center" vertical="center"/>
    </xf>
    <xf numFmtId="0" fontId="68" fillId="3" borderId="51" xfId="0" applyFont="1" applyFill="1" applyBorder="1" applyAlignment="1">
      <alignment vertical="center"/>
    </xf>
    <xf numFmtId="0" fontId="68" fillId="3" borderId="3" xfId="0" applyFont="1" applyFill="1" applyBorder="1" applyAlignment="1">
      <alignment horizontal="center" vertical="center"/>
    </xf>
    <xf numFmtId="0" fontId="68" fillId="2" borderId="51" xfId="0" applyFont="1" applyFill="1" applyBorder="1" applyAlignment="1">
      <alignment vertical="center"/>
    </xf>
    <xf numFmtId="0" fontId="68" fillId="2" borderId="2" xfId="0" applyFont="1" applyFill="1" applyBorder="1" applyAlignment="1">
      <alignment vertical="center"/>
    </xf>
    <xf numFmtId="0" fontId="68" fillId="0" borderId="0" xfId="0" applyFont="1" applyFill="1" applyBorder="1" applyAlignment="1">
      <alignment horizontal="center" vertical="center"/>
    </xf>
    <xf numFmtId="0" fontId="68" fillId="0" borderId="0" xfId="0" applyFont="1" applyAlignment="1">
      <alignment horizontal="left" vertical="center"/>
    </xf>
    <xf numFmtId="0" fontId="68" fillId="3" borderId="74" xfId="0" applyFont="1" applyFill="1" applyBorder="1" applyAlignment="1">
      <alignment vertical="center"/>
    </xf>
    <xf numFmtId="0" fontId="68" fillId="3" borderId="75" xfId="0" applyFont="1" applyFill="1" applyBorder="1" applyAlignment="1">
      <alignment vertical="center"/>
    </xf>
    <xf numFmtId="0" fontId="68" fillId="18" borderId="13" xfId="0" applyFont="1" applyFill="1" applyBorder="1" applyAlignment="1">
      <alignment vertical="center"/>
    </xf>
    <xf numFmtId="0" fontId="68" fillId="18" borderId="60" xfId="0" applyFont="1" applyFill="1" applyBorder="1" applyAlignment="1">
      <alignment vertical="center"/>
    </xf>
    <xf numFmtId="0" fontId="68" fillId="18" borderId="61" xfId="0" applyFont="1" applyFill="1" applyBorder="1" applyAlignment="1">
      <alignment vertical="center"/>
    </xf>
    <xf numFmtId="0" fontId="68" fillId="0" borderId="0" xfId="0" applyFont="1" applyFill="1" applyBorder="1" applyAlignment="1">
      <alignment vertical="center"/>
    </xf>
    <xf numFmtId="0" fontId="68" fillId="18" borderId="63" xfId="0" applyFont="1" applyFill="1" applyBorder="1" applyAlignment="1">
      <alignment vertical="center"/>
    </xf>
    <xf numFmtId="0" fontId="68" fillId="18" borderId="64" xfId="0" applyFont="1" applyFill="1" applyBorder="1" applyAlignment="1">
      <alignment vertical="center"/>
    </xf>
    <xf numFmtId="0" fontId="68" fillId="18" borderId="74" xfId="0" applyFont="1" applyFill="1" applyBorder="1" applyAlignment="1">
      <alignment vertical="center"/>
    </xf>
    <xf numFmtId="0" fontId="68" fillId="18" borderId="75" xfId="0" applyFont="1" applyFill="1" applyBorder="1" applyAlignment="1">
      <alignment vertical="center"/>
    </xf>
    <xf numFmtId="0" fontId="68" fillId="18" borderId="7" xfId="0" applyFont="1" applyFill="1" applyBorder="1" applyAlignment="1">
      <alignment vertical="center"/>
    </xf>
    <xf numFmtId="0" fontId="68" fillId="18" borderId="9" xfId="0" applyFont="1" applyFill="1" applyBorder="1" applyAlignment="1">
      <alignment vertical="center"/>
    </xf>
    <xf numFmtId="0" fontId="68" fillId="18" borderId="66" xfId="0" applyFont="1" applyFill="1" applyBorder="1" applyAlignment="1">
      <alignment vertical="center"/>
    </xf>
    <xf numFmtId="0" fontId="68" fillId="18" borderId="67" xfId="0" applyFont="1" applyFill="1" applyBorder="1" applyAlignment="1">
      <alignment vertical="center"/>
    </xf>
    <xf numFmtId="0" fontId="68" fillId="3" borderId="4" xfId="0" applyFont="1" applyFill="1" applyBorder="1" applyAlignment="1">
      <alignment vertical="center"/>
    </xf>
    <xf numFmtId="0" fontId="68" fillId="3" borderId="5" xfId="0" applyFont="1" applyFill="1" applyBorder="1" applyAlignment="1">
      <alignment vertical="center"/>
    </xf>
    <xf numFmtId="0" fontId="68" fillId="8" borderId="1" xfId="0" applyFont="1" applyFill="1" applyBorder="1" applyAlignment="1">
      <alignment vertical="center"/>
    </xf>
    <xf numFmtId="0" fontId="68" fillId="8" borderId="51" xfId="0" applyFont="1" applyFill="1" applyBorder="1" applyAlignment="1">
      <alignment vertical="center"/>
    </xf>
    <xf numFmtId="0" fontId="68" fillId="8" borderId="2" xfId="0" applyFont="1" applyFill="1" applyBorder="1" applyAlignment="1">
      <alignment vertical="center"/>
    </xf>
    <xf numFmtId="0" fontId="68" fillId="8" borderId="4" xfId="0" applyFont="1" applyFill="1" applyBorder="1" applyAlignment="1">
      <alignment vertical="center"/>
    </xf>
    <xf numFmtId="0" fontId="68" fillId="8" borderId="5" xfId="0" applyFont="1" applyFill="1" applyBorder="1" applyAlignment="1">
      <alignment vertical="center"/>
    </xf>
    <xf numFmtId="0" fontId="68" fillId="8" borderId="6" xfId="0" applyFont="1" applyFill="1" applyBorder="1" applyAlignment="1">
      <alignment vertical="center"/>
    </xf>
    <xf numFmtId="0" fontId="68" fillId="8" borderId="7" xfId="0" applyFont="1" applyFill="1" applyBorder="1" applyAlignment="1">
      <alignment vertical="center"/>
    </xf>
    <xf numFmtId="0" fontId="68" fillId="8" borderId="0" xfId="0" applyFont="1" applyFill="1" applyBorder="1" applyAlignment="1">
      <alignment vertical="center"/>
    </xf>
    <xf numFmtId="0" fontId="68" fillId="8" borderId="8" xfId="0" applyFont="1" applyFill="1" applyBorder="1" applyAlignment="1">
      <alignment vertical="center"/>
    </xf>
    <xf numFmtId="0" fontId="68" fillId="8" borderId="9" xfId="0" applyFont="1" applyFill="1" applyBorder="1" applyAlignment="1">
      <alignment vertical="center"/>
    </xf>
    <xf numFmtId="0" fontId="68" fillId="8" borderId="10" xfId="0" applyFont="1" applyFill="1" applyBorder="1" applyAlignment="1">
      <alignment vertical="center"/>
    </xf>
    <xf numFmtId="0" fontId="68" fillId="8" borderId="11" xfId="0" applyFont="1" applyFill="1" applyBorder="1" applyAlignment="1">
      <alignment vertical="center"/>
    </xf>
    <xf numFmtId="0" fontId="68" fillId="2" borderId="5" xfId="0" applyFont="1" applyFill="1" applyBorder="1" applyAlignment="1">
      <alignment vertical="center"/>
    </xf>
    <xf numFmtId="0" fontId="68" fillId="2" borderId="6" xfId="0" applyFont="1" applyFill="1" applyBorder="1" applyAlignment="1">
      <alignment vertical="center"/>
    </xf>
    <xf numFmtId="0" fontId="68" fillId="2" borderId="10" xfId="0" applyFont="1" applyFill="1" applyBorder="1" applyAlignment="1">
      <alignment vertical="center"/>
    </xf>
    <xf numFmtId="0" fontId="68" fillId="2" borderId="11" xfId="0" applyFont="1" applyFill="1" applyBorder="1" applyAlignment="1">
      <alignment vertical="center"/>
    </xf>
    <xf numFmtId="0" fontId="68" fillId="2" borderId="0" xfId="0" applyFont="1" applyFill="1" applyBorder="1" applyAlignment="1">
      <alignment vertical="center"/>
    </xf>
    <xf numFmtId="0" fontId="68" fillId="2" borderId="8" xfId="0" applyFont="1" applyFill="1" applyBorder="1" applyAlignment="1">
      <alignment vertical="center"/>
    </xf>
    <xf numFmtId="0" fontId="118" fillId="8" borderId="51" xfId="76" applyFont="1" applyFill="1" applyBorder="1" applyAlignment="1" applyProtection="1">
      <alignment horizontal="left" vertical="center"/>
    </xf>
    <xf numFmtId="0" fontId="68" fillId="0" borderId="77" xfId="0" applyFont="1" applyBorder="1" applyAlignment="1">
      <alignment vertical="center"/>
    </xf>
    <xf numFmtId="0" fontId="68" fillId="0" borderId="78" xfId="0" applyFont="1" applyBorder="1" applyAlignment="1">
      <alignment vertical="center"/>
    </xf>
    <xf numFmtId="0" fontId="68" fillId="0" borderId="79" xfId="0" applyFont="1" applyBorder="1" applyAlignment="1">
      <alignment vertical="center"/>
    </xf>
    <xf numFmtId="0" fontId="68" fillId="0" borderId="81" xfId="0" applyFont="1" applyBorder="1" applyAlignment="1">
      <alignment vertical="center"/>
    </xf>
    <xf numFmtId="0" fontId="68" fillId="0" borderId="82" xfId="0" applyFont="1" applyBorder="1" applyAlignment="1">
      <alignment vertical="center"/>
    </xf>
    <xf numFmtId="0" fontId="68" fillId="0" borderId="83" xfId="0" applyFont="1" applyBorder="1" applyAlignment="1">
      <alignment vertical="center"/>
    </xf>
    <xf numFmtId="0" fontId="68" fillId="0" borderId="85" xfId="0" applyFont="1" applyBorder="1" applyAlignment="1">
      <alignment vertical="center"/>
    </xf>
    <xf numFmtId="0" fontId="68" fillId="0" borderId="86" xfId="0" applyFont="1" applyBorder="1" applyAlignment="1">
      <alignment vertical="center"/>
    </xf>
    <xf numFmtId="0" fontId="68" fillId="0" borderId="87" xfId="0" applyFont="1" applyBorder="1" applyAlignment="1">
      <alignment vertical="center"/>
    </xf>
    <xf numFmtId="0" fontId="68" fillId="5" borderId="2" xfId="0" applyFont="1" applyFill="1" applyBorder="1" applyAlignment="1">
      <alignment vertical="center"/>
    </xf>
    <xf numFmtId="0" fontId="68" fillId="3" borderId="108" xfId="0" applyFont="1" applyFill="1" applyBorder="1" applyAlignment="1">
      <alignment vertical="center"/>
    </xf>
    <xf numFmtId="0" fontId="68" fillId="3" borderId="109" xfId="0" applyFont="1" applyFill="1" applyBorder="1" applyAlignment="1">
      <alignment vertical="center"/>
    </xf>
    <xf numFmtId="0" fontId="68" fillId="3" borderId="89" xfId="0" applyFont="1" applyFill="1" applyBorder="1" applyAlignment="1">
      <alignment vertical="center"/>
    </xf>
    <xf numFmtId="0" fontId="19" fillId="8" borderId="3" xfId="0" applyFont="1" applyFill="1" applyBorder="1" applyAlignment="1">
      <alignment horizontal="center" vertical="center" wrapText="1"/>
    </xf>
    <xf numFmtId="0" fontId="19" fillId="0" borderId="3" xfId="0" applyFont="1" applyBorder="1" applyAlignment="1">
      <alignment horizontal="center" vertical="center" wrapText="1"/>
    </xf>
    <xf numFmtId="0" fontId="68" fillId="0" borderId="0" xfId="0" applyFont="1" applyFill="1" applyAlignment="1">
      <alignment vertical="center"/>
    </xf>
    <xf numFmtId="0" fontId="68" fillId="0" borderId="0" xfId="0" applyFont="1" applyBorder="1" applyAlignment="1">
      <alignment horizontal="center" vertical="center"/>
    </xf>
    <xf numFmtId="0" fontId="68" fillId="0" borderId="0" xfId="73" applyFont="1" applyFill="1">
      <alignment vertical="center"/>
    </xf>
    <xf numFmtId="0" fontId="68" fillId="0" borderId="0" xfId="73" applyFont="1" applyFill="1" applyAlignment="1">
      <alignment vertical="center"/>
    </xf>
    <xf numFmtId="0" fontId="68" fillId="0" borderId="0" xfId="73" applyFont="1">
      <alignment vertical="center"/>
    </xf>
    <xf numFmtId="0" fontId="68" fillId="0" borderId="0" xfId="73" applyFont="1" applyAlignment="1">
      <alignment horizontal="center" vertical="center"/>
    </xf>
    <xf numFmtId="0" fontId="68" fillId="0" borderId="0" xfId="73" applyFont="1" applyAlignment="1">
      <alignment vertical="center"/>
    </xf>
    <xf numFmtId="0" fontId="68" fillId="0" borderId="0" xfId="73" applyFont="1" applyAlignment="1">
      <alignment horizontal="left" vertical="center"/>
    </xf>
    <xf numFmtId="0" fontId="68" fillId="4" borderId="3" xfId="0" applyFont="1" applyFill="1" applyBorder="1" applyAlignment="1">
      <alignment horizontal="center" vertical="center"/>
    </xf>
    <xf numFmtId="0" fontId="68" fillId="4" borderId="1" xfId="0" applyFont="1" applyFill="1" applyBorder="1" applyAlignment="1">
      <alignment vertical="center"/>
    </xf>
    <xf numFmtId="0" fontId="68" fillId="4" borderId="51" xfId="0" applyFont="1" applyFill="1" applyBorder="1" applyAlignment="1">
      <alignment vertical="center"/>
    </xf>
    <xf numFmtId="0" fontId="68" fillId="4" borderId="2" xfId="0" applyFont="1" applyFill="1" applyBorder="1" applyAlignment="1">
      <alignment vertical="center"/>
    </xf>
    <xf numFmtId="0" fontId="68" fillId="2" borderId="3" xfId="0" applyFont="1" applyFill="1" applyBorder="1" applyAlignment="1">
      <alignment vertical="center"/>
    </xf>
    <xf numFmtId="0" fontId="68" fillId="0" borderId="0" xfId="73" applyFont="1" applyFill="1" applyAlignment="1">
      <alignment horizontal="left" vertical="center"/>
    </xf>
    <xf numFmtId="0" fontId="120" fillId="0" borderId="10" xfId="0" applyFont="1" applyBorder="1" applyAlignment="1">
      <alignment vertical="center"/>
    </xf>
    <xf numFmtId="0" fontId="19" fillId="9" borderId="112" xfId="2" applyFont="1" applyFill="1" applyBorder="1" applyAlignment="1">
      <alignment horizontal="center" vertical="center" wrapText="1"/>
    </xf>
    <xf numFmtId="0" fontId="121" fillId="0" borderId="0" xfId="0" applyFont="1" applyAlignment="1">
      <alignment vertical="center"/>
    </xf>
    <xf numFmtId="0" fontId="119" fillId="0" borderId="0" xfId="0" applyFont="1" applyAlignment="1">
      <alignment vertical="center"/>
    </xf>
    <xf numFmtId="0" fontId="19" fillId="0" borderId="55" xfId="0" applyFont="1" applyBorder="1" applyAlignment="1">
      <alignment horizontal="center" vertical="center" wrapText="1"/>
    </xf>
    <xf numFmtId="185" fontId="19" fillId="0" borderId="64" xfId="0" applyNumberFormat="1" applyFont="1" applyBorder="1" applyAlignment="1">
      <alignment horizontal="center" vertical="center" wrapText="1"/>
    </xf>
    <xf numFmtId="185" fontId="19" fillId="0" borderId="118" xfId="0" applyNumberFormat="1" applyFont="1" applyBorder="1" applyAlignment="1">
      <alignment horizontal="center" vertical="center" wrapText="1"/>
    </xf>
    <xf numFmtId="185" fontId="19" fillId="0" borderId="0" xfId="0" applyNumberFormat="1" applyFont="1" applyBorder="1" applyAlignment="1">
      <alignment horizontal="center" vertical="center" wrapText="1"/>
    </xf>
    <xf numFmtId="185" fontId="19" fillId="0" borderId="58" xfId="0" applyNumberFormat="1" applyFont="1" applyBorder="1" applyAlignment="1">
      <alignment horizontal="center" vertical="center" wrapText="1"/>
    </xf>
    <xf numFmtId="0" fontId="19" fillId="0" borderId="122" xfId="0" applyFont="1" applyBorder="1" applyAlignment="1">
      <alignment horizontal="center" vertical="center" wrapText="1"/>
    </xf>
    <xf numFmtId="185" fontId="19" fillId="0" borderId="128" xfId="0" applyNumberFormat="1" applyFont="1" applyBorder="1" applyAlignment="1">
      <alignment horizontal="center" vertical="center" wrapText="1"/>
    </xf>
    <xf numFmtId="185" fontId="19" fillId="0" borderId="127" xfId="0" applyNumberFormat="1" applyFont="1" applyBorder="1" applyAlignment="1">
      <alignment horizontal="center" vertical="center" wrapText="1"/>
    </xf>
    <xf numFmtId="0" fontId="68" fillId="0" borderId="1" xfId="0" applyFont="1" applyBorder="1" applyAlignment="1">
      <alignment horizontal="center" vertical="center"/>
    </xf>
    <xf numFmtId="0" fontId="68" fillId="0" borderId="1" xfId="0" applyFont="1" applyFill="1" applyBorder="1" applyAlignment="1">
      <alignment horizontal="center" vertical="center"/>
    </xf>
    <xf numFmtId="0" fontId="68" fillId="0" borderId="69" xfId="0" applyFont="1" applyFill="1" applyBorder="1" applyAlignment="1">
      <alignment horizontal="center" vertical="center"/>
    </xf>
    <xf numFmtId="0" fontId="68" fillId="0" borderId="0" xfId="0" applyFont="1" applyAlignment="1">
      <alignment horizontal="right" vertical="center"/>
    </xf>
    <xf numFmtId="0" fontId="122" fillId="2" borderId="10" xfId="0" applyFont="1" applyFill="1" applyBorder="1" applyAlignment="1">
      <alignment vertical="center"/>
    </xf>
    <xf numFmtId="0" fontId="109" fillId="2" borderId="10" xfId="0" applyFont="1" applyFill="1" applyBorder="1"/>
    <xf numFmtId="0" fontId="101" fillId="0" borderId="0" xfId="0" applyFont="1" applyAlignment="1">
      <alignment vertical="center"/>
    </xf>
    <xf numFmtId="0" fontId="101" fillId="0" borderId="103" xfId="0" applyFont="1" applyBorder="1" applyAlignment="1">
      <alignment vertical="center"/>
    </xf>
    <xf numFmtId="0" fontId="101" fillId="0" borderId="0" xfId="0" applyFont="1" applyBorder="1" applyAlignment="1">
      <alignment vertical="center"/>
    </xf>
    <xf numFmtId="0" fontId="101" fillId="0" borderId="7" xfId="0" applyFont="1" applyBorder="1" applyAlignment="1">
      <alignment vertical="center"/>
    </xf>
    <xf numFmtId="0" fontId="101" fillId="46" borderId="101" xfId="0" applyFont="1" applyFill="1" applyBorder="1" applyAlignment="1">
      <alignment vertical="center"/>
    </xf>
    <xf numFmtId="0" fontId="101" fillId="46" borderId="14" xfId="0" applyFont="1" applyFill="1" applyBorder="1" applyAlignment="1">
      <alignment vertical="center"/>
    </xf>
    <xf numFmtId="0" fontId="101" fillId="46" borderId="13" xfId="0" applyFont="1" applyFill="1" applyBorder="1" applyAlignment="1">
      <alignment vertical="center"/>
    </xf>
    <xf numFmtId="0" fontId="101" fillId="0" borderId="8" xfId="0" applyFont="1" applyBorder="1" applyAlignment="1">
      <alignment vertical="center"/>
    </xf>
    <xf numFmtId="0" fontId="101" fillId="0" borderId="10" xfId="0" applyFont="1" applyBorder="1" applyAlignment="1">
      <alignment vertical="center"/>
    </xf>
    <xf numFmtId="0" fontId="123" fillId="0" borderId="0" xfId="0" applyFont="1" applyAlignment="1">
      <alignment vertical="center"/>
    </xf>
    <xf numFmtId="0" fontId="101" fillId="0" borderId="0" xfId="0" applyFont="1" applyFill="1" applyAlignment="1">
      <alignment vertical="center"/>
    </xf>
    <xf numFmtId="0" fontId="124" fillId="0" borderId="0" xfId="0" applyFont="1" applyFill="1" applyAlignment="1">
      <alignment vertical="center"/>
    </xf>
    <xf numFmtId="0" fontId="101" fillId="0" borderId="0" xfId="0" applyFont="1" applyFill="1" applyBorder="1" applyAlignment="1">
      <alignment vertical="center"/>
    </xf>
    <xf numFmtId="0" fontId="101" fillId="45" borderId="0" xfId="0" applyFont="1" applyFill="1" applyAlignment="1">
      <alignment vertical="center"/>
    </xf>
    <xf numFmtId="0" fontId="101" fillId="45" borderId="0" xfId="0" applyFont="1" applyFill="1" applyBorder="1" applyAlignment="1">
      <alignment vertical="center"/>
    </xf>
    <xf numFmtId="0" fontId="125" fillId="0" borderId="0" xfId="0" applyFont="1" applyAlignment="1">
      <alignment vertical="center"/>
    </xf>
    <xf numFmtId="0" fontId="109" fillId="2" borderId="0" xfId="0" applyFont="1" applyFill="1"/>
    <xf numFmtId="0" fontId="122" fillId="2" borderId="0" xfId="0" applyFont="1" applyFill="1" applyBorder="1" applyAlignment="1">
      <alignment vertical="center"/>
    </xf>
    <xf numFmtId="0" fontId="109" fillId="2" borderId="103" xfId="0" applyFont="1" applyFill="1" applyBorder="1"/>
    <xf numFmtId="0" fontId="123" fillId="2" borderId="0" xfId="0" applyFont="1" applyFill="1" applyAlignment="1">
      <alignment vertical="center"/>
    </xf>
    <xf numFmtId="0" fontId="101" fillId="2" borderId="10" xfId="0" applyFont="1" applyFill="1" applyBorder="1" applyAlignment="1">
      <alignment vertical="center"/>
    </xf>
    <xf numFmtId="0" fontId="101" fillId="2" borderId="103" xfId="0" applyFont="1" applyFill="1" applyBorder="1" applyAlignment="1">
      <alignment vertical="center"/>
    </xf>
    <xf numFmtId="0" fontId="123" fillId="2" borderId="10" xfId="0" applyFont="1" applyFill="1" applyBorder="1" applyAlignment="1">
      <alignment vertical="center"/>
    </xf>
    <xf numFmtId="0" fontId="126" fillId="2" borderId="0" xfId="159" applyFont="1" applyFill="1" applyBorder="1" applyAlignment="1">
      <alignment horizontal="left" vertical="center"/>
    </xf>
    <xf numFmtId="0" fontId="127" fillId="2" borderId="0" xfId="159" applyFont="1" applyFill="1" applyBorder="1" applyAlignment="1">
      <alignment horizontal="left" vertical="center"/>
    </xf>
    <xf numFmtId="0" fontId="109" fillId="2" borderId="0" xfId="0" applyFont="1" applyFill="1" applyBorder="1"/>
    <xf numFmtId="0" fontId="101" fillId="9" borderId="0" xfId="0" applyFont="1" applyFill="1" applyAlignment="1">
      <alignment vertical="center"/>
    </xf>
    <xf numFmtId="0" fontId="123" fillId="9" borderId="0" xfId="0" applyFont="1" applyFill="1" applyAlignment="1">
      <alignment vertical="center"/>
    </xf>
    <xf numFmtId="0" fontId="101" fillId="44" borderId="0" xfId="0" applyFont="1" applyFill="1" applyAlignment="1">
      <alignment vertical="center"/>
    </xf>
    <xf numFmtId="0" fontId="123" fillId="44" borderId="0" xfId="0" applyFont="1" applyFill="1" applyAlignment="1">
      <alignment vertical="center"/>
    </xf>
    <xf numFmtId="0" fontId="101" fillId="2" borderId="0" xfId="0" applyFont="1" applyFill="1"/>
    <xf numFmtId="0" fontId="123" fillId="2" borderId="10" xfId="0" applyFont="1" applyFill="1" applyBorder="1"/>
    <xf numFmtId="0" fontId="101" fillId="2" borderId="10" xfId="0" applyFont="1" applyFill="1" applyBorder="1"/>
    <xf numFmtId="0" fontId="101" fillId="0" borderId="0" xfId="0" applyFont="1"/>
    <xf numFmtId="0" fontId="13" fillId="12" borderId="3" xfId="0" quotePrefix="1" applyFont="1" applyFill="1" applyBorder="1" applyAlignment="1">
      <alignment horizontal="center" wrapText="1"/>
    </xf>
    <xf numFmtId="49" fontId="13" fillId="2" borderId="3" xfId="0" quotePrefix="1" applyNumberFormat="1" applyFont="1" applyFill="1" applyBorder="1" applyAlignment="1">
      <alignment horizontal="center" vertical="center"/>
    </xf>
    <xf numFmtId="176" fontId="129" fillId="2" borderId="35" xfId="4" applyNumberFormat="1" applyFont="1" applyFill="1" applyBorder="1" applyAlignment="1">
      <alignment horizontal="center" vertical="center"/>
    </xf>
    <xf numFmtId="49" fontId="129" fillId="2" borderId="101" xfId="4" applyNumberFormat="1" applyFont="1" applyFill="1" applyBorder="1" applyAlignment="1">
      <alignment horizontal="center" vertical="center"/>
    </xf>
    <xf numFmtId="0" fontId="129" fillId="2" borderId="101" xfId="4" applyFont="1" applyFill="1" applyBorder="1" applyAlignment="1">
      <alignment horizontal="left" vertical="center" wrapText="1"/>
    </xf>
    <xf numFmtId="0" fontId="129" fillId="2" borderId="101" xfId="4" applyFont="1" applyFill="1" applyBorder="1" applyAlignment="1">
      <alignment vertical="center" wrapText="1"/>
    </xf>
    <xf numFmtId="0" fontId="130" fillId="2" borderId="137" xfId="4" applyFont="1" applyFill="1" applyBorder="1" applyAlignment="1">
      <alignment horizontal="center" vertical="center"/>
    </xf>
    <xf numFmtId="0" fontId="132" fillId="12" borderId="3" xfId="0" quotePrefix="1" applyFont="1" applyFill="1" applyBorder="1" applyAlignment="1">
      <alignment horizontal="center" wrapText="1"/>
    </xf>
    <xf numFmtId="0" fontId="132" fillId="2" borderId="2" xfId="2" applyFont="1" applyFill="1" applyBorder="1" applyAlignment="1">
      <alignment horizontal="left" vertical="center" wrapText="1"/>
    </xf>
    <xf numFmtId="0" fontId="132" fillId="2" borderId="3" xfId="2" applyFont="1" applyFill="1" applyBorder="1" applyAlignment="1">
      <alignment horizontal="left" vertical="center"/>
    </xf>
    <xf numFmtId="49" fontId="132" fillId="2" borderId="3" xfId="0" quotePrefix="1" applyNumberFormat="1" applyFont="1" applyFill="1" applyBorder="1" applyAlignment="1">
      <alignment horizontal="center" vertical="center"/>
    </xf>
    <xf numFmtId="0" fontId="131" fillId="2" borderId="1" xfId="0" applyFont="1" applyFill="1" applyBorder="1" applyAlignment="1">
      <alignment horizontal="center" vertical="center"/>
    </xf>
    <xf numFmtId="0" fontId="132" fillId="2" borderId="12" xfId="2" applyFont="1" applyFill="1" applyBorder="1" applyAlignment="1">
      <alignment horizontal="center" vertical="center"/>
    </xf>
    <xf numFmtId="0" fontId="132" fillId="2" borderId="3" xfId="2" applyFont="1" applyFill="1" applyBorder="1" applyAlignment="1">
      <alignment horizontal="center" vertical="center"/>
    </xf>
    <xf numFmtId="0" fontId="132" fillId="0" borderId="3" xfId="0" applyFont="1" applyBorder="1" applyAlignment="1">
      <alignment horizontal="center" vertical="center"/>
    </xf>
    <xf numFmtId="0" fontId="132" fillId="2" borderId="3" xfId="0" applyFont="1" applyFill="1" applyBorder="1" applyAlignment="1">
      <alignment horizontal="center" vertical="center"/>
    </xf>
    <xf numFmtId="0" fontId="132" fillId="2" borderId="2" xfId="0" applyFont="1" applyFill="1" applyBorder="1" applyAlignment="1">
      <alignment horizontal="left" vertical="center" wrapText="1"/>
    </xf>
    <xf numFmtId="0" fontId="132" fillId="2" borderId="3" xfId="0" applyFont="1" applyFill="1" applyBorder="1" applyAlignment="1">
      <alignment horizontal="left" vertical="center" wrapText="1"/>
    </xf>
    <xf numFmtId="49" fontId="132" fillId="2" borderId="3" xfId="0" applyNumberFormat="1" applyFont="1" applyFill="1" applyBorder="1" applyAlignment="1">
      <alignment horizontal="center" vertical="center"/>
    </xf>
    <xf numFmtId="0" fontId="8" fillId="0" borderId="102" xfId="133" quotePrefix="1" applyFont="1" applyBorder="1" applyAlignment="1">
      <alignment horizontal="center" vertical="center" wrapText="1"/>
    </xf>
    <xf numFmtId="0" fontId="8" fillId="0" borderId="103" xfId="133" applyFont="1" applyBorder="1" applyAlignment="1">
      <alignment horizontal="center" vertical="center"/>
    </xf>
    <xf numFmtId="0" fontId="8" fillId="0" borderId="104" xfId="133" applyFont="1" applyBorder="1" applyAlignment="1">
      <alignment horizontal="center" vertical="center"/>
    </xf>
    <xf numFmtId="0" fontId="8" fillId="0" borderId="7" xfId="133" applyFont="1" applyBorder="1" applyAlignment="1">
      <alignment horizontal="center" vertical="center"/>
    </xf>
    <xf numFmtId="0" fontId="8" fillId="0" borderId="0" xfId="133" applyFont="1" applyBorder="1" applyAlignment="1">
      <alignment horizontal="center" vertical="center"/>
    </xf>
    <xf numFmtId="0" fontId="8" fillId="0" borderId="8" xfId="133" applyFont="1" applyBorder="1" applyAlignment="1">
      <alignment horizontal="center" vertical="center"/>
    </xf>
    <xf numFmtId="0" fontId="8" fillId="0" borderId="9" xfId="133" applyFont="1" applyBorder="1" applyAlignment="1">
      <alignment horizontal="center" vertical="center"/>
    </xf>
    <xf numFmtId="0" fontId="8" fillId="0" borderId="10" xfId="133" applyFont="1" applyBorder="1" applyAlignment="1">
      <alignment horizontal="center" vertical="center"/>
    </xf>
    <xf numFmtId="0" fontId="8" fillId="0" borderId="11" xfId="133" applyFont="1" applyBorder="1" applyAlignment="1">
      <alignment horizontal="center" vertical="center"/>
    </xf>
    <xf numFmtId="0" fontId="132" fillId="0" borderId="102" xfId="132" applyFont="1" applyBorder="1" applyAlignment="1">
      <alignment horizontal="center" vertical="center" wrapText="1"/>
    </xf>
    <xf numFmtId="0" fontId="132" fillId="0" borderId="103" xfId="132" applyFont="1" applyBorder="1" applyAlignment="1">
      <alignment horizontal="center" vertical="center"/>
    </xf>
    <xf numFmtId="0" fontId="132" fillId="0" borderId="104" xfId="132" applyFont="1" applyBorder="1" applyAlignment="1">
      <alignment horizontal="center" vertical="center"/>
    </xf>
    <xf numFmtId="0" fontId="132" fillId="0" borderId="7" xfId="132" applyFont="1" applyBorder="1" applyAlignment="1">
      <alignment horizontal="center" vertical="center"/>
    </xf>
    <xf numFmtId="0" fontId="132" fillId="0" borderId="0" xfId="132" applyFont="1" applyBorder="1" applyAlignment="1">
      <alignment horizontal="center" vertical="center"/>
    </xf>
    <xf numFmtId="0" fontId="132" fillId="0" borderId="8" xfId="132" applyFont="1" applyBorder="1" applyAlignment="1">
      <alignment horizontal="center" vertical="center"/>
    </xf>
    <xf numFmtId="0" fontId="132" fillId="0" borderId="9" xfId="132" applyFont="1" applyBorder="1" applyAlignment="1">
      <alignment horizontal="center" vertical="center"/>
    </xf>
    <xf numFmtId="0" fontId="132" fillId="0" borderId="10" xfId="132" applyFont="1" applyBorder="1" applyAlignment="1">
      <alignment horizontal="center" vertical="center"/>
    </xf>
    <xf numFmtId="0" fontId="132" fillId="0" borderId="11" xfId="132" applyFont="1" applyBorder="1" applyAlignment="1">
      <alignment horizontal="center" vertical="center"/>
    </xf>
    <xf numFmtId="0" fontId="28" fillId="0" borderId="0" xfId="6" applyFont="1" applyBorder="1" applyAlignment="1">
      <alignment horizontal="center" vertical="center" wrapText="1"/>
    </xf>
    <xf numFmtId="0" fontId="28" fillId="0" borderId="10" xfId="6" applyFont="1" applyBorder="1" applyAlignment="1">
      <alignment horizontal="center" vertical="center" wrapText="1"/>
    </xf>
    <xf numFmtId="0" fontId="12" fillId="0" borderId="10" xfId="6" applyFont="1" applyBorder="1" applyAlignment="1">
      <alignment horizontal="left" vertical="top"/>
    </xf>
    <xf numFmtId="0" fontId="8" fillId="0" borderId="10" xfId="6" applyFont="1" applyBorder="1" applyAlignment="1">
      <alignment horizontal="left" vertical="center"/>
    </xf>
    <xf numFmtId="0" fontId="90" fillId="0" borderId="1" xfId="132" applyFont="1" applyBorder="1" applyAlignment="1">
      <alignment horizontal="center"/>
    </xf>
    <xf numFmtId="0" fontId="90" fillId="0" borderId="105" xfId="132" applyFont="1" applyBorder="1" applyAlignment="1">
      <alignment horizontal="center"/>
    </xf>
    <xf numFmtId="0" fontId="90" fillId="0" borderId="2" xfId="132" applyFont="1" applyBorder="1" applyAlignment="1">
      <alignment horizontal="center"/>
    </xf>
    <xf numFmtId="176" fontId="106" fillId="53" borderId="171" xfId="4" applyNumberFormat="1" applyFont="1" applyFill="1" applyBorder="1" applyAlignment="1">
      <alignment horizontal="left" vertical="center" wrapText="1"/>
    </xf>
    <xf numFmtId="176" fontId="106" fillId="53" borderId="105" xfId="4" applyNumberFormat="1" applyFont="1" applyFill="1" applyBorder="1" applyAlignment="1">
      <alignment horizontal="left" vertical="center"/>
    </xf>
    <xf numFmtId="176" fontId="106" fillId="53" borderId="138" xfId="4" applyNumberFormat="1" applyFont="1" applyFill="1" applyBorder="1" applyAlignment="1">
      <alignment horizontal="left" vertical="center"/>
    </xf>
    <xf numFmtId="49" fontId="18" fillId="0" borderId="12" xfId="4" applyNumberFormat="1" applyFont="1" applyBorder="1" applyAlignment="1">
      <alignment horizontal="center" vertical="center"/>
    </xf>
    <xf numFmtId="49" fontId="18" fillId="0" borderId="13" xfId="4" applyNumberFormat="1" applyFont="1" applyBorder="1" applyAlignment="1">
      <alignment horizontal="center" vertical="center"/>
    </xf>
    <xf numFmtId="49" fontId="18" fillId="0" borderId="14" xfId="4" applyNumberFormat="1" applyFont="1" applyBorder="1" applyAlignment="1">
      <alignment horizontal="center" vertical="center"/>
    </xf>
    <xf numFmtId="176" fontId="18" fillId="0" borderId="35" xfId="4" applyNumberFormat="1" applyFont="1" applyBorder="1" applyAlignment="1">
      <alignment horizontal="center" vertical="center"/>
    </xf>
    <xf numFmtId="176" fontId="18" fillId="0" borderId="37" xfId="4" applyNumberFormat="1" applyFont="1" applyBorder="1" applyAlignment="1">
      <alignment horizontal="center" vertical="center"/>
    </xf>
    <xf numFmtId="176" fontId="18" fillId="0" borderId="52" xfId="4" applyNumberFormat="1" applyFont="1" applyBorder="1" applyAlignment="1">
      <alignment horizontal="center" vertical="center"/>
    </xf>
    <xf numFmtId="0" fontId="18" fillId="0" borderId="3" xfId="4" applyFont="1" applyBorder="1" applyAlignment="1">
      <alignment horizontal="left" vertical="center" wrapText="1"/>
    </xf>
    <xf numFmtId="0" fontId="25" fillId="0" borderId="49" xfId="4" applyFont="1" applyBorder="1" applyAlignment="1">
      <alignment horizontal="center" vertical="center"/>
    </xf>
    <xf numFmtId="0" fontId="25" fillId="0" borderId="44" xfId="4" applyFont="1" applyBorder="1" applyAlignment="1">
      <alignment horizontal="center" vertical="center"/>
    </xf>
    <xf numFmtId="0" fontId="25" fillId="0" borderId="48" xfId="4" applyFont="1" applyBorder="1" applyAlignment="1">
      <alignment horizontal="center" vertical="center"/>
    </xf>
    <xf numFmtId="0" fontId="25" fillId="0" borderId="43" xfId="4" applyFont="1" applyBorder="1" applyAlignment="1">
      <alignment horizontal="center" vertical="center"/>
    </xf>
    <xf numFmtId="0" fontId="25" fillId="0" borderId="47" xfId="4" applyFont="1" applyBorder="1" applyAlignment="1">
      <alignment horizontal="center" vertical="center"/>
    </xf>
    <xf numFmtId="0" fontId="25" fillId="0" borderId="46" xfId="4" applyFont="1" applyBorder="1" applyAlignment="1">
      <alignment horizontal="center" vertical="center"/>
    </xf>
    <xf numFmtId="0" fontId="25" fillId="0" borderId="45" xfId="4" applyFont="1" applyBorder="1" applyAlignment="1">
      <alignment horizontal="center" vertical="center"/>
    </xf>
    <xf numFmtId="0" fontId="18" fillId="0" borderId="12" xfId="4" applyFont="1" applyBorder="1" applyAlignment="1">
      <alignment horizontal="left" vertical="center" wrapText="1"/>
    </xf>
    <xf numFmtId="0" fontId="18" fillId="0" borderId="13" xfId="4" applyFont="1" applyBorder="1" applyAlignment="1">
      <alignment horizontal="left" vertical="center" wrapText="1"/>
    </xf>
    <xf numFmtId="0" fontId="18" fillId="0" borderId="14" xfId="4" applyFont="1" applyBorder="1" applyAlignment="1">
      <alignment horizontal="left" vertical="center" wrapText="1"/>
    </xf>
    <xf numFmtId="0" fontId="68" fillId="52" borderId="3" xfId="0" applyFont="1" applyFill="1" applyBorder="1" applyAlignment="1">
      <alignment horizontal="center" vertical="center" wrapText="1" readingOrder="1"/>
    </xf>
    <xf numFmtId="0" fontId="68" fillId="51" borderId="3" xfId="0" applyFont="1" applyFill="1" applyBorder="1" applyAlignment="1">
      <alignment horizontal="center" vertical="center" wrapText="1" readingOrder="1"/>
    </xf>
    <xf numFmtId="0" fontId="68" fillId="52" borderId="1" xfId="0" applyFont="1" applyFill="1" applyBorder="1" applyAlignment="1">
      <alignment horizontal="center" vertical="center" wrapText="1" readingOrder="1"/>
    </xf>
    <xf numFmtId="0" fontId="68" fillId="52" borderId="105" xfId="0" applyFont="1" applyFill="1" applyBorder="1" applyAlignment="1">
      <alignment horizontal="center" vertical="center" wrapText="1" readingOrder="1"/>
    </xf>
    <xf numFmtId="0" fontId="68" fillId="52" borderId="2" xfId="0" applyFont="1" applyFill="1" applyBorder="1" applyAlignment="1">
      <alignment horizontal="center" vertical="center" wrapText="1" readingOrder="1"/>
    </xf>
    <xf numFmtId="0" fontId="17" fillId="50" borderId="3" xfId="0" applyFont="1" applyFill="1" applyBorder="1" applyAlignment="1">
      <alignment horizontal="center" vertical="center" wrapText="1" readingOrder="1"/>
    </xf>
    <xf numFmtId="0" fontId="12" fillId="51" borderId="3" xfId="0" applyFont="1" applyFill="1" applyBorder="1" applyAlignment="1">
      <alignment horizontal="center" vertical="center" wrapText="1" readingOrder="1"/>
    </xf>
    <xf numFmtId="0" fontId="68" fillId="52" borderId="3" xfId="0" applyFont="1" applyFill="1" applyBorder="1" applyAlignment="1">
      <alignment horizontal="left" vertical="center" wrapText="1" readingOrder="1"/>
    </xf>
    <xf numFmtId="0" fontId="68" fillId="51" borderId="3" xfId="0" applyFont="1" applyFill="1" applyBorder="1" applyAlignment="1">
      <alignment horizontal="left" vertical="center" wrapText="1" readingOrder="1"/>
    </xf>
    <xf numFmtId="0" fontId="19" fillId="51" borderId="146" xfId="0" applyFont="1" applyFill="1" applyBorder="1" applyAlignment="1">
      <alignment horizontal="center" vertical="center" wrapText="1" readingOrder="1"/>
    </xf>
    <xf numFmtId="0" fontId="19" fillId="51" borderId="150" xfId="0" applyFont="1" applyFill="1" applyBorder="1" applyAlignment="1">
      <alignment horizontal="center" vertical="center" wrapText="1" readingOrder="1"/>
    </xf>
    <xf numFmtId="0" fontId="19" fillId="51" borderId="169" xfId="0" applyFont="1" applyFill="1" applyBorder="1" applyAlignment="1">
      <alignment horizontal="center" vertical="center" wrapText="1" readingOrder="1"/>
    </xf>
    <xf numFmtId="0" fontId="19" fillId="51" borderId="153" xfId="0" applyFont="1" applyFill="1" applyBorder="1" applyAlignment="1">
      <alignment horizontal="center" vertical="center" wrapText="1" readingOrder="1"/>
    </xf>
    <xf numFmtId="0" fontId="19" fillId="52" borderId="162" xfId="0" applyFont="1" applyFill="1" applyBorder="1" applyAlignment="1">
      <alignment horizontal="center" vertical="center" wrapText="1" readingOrder="1"/>
    </xf>
    <xf numFmtId="0" fontId="19" fillId="52" borderId="154" xfId="0" applyFont="1" applyFill="1" applyBorder="1" applyAlignment="1">
      <alignment horizontal="center" vertical="center" wrapText="1" readingOrder="1"/>
    </xf>
    <xf numFmtId="0" fontId="19" fillId="52" borderId="163" xfId="0" applyFont="1" applyFill="1" applyBorder="1" applyAlignment="1">
      <alignment horizontal="center" vertical="center" wrapText="1" readingOrder="1"/>
    </xf>
    <xf numFmtId="0" fontId="19" fillId="52" borderId="155" xfId="0" applyFont="1" applyFill="1" applyBorder="1" applyAlignment="1">
      <alignment horizontal="center" vertical="center" wrapText="1" readingOrder="1"/>
    </xf>
    <xf numFmtId="0" fontId="19" fillId="52" borderId="164" xfId="0" applyFont="1" applyFill="1" applyBorder="1" applyAlignment="1">
      <alignment horizontal="center" vertical="center" wrapText="1" readingOrder="1"/>
    </xf>
    <xf numFmtId="0" fontId="19" fillId="52" borderId="165" xfId="0" applyFont="1" applyFill="1" applyBorder="1" applyAlignment="1">
      <alignment horizontal="center" vertical="center" wrapText="1" readingOrder="1"/>
    </xf>
    <xf numFmtId="0" fontId="19" fillId="52" borderId="166" xfId="0" applyFont="1" applyFill="1" applyBorder="1" applyAlignment="1">
      <alignment horizontal="center" vertical="center" wrapText="1" readingOrder="1"/>
    </xf>
    <xf numFmtId="0" fontId="19" fillId="52" borderId="167" xfId="0" applyFont="1" applyFill="1" applyBorder="1" applyAlignment="1">
      <alignment horizontal="center" vertical="center" wrapText="1" readingOrder="1"/>
    </xf>
    <xf numFmtId="0" fontId="19" fillId="52" borderId="168" xfId="0" applyFont="1" applyFill="1" applyBorder="1" applyAlignment="1">
      <alignment horizontal="center" vertical="center" wrapText="1" readingOrder="1"/>
    </xf>
    <xf numFmtId="0" fontId="19" fillId="0" borderId="15" xfId="0" applyFont="1" applyBorder="1" applyAlignment="1">
      <alignment horizontal="left" vertical="center" wrapText="1"/>
    </xf>
    <xf numFmtId="0" fontId="19" fillId="0" borderId="16" xfId="0" applyFont="1" applyBorder="1" applyAlignment="1">
      <alignment horizontal="left" vertical="center" wrapText="1"/>
    </xf>
    <xf numFmtId="0" fontId="19" fillId="0" borderId="17" xfId="0" applyFont="1" applyBorder="1" applyAlignment="1">
      <alignment horizontal="left" vertical="center" wrapText="1"/>
    </xf>
    <xf numFmtId="0" fontId="19" fillId="0" borderId="18" xfId="0" applyFont="1" applyBorder="1" applyAlignment="1">
      <alignment horizontal="left" vertical="center" wrapText="1"/>
    </xf>
    <xf numFmtId="0" fontId="19" fillId="0" borderId="0" xfId="0" applyFont="1" applyBorder="1" applyAlignment="1">
      <alignment horizontal="left" vertical="center" wrapText="1"/>
    </xf>
    <xf numFmtId="0" fontId="19" fillId="0" borderId="19" xfId="0" applyFont="1" applyBorder="1" applyAlignment="1">
      <alignment horizontal="left" vertical="center" wrapText="1"/>
    </xf>
    <xf numFmtId="0" fontId="19" fillId="0" borderId="20" xfId="0" applyFont="1" applyBorder="1" applyAlignment="1">
      <alignment horizontal="left" vertical="center" wrapText="1"/>
    </xf>
    <xf numFmtId="0" fontId="19" fillId="0" borderId="21" xfId="0" applyFont="1" applyBorder="1" applyAlignment="1">
      <alignment horizontal="left" vertical="center" wrapText="1"/>
    </xf>
    <xf numFmtId="0" fontId="19" fillId="0" borderId="22" xfId="0" applyFont="1" applyBorder="1" applyAlignment="1">
      <alignment horizontal="left" vertical="center" wrapText="1"/>
    </xf>
    <xf numFmtId="0" fontId="19" fillId="50" borderId="154" xfId="0" applyFont="1" applyFill="1" applyBorder="1" applyAlignment="1">
      <alignment horizontal="center" vertical="center" wrapText="1" readingOrder="1"/>
    </xf>
    <xf numFmtId="0" fontId="19" fillId="50" borderId="155" xfId="0" applyFont="1" applyFill="1" applyBorder="1" applyAlignment="1">
      <alignment horizontal="center" vertical="center" wrapText="1" readingOrder="1"/>
    </xf>
    <xf numFmtId="0" fontId="19" fillId="50" borderId="156" xfId="0" applyFont="1" applyFill="1" applyBorder="1" applyAlignment="1">
      <alignment horizontal="center" vertical="center" wrapText="1" readingOrder="1"/>
    </xf>
    <xf numFmtId="0" fontId="19" fillId="50" borderId="162" xfId="0" applyFont="1" applyFill="1" applyBorder="1" applyAlignment="1">
      <alignment horizontal="center" vertical="center" wrapText="1" readingOrder="1"/>
    </xf>
    <xf numFmtId="0" fontId="19" fillId="50" borderId="170" xfId="0" applyFont="1" applyFill="1" applyBorder="1" applyAlignment="1">
      <alignment horizontal="center" vertical="center" wrapText="1" readingOrder="1"/>
    </xf>
    <xf numFmtId="0" fontId="19" fillId="50" borderId="157" xfId="0" applyFont="1" applyFill="1" applyBorder="1" applyAlignment="1">
      <alignment horizontal="center" vertical="center" wrapText="1" shrinkToFit="1" readingOrder="1"/>
    </xf>
    <xf numFmtId="0" fontId="19" fillId="50" borderId="158" xfId="0" applyFont="1" applyFill="1" applyBorder="1" applyAlignment="1">
      <alignment horizontal="center" vertical="center" wrapText="1" shrinkToFit="1" readingOrder="1"/>
    </xf>
    <xf numFmtId="0" fontId="19" fillId="52" borderId="146" xfId="0" applyFont="1" applyFill="1" applyBorder="1" applyAlignment="1">
      <alignment horizontal="center" vertical="center" wrapText="1" readingOrder="1"/>
    </xf>
    <xf numFmtId="0" fontId="19" fillId="52" borderId="150" xfId="0" applyFont="1" applyFill="1" applyBorder="1" applyAlignment="1">
      <alignment horizontal="center" vertical="center" wrapText="1" readingOrder="1"/>
    </xf>
    <xf numFmtId="0" fontId="19" fillId="50" borderId="157" xfId="0" applyFont="1" applyFill="1" applyBorder="1" applyAlignment="1">
      <alignment horizontal="center" vertical="center" wrapText="1" readingOrder="1"/>
    </xf>
    <xf numFmtId="0" fontId="19" fillId="50" borderId="158" xfId="0" applyFont="1" applyFill="1" applyBorder="1" applyAlignment="1">
      <alignment horizontal="center" vertical="center" wrapText="1" readingOrder="1"/>
    </xf>
    <xf numFmtId="0" fontId="19" fillId="52" borderId="169" xfId="0" applyFont="1" applyFill="1" applyBorder="1" applyAlignment="1">
      <alignment horizontal="center" vertical="center" wrapText="1" readingOrder="1"/>
    </xf>
    <xf numFmtId="0" fontId="19" fillId="52" borderId="153" xfId="0" applyFont="1" applyFill="1" applyBorder="1" applyAlignment="1">
      <alignment horizontal="center" vertical="center" wrapText="1" readingOrder="1"/>
    </xf>
    <xf numFmtId="0" fontId="19" fillId="51" borderId="162" xfId="0" applyFont="1" applyFill="1" applyBorder="1" applyAlignment="1">
      <alignment horizontal="center" vertical="center" wrapText="1" readingOrder="1"/>
    </xf>
    <xf numFmtId="0" fontId="19" fillId="51" borderId="154" xfId="0" applyFont="1" applyFill="1" applyBorder="1" applyAlignment="1">
      <alignment horizontal="center" vertical="center" wrapText="1" readingOrder="1"/>
    </xf>
    <xf numFmtId="0" fontId="19" fillId="51" borderId="163" xfId="0" applyFont="1" applyFill="1" applyBorder="1" applyAlignment="1">
      <alignment horizontal="center" vertical="center" wrapText="1" readingOrder="1"/>
    </xf>
    <xf numFmtId="0" fontId="19" fillId="51" borderId="155" xfId="0" applyFont="1" applyFill="1" applyBorder="1" applyAlignment="1">
      <alignment horizontal="center" vertical="center" wrapText="1" readingOrder="1"/>
    </xf>
    <xf numFmtId="0" fontId="19" fillId="51" borderId="164" xfId="0" applyFont="1" applyFill="1" applyBorder="1" applyAlignment="1">
      <alignment horizontal="center" vertical="center" wrapText="1" readingOrder="1"/>
    </xf>
    <xf numFmtId="0" fontId="19" fillId="51" borderId="165" xfId="0" applyFont="1" applyFill="1" applyBorder="1" applyAlignment="1">
      <alignment horizontal="center" vertical="center" wrapText="1" readingOrder="1"/>
    </xf>
    <xf numFmtId="0" fontId="19" fillId="51" borderId="166" xfId="0" applyFont="1" applyFill="1" applyBorder="1" applyAlignment="1">
      <alignment horizontal="center" vertical="center" wrapText="1" readingOrder="1"/>
    </xf>
    <xf numFmtId="0" fontId="19" fillId="51" borderId="167" xfId="0" applyFont="1" applyFill="1" applyBorder="1" applyAlignment="1">
      <alignment horizontal="center" vertical="center" wrapText="1" readingOrder="1"/>
    </xf>
    <xf numFmtId="0" fontId="19" fillId="51" borderId="168" xfId="0" applyFont="1" applyFill="1" applyBorder="1" applyAlignment="1">
      <alignment horizontal="center" vertical="center" wrapText="1" readingOrder="1"/>
    </xf>
    <xf numFmtId="0" fontId="19" fillId="51" borderId="149" xfId="0" applyFont="1" applyFill="1" applyBorder="1" applyAlignment="1">
      <alignment horizontal="center" vertical="center" wrapText="1" readingOrder="1"/>
    </xf>
    <xf numFmtId="0" fontId="19" fillId="51" borderId="152" xfId="0" applyFont="1" applyFill="1" applyBorder="1" applyAlignment="1">
      <alignment horizontal="center" vertical="center" wrapText="1" readingOrder="1"/>
    </xf>
    <xf numFmtId="0" fontId="12" fillId="8" borderId="3" xfId="0" applyFont="1" applyFill="1" applyBorder="1" applyAlignment="1">
      <alignment horizontal="left"/>
    </xf>
    <xf numFmtId="0" fontId="12" fillId="0" borderId="3" xfId="0" applyFont="1" applyBorder="1" applyAlignment="1">
      <alignment horizontal="left"/>
    </xf>
    <xf numFmtId="0" fontId="12" fillId="0" borderId="34" xfId="0" applyFont="1" applyBorder="1" applyAlignment="1">
      <alignment horizontal="center"/>
    </xf>
    <xf numFmtId="0" fontId="12" fillId="0" borderId="33" xfId="0" applyFont="1" applyBorder="1" applyAlignment="1">
      <alignment horizontal="center"/>
    </xf>
    <xf numFmtId="0" fontId="12" fillId="0" borderId="3" xfId="0" applyFont="1" applyBorder="1" applyAlignment="1">
      <alignment horizontal="center"/>
    </xf>
    <xf numFmtId="0" fontId="12" fillId="8" borderId="70" xfId="0" applyFont="1" applyFill="1" applyBorder="1" applyAlignment="1">
      <alignment horizontal="center" vertical="center"/>
    </xf>
    <xf numFmtId="0" fontId="12" fillId="8" borderId="90"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91" xfId="0" applyFont="1" applyFill="1" applyBorder="1" applyAlignment="1">
      <alignment horizontal="center" vertical="center"/>
    </xf>
    <xf numFmtId="0" fontId="12" fillId="8" borderId="59" xfId="0" applyFont="1" applyFill="1" applyBorder="1" applyAlignment="1">
      <alignment horizontal="center" vertical="center"/>
    </xf>
    <xf numFmtId="0" fontId="12" fillId="0" borderId="59" xfId="0" applyFont="1" applyBorder="1" applyAlignment="1">
      <alignment horizontal="center"/>
    </xf>
    <xf numFmtId="0" fontId="12" fillId="2" borderId="1" xfId="0" applyFont="1" applyFill="1" applyBorder="1" applyAlignment="1">
      <alignment horizontal="left" vertical="center"/>
    </xf>
    <xf numFmtId="0" fontId="12" fillId="2" borderId="2" xfId="0" applyFont="1" applyFill="1" applyBorder="1" applyAlignment="1">
      <alignment horizontal="left" vertical="center"/>
    </xf>
    <xf numFmtId="0" fontId="68" fillId="2" borderId="3" xfId="0" applyFont="1" applyFill="1" applyBorder="1" applyAlignment="1">
      <alignment horizontal="center" vertical="center" wrapText="1"/>
    </xf>
    <xf numFmtId="0" fontId="68" fillId="2" borderId="14" xfId="0" applyFont="1" applyFill="1" applyBorder="1" applyAlignment="1">
      <alignment horizontal="center" vertical="center" wrapText="1"/>
    </xf>
    <xf numFmtId="0" fontId="12" fillId="2" borderId="1" xfId="0" applyFont="1" applyFill="1" applyBorder="1" applyAlignment="1">
      <alignment horizontal="right" vertical="center"/>
    </xf>
    <xf numFmtId="0" fontId="12" fillId="2" borderId="2" xfId="0" applyFont="1" applyFill="1" applyBorder="1" applyAlignment="1">
      <alignment horizontal="right" vertical="center"/>
    </xf>
    <xf numFmtId="0" fontId="68" fillId="9" borderId="3" xfId="0" applyFont="1" applyFill="1" applyBorder="1" applyAlignment="1">
      <alignment horizontal="center" vertical="center" wrapText="1"/>
    </xf>
    <xf numFmtId="0" fontId="68" fillId="16" borderId="3" xfId="0" applyFont="1" applyFill="1" applyBorder="1" applyAlignment="1">
      <alignment horizontal="center" vertical="center" wrapText="1"/>
    </xf>
    <xf numFmtId="0" fontId="68" fillId="3" borderId="3" xfId="0" applyFont="1" applyFill="1" applyBorder="1" applyAlignment="1">
      <alignment horizontal="center" vertical="center" wrapText="1"/>
    </xf>
    <xf numFmtId="0" fontId="12" fillId="8" borderId="12" xfId="0" applyFont="1" applyFill="1" applyBorder="1" applyAlignment="1">
      <alignment horizontal="center" vertical="center"/>
    </xf>
    <xf numFmtId="0" fontId="12" fillId="8" borderId="14" xfId="0" applyFont="1" applyFill="1" applyBorder="1" applyAlignment="1">
      <alignment horizontal="center" vertical="center"/>
    </xf>
    <xf numFmtId="0" fontId="12" fillId="3" borderId="1" xfId="0" applyFont="1" applyFill="1" applyBorder="1" applyAlignment="1">
      <alignment horizontal="center" vertical="center"/>
    </xf>
    <xf numFmtId="0" fontId="12" fillId="3" borderId="2" xfId="0" applyFont="1" applyFill="1" applyBorder="1" applyAlignment="1">
      <alignment horizontal="center" vertical="center"/>
    </xf>
    <xf numFmtId="0" fontId="68" fillId="11" borderId="3" xfId="0" applyFont="1" applyFill="1" applyBorder="1" applyAlignment="1">
      <alignment horizontal="center" vertical="center" wrapText="1"/>
    </xf>
    <xf numFmtId="0" fontId="68" fillId="13" borderId="3" xfId="0" applyFont="1" applyFill="1" applyBorder="1" applyAlignment="1">
      <alignment horizontal="center" vertical="center" wrapText="1"/>
    </xf>
    <xf numFmtId="0" fontId="68" fillId="3" borderId="3" xfId="0" applyFont="1" applyFill="1" applyBorder="1" applyAlignment="1">
      <alignment horizontal="center" vertical="center"/>
    </xf>
    <xf numFmtId="0" fontId="68" fillId="15" borderId="3" xfId="0" applyFont="1" applyFill="1" applyBorder="1" applyAlignment="1">
      <alignment horizontal="center" vertical="center" wrapText="1"/>
    </xf>
    <xf numFmtId="0" fontId="68" fillId="14" borderId="3" xfId="0" applyFont="1" applyFill="1" applyBorder="1" applyAlignment="1">
      <alignment horizontal="center" vertical="center" wrapText="1"/>
    </xf>
    <xf numFmtId="0" fontId="68" fillId="2" borderId="4" xfId="0" applyFont="1" applyFill="1" applyBorder="1" applyAlignment="1">
      <alignment horizontal="center" vertical="center" wrapText="1"/>
    </xf>
    <xf numFmtId="0" fontId="68" fillId="2" borderId="6" xfId="0" applyFont="1" applyFill="1" applyBorder="1" applyAlignment="1">
      <alignment horizontal="center" vertical="center" wrapText="1"/>
    </xf>
    <xf numFmtId="0" fontId="68" fillId="2" borderId="9" xfId="0" applyFont="1" applyFill="1" applyBorder="1" applyAlignment="1">
      <alignment horizontal="center" vertical="center" wrapText="1"/>
    </xf>
    <xf numFmtId="0" fontId="68" fillId="2" borderId="11" xfId="0" applyFont="1" applyFill="1" applyBorder="1" applyAlignment="1">
      <alignment horizontal="center" vertical="center" wrapText="1"/>
    </xf>
    <xf numFmtId="0" fontId="12" fillId="8" borderId="1" xfId="0" applyFont="1" applyFill="1" applyBorder="1" applyAlignment="1">
      <alignment horizontal="center" vertical="center"/>
    </xf>
    <xf numFmtId="0" fontId="12" fillId="8" borderId="5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102" xfId="0" applyFont="1" applyFill="1" applyBorder="1" applyAlignment="1">
      <alignment horizontal="center" vertical="center" wrapText="1"/>
    </xf>
    <xf numFmtId="0" fontId="12" fillId="8" borderId="9" xfId="0" applyFont="1" applyFill="1" applyBorder="1" applyAlignment="1">
      <alignment horizontal="center" vertical="center" wrapText="1"/>
    </xf>
    <xf numFmtId="0" fontId="68" fillId="10" borderId="3" xfId="0" applyFont="1" applyFill="1" applyBorder="1" applyAlignment="1">
      <alignment horizontal="center" vertical="center" wrapText="1"/>
    </xf>
    <xf numFmtId="0" fontId="12" fillId="2" borderId="3" xfId="0" applyFont="1" applyFill="1" applyBorder="1" applyAlignment="1">
      <alignment horizontal="center" vertical="center"/>
    </xf>
    <xf numFmtId="0" fontId="12" fillId="2" borderId="3" xfId="0" applyFont="1" applyFill="1" applyBorder="1" applyAlignment="1">
      <alignment horizontal="center" vertical="center" wrapText="1"/>
    </xf>
    <xf numFmtId="0" fontId="68" fillId="2" borderId="102" xfId="0" applyFont="1" applyFill="1" applyBorder="1" applyAlignment="1">
      <alignment horizontal="center" vertical="center" wrapText="1"/>
    </xf>
    <xf numFmtId="0" fontId="68" fillId="2" borderId="104" xfId="0" applyFont="1" applyFill="1" applyBorder="1" applyAlignment="1">
      <alignment horizontal="center" vertical="center" wrapText="1"/>
    </xf>
    <xf numFmtId="0" fontId="109" fillId="2" borderId="9" xfId="0" applyFont="1" applyFill="1" applyBorder="1" applyAlignment="1">
      <alignment horizontal="center" vertical="center" wrapText="1"/>
    </xf>
    <xf numFmtId="0" fontId="109" fillId="2" borderId="11" xfId="0" applyFont="1" applyFill="1" applyBorder="1" applyAlignment="1">
      <alignment horizontal="center" vertical="center" wrapText="1"/>
    </xf>
    <xf numFmtId="0" fontId="68" fillId="2" borderId="1" xfId="0" applyFont="1" applyFill="1" applyBorder="1" applyAlignment="1">
      <alignment horizontal="center" vertical="center" wrapText="1"/>
    </xf>
    <xf numFmtId="0" fontId="68" fillId="2" borderId="105" xfId="0" applyFont="1" applyFill="1" applyBorder="1" applyAlignment="1">
      <alignment horizontal="center" vertical="center" wrapText="1"/>
    </xf>
    <xf numFmtId="0" fontId="68" fillId="2" borderId="2" xfId="0" applyFont="1" applyFill="1" applyBorder="1" applyAlignment="1">
      <alignment horizontal="center" vertical="center" wrapText="1"/>
    </xf>
    <xf numFmtId="0" fontId="109" fillId="2" borderId="3" xfId="0" applyFont="1" applyFill="1" applyBorder="1" applyAlignment="1">
      <alignment horizontal="center" vertical="center" wrapText="1"/>
    </xf>
    <xf numFmtId="0" fontId="68" fillId="2" borderId="51" xfId="0" applyFont="1" applyFill="1" applyBorder="1" applyAlignment="1">
      <alignment horizontal="center" vertical="center" wrapText="1"/>
    </xf>
    <xf numFmtId="0" fontId="68" fillId="47" borderId="3" xfId="0" applyFont="1" applyFill="1" applyBorder="1" applyAlignment="1">
      <alignment horizontal="center" vertical="center" wrapText="1"/>
    </xf>
    <xf numFmtId="0" fontId="68" fillId="49" borderId="3" xfId="0" applyFont="1" applyFill="1" applyBorder="1" applyAlignment="1">
      <alignment horizontal="center" vertical="center" wrapText="1"/>
    </xf>
    <xf numFmtId="0" fontId="19" fillId="0" borderId="3" xfId="0" applyFont="1" applyBorder="1" applyAlignment="1">
      <alignment horizontal="center" vertical="center" textRotation="255" wrapText="1"/>
    </xf>
    <xf numFmtId="0" fontId="12" fillId="0" borderId="1" xfId="0" applyFont="1" applyBorder="1" applyAlignment="1">
      <alignment horizontal="center" vertical="center"/>
    </xf>
    <xf numFmtId="0" fontId="12" fillId="0" borderId="51" xfId="0" applyFont="1" applyBorder="1" applyAlignment="1">
      <alignment horizontal="center" vertical="center"/>
    </xf>
    <xf numFmtId="0" fontId="12" fillId="0" borderId="2" xfId="0" applyFont="1" applyBorder="1" applyAlignment="1">
      <alignment horizontal="center" vertical="center"/>
    </xf>
    <xf numFmtId="0" fontId="12" fillId="2" borderId="1" xfId="0" applyFont="1" applyFill="1" applyBorder="1" applyAlignment="1">
      <alignment horizontal="center" vertical="center"/>
    </xf>
    <xf numFmtId="0" fontId="12" fillId="2" borderId="2" xfId="0" applyFont="1" applyFill="1" applyBorder="1" applyAlignment="1">
      <alignment horizontal="center" vertical="center"/>
    </xf>
    <xf numFmtId="0" fontId="91" fillId="0" borderId="3" xfId="0" applyFont="1" applyBorder="1" applyAlignment="1">
      <alignment horizontal="center" vertical="center" textRotation="255" wrapText="1"/>
    </xf>
    <xf numFmtId="0" fontId="12" fillId="0" borderId="4" xfId="0" applyFont="1" applyBorder="1" applyAlignment="1">
      <alignment horizontal="center" vertical="center" wrapText="1"/>
    </xf>
    <xf numFmtId="0" fontId="12" fillId="0" borderId="5" xfId="0" applyFont="1" applyBorder="1" applyAlignment="1">
      <alignment horizontal="center" vertical="center" wrapText="1"/>
    </xf>
    <xf numFmtId="0" fontId="12" fillId="0" borderId="7"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11" xfId="0" applyFont="1" applyBorder="1" applyAlignment="1">
      <alignment horizontal="center" vertical="center" wrapText="1"/>
    </xf>
    <xf numFmtId="0" fontId="12" fillId="0" borderId="4" xfId="0" applyFont="1" applyBorder="1" applyAlignment="1">
      <alignment horizontal="center" vertical="center"/>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2" fillId="0" borderId="0" xfId="0" applyFont="1" applyBorder="1" applyAlignment="1">
      <alignment horizontal="center" vertical="center"/>
    </xf>
    <xf numFmtId="0" fontId="12" fillId="0" borderId="8"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11" xfId="0" applyFont="1" applyBorder="1" applyAlignment="1">
      <alignment horizontal="center" vertical="center"/>
    </xf>
    <xf numFmtId="0" fontId="19" fillId="0" borderId="4" xfId="0" applyFont="1" applyBorder="1" applyAlignment="1">
      <alignment horizontal="center" vertical="center" textRotation="255" wrapText="1"/>
    </xf>
    <xf numFmtId="0" fontId="19" fillId="0" borderId="7" xfId="0" applyFont="1" applyBorder="1" applyAlignment="1">
      <alignment horizontal="center" vertical="center" textRotation="255" wrapText="1"/>
    </xf>
    <xf numFmtId="0" fontId="19" fillId="0" borderId="9" xfId="0" applyFont="1" applyBorder="1" applyAlignment="1">
      <alignment horizontal="center" vertical="center" textRotation="255" wrapText="1"/>
    </xf>
    <xf numFmtId="0" fontId="19" fillId="0" borderId="12" xfId="0" applyFont="1" applyBorder="1" applyAlignment="1">
      <alignment horizontal="center" vertical="center" textRotation="255" wrapText="1"/>
    </xf>
    <xf numFmtId="0" fontId="19" fillId="0" borderId="13" xfId="0" applyFont="1" applyBorder="1" applyAlignment="1">
      <alignment horizontal="center" vertical="center" textRotation="255" wrapText="1"/>
    </xf>
    <xf numFmtId="0" fontId="19" fillId="0" borderId="14" xfId="0" applyFont="1" applyBorder="1" applyAlignment="1">
      <alignment horizontal="center" vertical="center" textRotation="255" wrapText="1"/>
    </xf>
    <xf numFmtId="0" fontId="131" fillId="0" borderId="101" xfId="0" applyFont="1" applyBorder="1" applyAlignment="1">
      <alignment horizontal="center" vertical="center" textRotation="255" wrapText="1"/>
    </xf>
    <xf numFmtId="0" fontId="131" fillId="0" borderId="13" xfId="0" applyFont="1" applyBorder="1" applyAlignment="1">
      <alignment horizontal="center" vertical="center" textRotation="255" wrapText="1"/>
    </xf>
    <xf numFmtId="0" fontId="131" fillId="0" borderId="14" xfId="0" applyFont="1" applyBorder="1" applyAlignment="1">
      <alignment horizontal="center" vertical="center" textRotation="255" wrapText="1"/>
    </xf>
    <xf numFmtId="0" fontId="91" fillId="0" borderId="4" xfId="0" applyFont="1" applyBorder="1" applyAlignment="1">
      <alignment horizontal="center" vertical="center" textRotation="255" wrapText="1"/>
    </xf>
    <xf numFmtId="0" fontId="91" fillId="0" borderId="7" xfId="0" applyFont="1" applyBorder="1" applyAlignment="1">
      <alignment horizontal="center" vertical="center" textRotation="255" wrapText="1"/>
    </xf>
    <xf numFmtId="0" fontId="91" fillId="0" borderId="9" xfId="0" applyFont="1" applyBorder="1" applyAlignment="1">
      <alignment horizontal="center" vertical="center" textRotation="255" wrapText="1"/>
    </xf>
    <xf numFmtId="0" fontId="19" fillId="5" borderId="102" xfId="0" applyFont="1" applyFill="1" applyBorder="1" applyAlignment="1">
      <alignment horizontal="center" vertical="center" wrapText="1"/>
    </xf>
    <xf numFmtId="0" fontId="19" fillId="5" borderId="103" xfId="0" applyFont="1" applyFill="1" applyBorder="1" applyAlignment="1">
      <alignment horizontal="center" vertical="center" wrapText="1"/>
    </xf>
    <xf numFmtId="0" fontId="19" fillId="5" borderId="104" xfId="0" applyFont="1" applyFill="1" applyBorder="1" applyAlignment="1">
      <alignment horizontal="center" vertical="center" wrapText="1"/>
    </xf>
    <xf numFmtId="0" fontId="19" fillId="5" borderId="7"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8" xfId="0" applyFont="1" applyFill="1" applyBorder="1" applyAlignment="1">
      <alignment horizontal="center" vertical="center" wrapText="1"/>
    </xf>
    <xf numFmtId="0" fontId="19" fillId="5" borderId="9"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11" xfId="0" applyFont="1" applyFill="1" applyBorder="1" applyAlignment="1">
      <alignment horizontal="center" vertical="center" wrapText="1"/>
    </xf>
    <xf numFmtId="0" fontId="12" fillId="0" borderId="0" xfId="0" applyFont="1" applyAlignment="1">
      <alignment horizontal="center"/>
    </xf>
    <xf numFmtId="0" fontId="19" fillId="0" borderId="101" xfId="0" applyFont="1" applyBorder="1" applyAlignment="1">
      <alignment horizontal="center" vertical="center" textRotation="255" wrapText="1"/>
    </xf>
    <xf numFmtId="0" fontId="12" fillId="48" borderId="1" xfId="0" applyFont="1" applyFill="1" applyBorder="1" applyAlignment="1">
      <alignment horizontal="center" vertical="center"/>
    </xf>
    <xf numFmtId="0" fontId="12" fillId="48" borderId="51" xfId="0" applyFont="1" applyFill="1" applyBorder="1" applyAlignment="1">
      <alignment horizontal="center" vertical="center"/>
    </xf>
    <xf numFmtId="0" fontId="12" fillId="48" borderId="2" xfId="0" applyFont="1" applyFill="1" applyBorder="1" applyAlignment="1">
      <alignment horizontal="center" vertical="center"/>
    </xf>
    <xf numFmtId="0" fontId="12" fillId="0" borderId="14" xfId="0" applyFont="1" applyBorder="1" applyAlignment="1">
      <alignment horizontal="center" vertical="center"/>
    </xf>
    <xf numFmtId="0" fontId="12" fillId="0" borderId="42" xfId="0" applyFont="1" applyBorder="1" applyAlignment="1">
      <alignment horizontal="center" vertical="center"/>
    </xf>
    <xf numFmtId="0" fontId="12" fillId="0" borderId="3" xfId="0" applyFont="1" applyBorder="1" applyAlignment="1">
      <alignment horizontal="center" vertical="center"/>
    </xf>
    <xf numFmtId="0" fontId="19" fillId="0" borderId="4"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0" fontId="19" fillId="0" borderId="7" xfId="0" applyFont="1" applyBorder="1" applyAlignment="1">
      <alignment horizontal="center" vertical="center" wrapText="1"/>
    </xf>
    <xf numFmtId="0" fontId="19" fillId="0" borderId="0"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12" fillId="0" borderId="3" xfId="0" applyFont="1" applyBorder="1" applyAlignment="1">
      <alignment horizontal="center" vertical="center" wrapText="1"/>
    </xf>
    <xf numFmtId="0" fontId="20" fillId="0" borderId="4" xfId="0" applyFont="1" applyBorder="1" applyAlignment="1">
      <alignment horizontal="center" vertical="center" textRotation="255" wrapText="1"/>
    </xf>
    <xf numFmtId="0" fontId="20" fillId="0" borderId="7" xfId="0" applyFont="1" applyBorder="1" applyAlignment="1">
      <alignment horizontal="center" vertical="center" textRotation="255" wrapText="1"/>
    </xf>
    <xf numFmtId="0" fontId="20" fillId="0" borderId="9" xfId="0" applyFont="1" applyBorder="1" applyAlignment="1">
      <alignment horizontal="center" vertical="center" textRotation="255" wrapText="1"/>
    </xf>
    <xf numFmtId="0" fontId="19" fillId="0" borderId="12" xfId="0" applyFont="1" applyBorder="1" applyAlignment="1">
      <alignment horizontal="right" vertical="center" textRotation="255" wrapText="1"/>
    </xf>
    <xf numFmtId="0" fontId="19" fillId="0" borderId="13" xfId="0" applyFont="1" applyBorder="1" applyAlignment="1">
      <alignment horizontal="right" vertical="center" textRotation="255" wrapText="1"/>
    </xf>
    <xf numFmtId="0" fontId="19" fillId="0" borderId="14" xfId="0" applyFont="1" applyBorder="1" applyAlignment="1">
      <alignment horizontal="right" vertical="center" textRotation="255" wrapText="1"/>
    </xf>
    <xf numFmtId="0" fontId="12" fillId="12" borderId="3" xfId="0" quotePrefix="1" applyFont="1" applyFill="1" applyBorder="1" applyAlignment="1">
      <alignment horizontal="center"/>
    </xf>
    <xf numFmtId="0" fontId="19" fillId="5" borderId="3" xfId="0" applyFont="1" applyFill="1" applyBorder="1" applyAlignment="1">
      <alignment horizontal="center" vertical="center" wrapText="1"/>
    </xf>
    <xf numFmtId="0" fontId="19" fillId="0" borderId="4" xfId="0" quotePrefix="1" applyFont="1" applyBorder="1" applyAlignment="1">
      <alignment horizontal="center" vertical="center" textRotation="255" wrapText="1"/>
    </xf>
    <xf numFmtId="49" fontId="18" fillId="0" borderId="10" xfId="1" applyNumberFormat="1" applyFont="1" applyBorder="1" applyAlignment="1">
      <alignment horizontal="center" vertical="center"/>
    </xf>
    <xf numFmtId="0" fontId="18" fillId="0" borderId="10" xfId="1" applyNumberFormat="1" applyFont="1" applyBorder="1" applyAlignment="1">
      <alignment horizontal="center" vertical="center"/>
    </xf>
    <xf numFmtId="49" fontId="61" fillId="0" borderId="10" xfId="1" applyNumberFormat="1" applyFont="1" applyBorder="1" applyAlignment="1">
      <alignment horizontal="center" vertical="center"/>
    </xf>
    <xf numFmtId="0" fontId="61" fillId="0" borderId="10" xfId="1" applyNumberFormat="1" applyFont="1" applyBorder="1" applyAlignment="1">
      <alignment horizontal="center" vertical="center"/>
    </xf>
    <xf numFmtId="49" fontId="18" fillId="0" borderId="0" xfId="1" applyNumberFormat="1" applyFont="1" applyBorder="1" applyAlignment="1">
      <alignment horizontal="center" vertical="center"/>
    </xf>
    <xf numFmtId="0" fontId="18" fillId="0" borderId="0" xfId="1" applyNumberFormat="1" applyFont="1" applyBorder="1" applyAlignment="1">
      <alignment horizontal="center" vertical="center"/>
    </xf>
    <xf numFmtId="0" fontId="13" fillId="12" borderId="1" xfId="0" quotePrefix="1" applyFont="1" applyFill="1" applyBorder="1" applyAlignment="1">
      <alignment horizontal="center"/>
    </xf>
    <xf numFmtId="0" fontId="13" fillId="12" borderId="105" xfId="0" quotePrefix="1" applyFont="1" applyFill="1" applyBorder="1" applyAlignment="1">
      <alignment horizontal="center"/>
    </xf>
    <xf numFmtId="0" fontId="13" fillId="12" borderId="2" xfId="0" quotePrefix="1" applyFont="1" applyFill="1" applyBorder="1" applyAlignment="1">
      <alignment horizontal="center"/>
    </xf>
    <xf numFmtId="0" fontId="13" fillId="0" borderId="3" xfId="0" applyFont="1" applyBorder="1" applyAlignment="1">
      <alignment horizontal="center" vertical="center" wrapText="1"/>
    </xf>
    <xf numFmtId="0" fontId="13" fillId="12" borderId="3" xfId="0" quotePrefix="1" applyFont="1" applyFill="1" applyBorder="1" applyAlignment="1">
      <alignment horizontal="center"/>
    </xf>
    <xf numFmtId="0" fontId="13" fillId="0" borderId="102" xfId="0" applyFont="1" applyBorder="1" applyAlignment="1">
      <alignment horizontal="center" vertical="center" wrapText="1"/>
    </xf>
    <xf numFmtId="0" fontId="13" fillId="0" borderId="103" xfId="0" applyFont="1" applyBorder="1" applyAlignment="1">
      <alignment horizontal="center" vertical="center" wrapText="1"/>
    </xf>
    <xf numFmtId="0" fontId="13" fillId="0" borderId="104"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29" fillId="0" borderId="10" xfId="1" applyNumberFormat="1" applyFont="1" applyBorder="1" applyAlignment="1">
      <alignment horizontal="center" vertical="center"/>
    </xf>
    <xf numFmtId="0" fontId="129" fillId="0" borderId="10" xfId="1" applyNumberFormat="1" applyFont="1" applyBorder="1" applyAlignment="1">
      <alignment horizontal="center" vertical="center"/>
    </xf>
    <xf numFmtId="0" fontId="13" fillId="0" borderId="4" xfId="0" applyFont="1" applyBorder="1" applyAlignment="1">
      <alignment horizontal="center" vertical="center" wrapText="1"/>
    </xf>
    <xf numFmtId="0" fontId="13" fillId="0" borderId="5" xfId="0" applyFont="1" applyBorder="1" applyAlignment="1">
      <alignment horizontal="center" vertical="center" wrapText="1"/>
    </xf>
    <xf numFmtId="0" fontId="13" fillId="12" borderId="51" xfId="0" quotePrefix="1" applyFont="1" applyFill="1" applyBorder="1" applyAlignment="1">
      <alignment horizontal="center"/>
    </xf>
    <xf numFmtId="0" fontId="13" fillId="0" borderId="6" xfId="0" applyFont="1" applyBorder="1" applyAlignment="1">
      <alignment horizontal="center" vertical="center" wrapText="1"/>
    </xf>
    <xf numFmtId="0" fontId="12" fillId="0" borderId="102" xfId="0" applyFont="1" applyBorder="1" applyAlignment="1">
      <alignment horizontal="center" vertical="center" wrapText="1"/>
    </xf>
    <xf numFmtId="0" fontId="12" fillId="0" borderId="104" xfId="0" applyFont="1" applyBorder="1" applyAlignment="1">
      <alignment horizontal="center" vertical="center" wrapText="1"/>
    </xf>
    <xf numFmtId="0" fontId="12" fillId="19" borderId="102" xfId="0" applyFont="1" applyFill="1" applyBorder="1" applyAlignment="1">
      <alignment horizontal="center" vertical="center" wrapText="1"/>
    </xf>
    <xf numFmtId="0" fontId="12" fillId="19" borderId="103" xfId="0" applyFont="1" applyFill="1" applyBorder="1" applyAlignment="1">
      <alignment horizontal="center" vertical="center"/>
    </xf>
    <xf numFmtId="0" fontId="12" fillId="19" borderId="104" xfId="0" applyFont="1" applyFill="1" applyBorder="1" applyAlignment="1">
      <alignment horizontal="center" vertical="center"/>
    </xf>
    <xf numFmtId="0" fontId="12" fillId="19" borderId="9" xfId="0" applyFont="1" applyFill="1" applyBorder="1" applyAlignment="1">
      <alignment horizontal="center" vertical="center"/>
    </xf>
    <xf numFmtId="0" fontId="12" fillId="19" borderId="10" xfId="0" applyFont="1" applyFill="1" applyBorder="1" applyAlignment="1">
      <alignment horizontal="center" vertical="center"/>
    </xf>
    <xf numFmtId="0" fontId="12" fillId="19" borderId="11" xfId="0" applyFont="1" applyFill="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3" fillId="0" borderId="8" xfId="0" applyFont="1" applyBorder="1" applyAlignment="1">
      <alignment horizontal="center" vertical="center"/>
    </xf>
    <xf numFmtId="0" fontId="13" fillId="0" borderId="9" xfId="0" applyFont="1" applyBorder="1" applyAlignment="1">
      <alignment horizontal="center" vertical="center"/>
    </xf>
    <xf numFmtId="0" fontId="13" fillId="0" borderId="11" xfId="0" applyFont="1" applyBorder="1" applyAlignment="1">
      <alignment horizontal="center" vertical="center"/>
    </xf>
    <xf numFmtId="0" fontId="13" fillId="12" borderId="1" xfId="0" quotePrefix="1" applyFont="1" applyFill="1" applyBorder="1" applyAlignment="1">
      <alignment horizontal="center" wrapText="1"/>
    </xf>
    <xf numFmtId="0" fontId="19" fillId="19" borderId="102" xfId="0" applyFont="1" applyFill="1" applyBorder="1" applyAlignment="1">
      <alignment horizontal="center" vertical="center" wrapText="1"/>
    </xf>
    <xf numFmtId="0" fontId="19" fillId="19" borderId="104" xfId="0" applyFont="1" applyFill="1" applyBorder="1" applyAlignment="1">
      <alignment horizontal="center" vertical="center" wrapText="1"/>
    </xf>
    <xf numFmtId="0" fontId="19" fillId="19" borderId="9" xfId="0" applyFont="1" applyFill="1" applyBorder="1" applyAlignment="1">
      <alignment horizontal="center" vertical="center" wrapText="1"/>
    </xf>
    <xf numFmtId="0" fontId="19" fillId="19" borderId="11" xfId="0" applyFont="1" applyFill="1" applyBorder="1" applyAlignment="1">
      <alignment horizontal="center" vertical="center" wrapText="1"/>
    </xf>
    <xf numFmtId="0" fontId="12" fillId="19" borderId="103" xfId="0" applyFont="1" applyFill="1" applyBorder="1" applyAlignment="1">
      <alignment horizontal="center" vertical="center" wrapText="1"/>
    </xf>
    <xf numFmtId="0" fontId="12" fillId="19" borderId="104" xfId="0" applyFont="1" applyFill="1" applyBorder="1" applyAlignment="1">
      <alignment horizontal="center" vertical="center" wrapText="1"/>
    </xf>
    <xf numFmtId="0" fontId="12" fillId="19" borderId="9" xfId="0" applyFont="1" applyFill="1" applyBorder="1" applyAlignment="1">
      <alignment horizontal="center" vertical="center" wrapText="1"/>
    </xf>
    <xf numFmtId="0" fontId="12" fillId="19" borderId="10" xfId="0" applyFont="1" applyFill="1" applyBorder="1" applyAlignment="1">
      <alignment horizontal="center" vertical="center" wrapText="1"/>
    </xf>
    <xf numFmtId="0" fontId="12" fillId="19" borderId="11" xfId="0" applyFont="1" applyFill="1" applyBorder="1" applyAlignment="1">
      <alignment horizontal="center" vertical="center" wrapText="1"/>
    </xf>
    <xf numFmtId="0" fontId="68" fillId="2" borderId="66" xfId="0" applyFont="1" applyFill="1" applyBorder="1" applyAlignment="1">
      <alignment horizontal="left" vertical="center" wrapText="1"/>
    </xf>
    <xf numFmtId="0" fontId="68" fillId="2" borderId="67" xfId="0" applyFont="1" applyFill="1" applyBorder="1" applyAlignment="1">
      <alignment horizontal="left" vertical="center"/>
    </xf>
    <xf numFmtId="0" fontId="68" fillId="2" borderId="68" xfId="0" applyFont="1" applyFill="1" applyBorder="1" applyAlignment="1">
      <alignment horizontal="left" vertical="center"/>
    </xf>
    <xf numFmtId="0" fontId="12" fillId="12" borderId="1" xfId="0" quotePrefix="1" applyFont="1" applyFill="1" applyBorder="1" applyAlignment="1">
      <alignment horizontal="center"/>
    </xf>
    <xf numFmtId="0" fontId="12" fillId="12" borderId="51" xfId="0" quotePrefix="1" applyFont="1" applyFill="1" applyBorder="1" applyAlignment="1">
      <alignment horizontal="center"/>
    </xf>
    <xf numFmtId="0" fontId="68" fillId="2" borderId="63" xfId="0" applyFont="1" applyFill="1" applyBorder="1" applyAlignment="1">
      <alignment horizontal="left" vertical="center" wrapText="1"/>
    </xf>
    <xf numFmtId="0" fontId="68" fillId="2" borderId="64" xfId="0" applyFont="1" applyFill="1" applyBorder="1" applyAlignment="1">
      <alignment horizontal="left" vertical="center"/>
    </xf>
    <xf numFmtId="0" fontId="68" fillId="2" borderId="65" xfId="0" applyFont="1" applyFill="1" applyBorder="1" applyAlignment="1">
      <alignment horizontal="left" vertical="center"/>
    </xf>
    <xf numFmtId="0" fontId="12" fillId="5" borderId="102" xfId="0" applyFont="1" applyFill="1" applyBorder="1" applyAlignment="1">
      <alignment horizontal="center" vertical="center" wrapText="1"/>
    </xf>
    <xf numFmtId="0" fontId="12" fillId="5" borderId="103" xfId="0" applyFont="1" applyFill="1" applyBorder="1" applyAlignment="1">
      <alignment horizontal="center" vertical="center" wrapText="1"/>
    </xf>
    <xf numFmtId="0" fontId="12" fillId="5" borderId="104"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5" borderId="0"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11" xfId="0" applyFont="1" applyFill="1" applyBorder="1" applyAlignment="1">
      <alignment horizontal="center" vertical="center" wrapText="1"/>
    </xf>
    <xf numFmtId="0" fontId="12" fillId="12" borderId="9" xfId="0" quotePrefix="1" applyFont="1" applyFill="1" applyBorder="1" applyAlignment="1">
      <alignment horizontal="center"/>
    </xf>
    <xf numFmtId="0" fontId="12" fillId="12" borderId="11" xfId="0" quotePrefix="1" applyFont="1" applyFill="1" applyBorder="1" applyAlignment="1">
      <alignment horizontal="center"/>
    </xf>
    <xf numFmtId="0" fontId="12" fillId="12" borderId="2" xfId="0" quotePrefix="1" applyFont="1" applyFill="1" applyBorder="1" applyAlignment="1">
      <alignment horizontal="center"/>
    </xf>
    <xf numFmtId="0" fontId="68" fillId="2" borderId="64" xfId="0" applyFont="1" applyFill="1" applyBorder="1" applyAlignment="1">
      <alignment horizontal="left" vertical="center" wrapText="1"/>
    </xf>
    <xf numFmtId="0" fontId="68" fillId="2" borderId="65" xfId="0" applyFont="1" applyFill="1" applyBorder="1" applyAlignment="1">
      <alignment horizontal="left" vertical="center" wrapText="1"/>
    </xf>
    <xf numFmtId="0" fontId="12" fillId="8" borderId="3" xfId="0" applyFont="1" applyFill="1" applyBorder="1" applyAlignment="1">
      <alignment horizontal="center" vertical="center" wrapText="1"/>
    </xf>
    <xf numFmtId="0" fontId="12" fillId="0" borderId="1" xfId="0" applyFont="1" applyBorder="1" applyAlignment="1">
      <alignment horizontal="center" vertical="center" wrapText="1"/>
    </xf>
    <xf numFmtId="0" fontId="12" fillId="5"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2" fillId="5" borderId="6"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12" fillId="21" borderId="70" xfId="0" applyFont="1" applyFill="1" applyBorder="1" applyAlignment="1">
      <alignment horizontal="center" vertical="center" wrapText="1"/>
    </xf>
    <xf numFmtId="0" fontId="12" fillId="21" borderId="3" xfId="0" applyFont="1" applyFill="1" applyBorder="1" applyAlignment="1">
      <alignment horizontal="center" vertical="center" wrapText="1"/>
    </xf>
    <xf numFmtId="0" fontId="12" fillId="21" borderId="1" xfId="0" applyFont="1" applyFill="1" applyBorder="1" applyAlignment="1">
      <alignment horizontal="center" vertical="center" wrapText="1"/>
    </xf>
    <xf numFmtId="0" fontId="12" fillId="21" borderId="33" xfId="0" applyFont="1" applyFill="1" applyBorder="1" applyAlignment="1">
      <alignment horizontal="center" vertical="center" wrapText="1"/>
    </xf>
    <xf numFmtId="0" fontId="12" fillId="21" borderId="69" xfId="0" applyFont="1" applyFill="1" applyBorder="1" applyAlignment="1">
      <alignment horizontal="center" vertical="center" wrapText="1"/>
    </xf>
    <xf numFmtId="0" fontId="12" fillId="21" borderId="91" xfId="0" applyFont="1" applyFill="1" applyBorder="1" applyAlignment="1">
      <alignment horizontal="center" vertical="center" wrapText="1"/>
    </xf>
    <xf numFmtId="0" fontId="12" fillId="21" borderId="59" xfId="0" applyFont="1" applyFill="1" applyBorder="1" applyAlignment="1">
      <alignment horizontal="center" vertical="center" wrapText="1"/>
    </xf>
    <xf numFmtId="0" fontId="12" fillId="21" borderId="34" xfId="0" applyFont="1" applyFill="1" applyBorder="1" applyAlignment="1">
      <alignment horizontal="center" vertical="center" wrapText="1"/>
    </xf>
    <xf numFmtId="0" fontId="12" fillId="4" borderId="70" xfId="0" applyFont="1" applyFill="1" applyBorder="1" applyAlignment="1">
      <alignment horizontal="center" vertical="center" wrapText="1"/>
    </xf>
    <xf numFmtId="0" fontId="12" fillId="4" borderId="90"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12" fillId="4" borderId="36" xfId="0" applyFont="1" applyFill="1" applyBorder="1" applyAlignment="1">
      <alignment horizontal="center" vertical="center" wrapText="1"/>
    </xf>
    <xf numFmtId="0" fontId="12" fillId="4" borderId="33" xfId="0" applyFont="1" applyFill="1" applyBorder="1" applyAlignment="1">
      <alignment horizontal="center" vertical="center" wrapText="1"/>
    </xf>
    <xf numFmtId="0" fontId="12" fillId="4" borderId="32" xfId="0" applyFont="1" applyFill="1" applyBorder="1" applyAlignment="1">
      <alignment horizontal="center" vertical="center" wrapText="1"/>
    </xf>
    <xf numFmtId="0" fontId="12" fillId="4" borderId="91" xfId="0" applyFont="1" applyFill="1" applyBorder="1" applyAlignment="1">
      <alignment horizontal="center" vertical="center" wrapText="1"/>
    </xf>
    <xf numFmtId="0" fontId="12" fillId="4" borderId="47" xfId="0" applyFont="1" applyFill="1" applyBorder="1" applyAlignment="1">
      <alignment horizontal="center" vertical="center" wrapText="1"/>
    </xf>
    <xf numFmtId="0" fontId="12" fillId="4" borderId="59"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2" fillId="4" borderId="34" xfId="0" applyFont="1" applyFill="1" applyBorder="1" applyAlignment="1">
      <alignment horizontal="center" vertical="center" wrapText="1"/>
    </xf>
    <xf numFmtId="0" fontId="12" fillId="4" borderId="69" xfId="0" applyFont="1" applyFill="1" applyBorder="1" applyAlignment="1">
      <alignment horizontal="center" vertical="center" wrapText="1"/>
    </xf>
    <xf numFmtId="0" fontId="12" fillId="12" borderId="10" xfId="0" quotePrefix="1" applyFont="1" applyFill="1" applyBorder="1" applyAlignment="1">
      <alignment horizontal="center"/>
    </xf>
    <xf numFmtId="0" fontId="12" fillId="4" borderId="135" xfId="0" applyFont="1" applyFill="1" applyBorder="1" applyAlignment="1">
      <alignment horizontal="center" vertical="center" wrapText="1"/>
    </xf>
    <xf numFmtId="0" fontId="12" fillId="4" borderId="16" xfId="0" applyFont="1" applyFill="1" applyBorder="1" applyAlignment="1">
      <alignment horizontal="center" vertical="center" wrapText="1"/>
    </xf>
    <xf numFmtId="0" fontId="12" fillId="4" borderId="17" xfId="0" applyFont="1" applyFill="1" applyBorder="1" applyAlignment="1">
      <alignment horizontal="center" vertical="center" wrapText="1"/>
    </xf>
    <xf numFmtId="0" fontId="12" fillId="4" borderId="7" xfId="0" applyFont="1" applyFill="1" applyBorder="1" applyAlignment="1">
      <alignment horizontal="center" vertical="center" wrapText="1"/>
    </xf>
    <xf numFmtId="0" fontId="12" fillId="4" borderId="0" xfId="0" applyFont="1" applyFill="1" applyBorder="1" applyAlignment="1">
      <alignment horizontal="center" vertical="center" wrapText="1"/>
    </xf>
    <xf numFmtId="0" fontId="12" fillId="4" borderId="19" xfId="0" applyFont="1" applyFill="1" applyBorder="1" applyAlignment="1">
      <alignment horizontal="center" vertical="center" wrapText="1"/>
    </xf>
    <xf numFmtId="0" fontId="12" fillId="4" borderId="136" xfId="0" applyFont="1" applyFill="1" applyBorder="1" applyAlignment="1">
      <alignment horizontal="center" vertical="center" wrapText="1"/>
    </xf>
    <xf numFmtId="0" fontId="12" fillId="4" borderId="21" xfId="0" applyFont="1" applyFill="1" applyBorder="1" applyAlignment="1">
      <alignment horizontal="center" vertical="center" wrapText="1"/>
    </xf>
    <xf numFmtId="0" fontId="12" fillId="4" borderId="22" xfId="0" applyFont="1" applyFill="1" applyBorder="1" applyAlignment="1">
      <alignment horizontal="center" vertical="center" wrapText="1"/>
    </xf>
    <xf numFmtId="0" fontId="12" fillId="12" borderId="14" xfId="0" quotePrefix="1" applyFont="1" applyFill="1" applyBorder="1" applyAlignment="1">
      <alignment horizontal="center"/>
    </xf>
    <xf numFmtId="0" fontId="12" fillId="12" borderId="51" xfId="0" applyFont="1" applyFill="1" applyBorder="1" applyAlignment="1">
      <alignment horizontal="center"/>
    </xf>
    <xf numFmtId="0" fontId="12" fillId="12" borderId="2" xfId="0" applyFont="1" applyFill="1" applyBorder="1" applyAlignment="1">
      <alignment horizontal="center"/>
    </xf>
    <xf numFmtId="0" fontId="12" fillId="12" borderId="1" xfId="0" quotePrefix="1" applyFont="1" applyFill="1" applyBorder="1" applyAlignment="1">
      <alignment horizontal="center" wrapText="1"/>
    </xf>
    <xf numFmtId="0" fontId="12" fillId="12" borderId="51" xfId="0" quotePrefix="1" applyFont="1" applyFill="1" applyBorder="1" applyAlignment="1">
      <alignment horizontal="center" wrapText="1"/>
    </xf>
    <xf numFmtId="0" fontId="12" fillId="12" borderId="2" xfId="0" quotePrefix="1" applyFont="1" applyFill="1" applyBorder="1" applyAlignment="1">
      <alignment horizontal="center" wrapText="1"/>
    </xf>
    <xf numFmtId="0" fontId="12" fillId="0" borderId="24" xfId="0" applyFont="1" applyBorder="1" applyAlignment="1">
      <alignment horizontal="center" vertical="center" wrapText="1"/>
    </xf>
    <xf numFmtId="0" fontId="12" fillId="0" borderId="28"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29" xfId="0" applyFont="1" applyBorder="1" applyAlignment="1">
      <alignment horizontal="center" vertical="center" wrapText="1"/>
    </xf>
    <xf numFmtId="0" fontId="12" fillId="0" borderId="30" xfId="0" applyFont="1" applyBorder="1" applyAlignment="1">
      <alignment horizontal="center" vertical="center"/>
    </xf>
    <xf numFmtId="0" fontId="12" fillId="0" borderId="31" xfId="0" applyFont="1" applyBorder="1" applyAlignment="1">
      <alignment horizontal="center" vertical="center"/>
    </xf>
    <xf numFmtId="0" fontId="12" fillId="0" borderId="3" xfId="0" quotePrefix="1" applyFont="1" applyBorder="1" applyAlignment="1">
      <alignment horizontal="center" vertical="center"/>
    </xf>
    <xf numFmtId="0" fontId="12" fillId="0" borderId="25" xfId="0" applyFont="1" applyBorder="1" applyAlignment="1">
      <alignment horizontal="center" vertical="center"/>
    </xf>
    <xf numFmtId="0" fontId="12" fillId="0" borderId="26" xfId="0" applyFont="1" applyBorder="1" applyAlignment="1">
      <alignment horizontal="center" vertical="center"/>
    </xf>
    <xf numFmtId="0" fontId="12" fillId="0" borderId="27" xfId="0" applyFont="1" applyBorder="1" applyAlignment="1">
      <alignment horizontal="center" vertical="center"/>
    </xf>
    <xf numFmtId="0" fontId="12" fillId="5" borderId="70" xfId="0" applyFont="1" applyFill="1" applyBorder="1" applyAlignment="1">
      <alignment horizontal="center" vertical="center" wrapText="1"/>
    </xf>
    <xf numFmtId="0" fontId="12" fillId="5" borderId="33"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5" borderId="69" xfId="0" applyFont="1" applyFill="1" applyBorder="1" applyAlignment="1">
      <alignment horizontal="center" vertical="center" wrapText="1"/>
    </xf>
    <xf numFmtId="0" fontId="12" fillId="5" borderId="3" xfId="0" applyFont="1" applyFill="1" applyBorder="1" applyAlignment="1">
      <alignment horizontal="center" vertical="center"/>
    </xf>
    <xf numFmtId="0" fontId="12" fillId="2" borderId="4" xfId="0" applyFont="1" applyFill="1" applyBorder="1" applyAlignment="1">
      <alignment horizontal="center" vertical="center" wrapText="1"/>
    </xf>
    <xf numFmtId="0" fontId="12" fillId="2" borderId="5" xfId="0" applyFont="1" applyFill="1" applyBorder="1" applyAlignment="1">
      <alignment horizontal="center" vertical="center" wrapText="1"/>
    </xf>
    <xf numFmtId="0" fontId="12" fillId="2" borderId="7" xfId="0" applyFont="1" applyFill="1" applyBorder="1" applyAlignment="1">
      <alignment horizontal="center" vertical="center" wrapText="1"/>
    </xf>
    <xf numFmtId="0" fontId="12" fillId="2" borderId="0" xfId="0" applyFont="1" applyFill="1" applyBorder="1" applyAlignment="1">
      <alignment horizontal="center" vertical="center" wrapText="1"/>
    </xf>
    <xf numFmtId="0" fontId="12" fillId="2" borderId="9" xfId="0" applyFont="1" applyFill="1" applyBorder="1" applyAlignment="1">
      <alignment horizontal="center" vertical="center" wrapText="1"/>
    </xf>
    <xf numFmtId="0" fontId="12" fillId="2" borderId="10" xfId="0" applyFont="1" applyFill="1" applyBorder="1" applyAlignment="1">
      <alignment horizontal="center" vertical="center" wrapText="1"/>
    </xf>
    <xf numFmtId="0" fontId="19" fillId="0" borderId="3" xfId="0" applyFont="1" applyBorder="1" applyAlignment="1">
      <alignment horizontal="center" wrapText="1"/>
    </xf>
    <xf numFmtId="0" fontId="19" fillId="19" borderId="3" xfId="0" applyFont="1" applyFill="1" applyBorder="1" applyAlignment="1">
      <alignment horizontal="center" vertical="center" wrapText="1"/>
    </xf>
    <xf numFmtId="0" fontId="19" fillId="19" borderId="3" xfId="0" applyFont="1" applyFill="1" applyBorder="1" applyAlignment="1">
      <alignment horizontal="center" vertical="center"/>
    </xf>
    <xf numFmtId="0" fontId="19" fillId="0" borderId="3" xfId="0" applyFont="1" applyBorder="1" applyAlignment="1">
      <alignment horizontal="center" vertical="center" wrapText="1"/>
    </xf>
    <xf numFmtId="0" fontId="12" fillId="0" borderId="103" xfId="0" applyFont="1" applyBorder="1" applyAlignment="1">
      <alignment horizontal="center" vertical="center" wrapText="1"/>
    </xf>
    <xf numFmtId="0" fontId="12" fillId="12" borderId="105" xfId="0" quotePrefix="1" applyFont="1" applyFill="1" applyBorder="1" applyAlignment="1">
      <alignment horizontal="center"/>
    </xf>
    <xf numFmtId="0" fontId="12" fillId="12" borderId="3" xfId="0" applyFont="1" applyFill="1" applyBorder="1" applyAlignment="1">
      <alignment horizontal="center"/>
    </xf>
    <xf numFmtId="0" fontId="18" fillId="0" borderId="10" xfId="0" applyFont="1" applyBorder="1" applyAlignment="1">
      <alignment horizontal="center" vertical="center"/>
    </xf>
    <xf numFmtId="0" fontId="12" fillId="0" borderId="102" xfId="0" applyFont="1" applyFill="1" applyBorder="1" applyAlignment="1">
      <alignment horizontal="center" vertical="center" wrapText="1"/>
    </xf>
    <xf numFmtId="0" fontId="109" fillId="0" borderId="103" xfId="0" applyFont="1" applyFill="1" applyBorder="1" applyAlignment="1">
      <alignment horizontal="center" vertical="center" wrapText="1"/>
    </xf>
    <xf numFmtId="0" fontId="109" fillId="0" borderId="104" xfId="0" applyFont="1" applyFill="1" applyBorder="1" applyAlignment="1">
      <alignment horizontal="center" vertical="center" wrapText="1"/>
    </xf>
    <xf numFmtId="0" fontId="109" fillId="0" borderId="7" xfId="0" applyFont="1" applyFill="1" applyBorder="1" applyAlignment="1">
      <alignment horizontal="center" vertical="center" wrapText="1"/>
    </xf>
    <xf numFmtId="0" fontId="109" fillId="0" borderId="0" xfId="0" applyFont="1" applyFill="1" applyAlignment="1">
      <alignment horizontal="center" vertical="center" wrapText="1"/>
    </xf>
    <xf numFmtId="0" fontId="109" fillId="0" borderId="8"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09" fillId="0" borderId="10" xfId="0" applyFont="1" applyFill="1" applyBorder="1" applyAlignment="1">
      <alignment horizontal="center" vertical="center" wrapText="1"/>
    </xf>
    <xf numFmtId="0" fontId="109" fillId="0" borderId="11" xfId="0" applyFont="1" applyFill="1" applyBorder="1" applyAlignment="1">
      <alignment horizontal="center" vertical="center" wrapText="1"/>
    </xf>
    <xf numFmtId="0" fontId="12" fillId="8" borderId="14" xfId="0" applyFont="1" applyFill="1" applyBorder="1" applyAlignment="1">
      <alignment horizontal="center" vertical="center" wrapText="1"/>
    </xf>
    <xf numFmtId="0" fontId="132" fillId="0" borderId="102" xfId="0" applyFont="1" applyBorder="1" applyAlignment="1">
      <alignment horizontal="center" vertical="center" wrapText="1"/>
    </xf>
    <xf numFmtId="0" fontId="132" fillId="0" borderId="103" xfId="0" applyFont="1" applyBorder="1" applyAlignment="1">
      <alignment horizontal="center" vertical="center" wrapText="1"/>
    </xf>
    <xf numFmtId="0" fontId="132" fillId="0" borderId="104" xfId="0" applyFont="1" applyBorder="1" applyAlignment="1">
      <alignment horizontal="center" vertical="center" wrapText="1"/>
    </xf>
    <xf numFmtId="0" fontId="132" fillId="0" borderId="7" xfId="0" applyFont="1" applyBorder="1" applyAlignment="1">
      <alignment horizontal="center" vertical="center" wrapText="1"/>
    </xf>
    <xf numFmtId="0" fontId="132" fillId="0" borderId="0" xfId="0" applyFont="1" applyBorder="1" applyAlignment="1">
      <alignment horizontal="center" vertical="center" wrapText="1"/>
    </xf>
    <xf numFmtId="0" fontId="132" fillId="0" borderId="8" xfId="0" applyFont="1" applyBorder="1" applyAlignment="1">
      <alignment horizontal="center" vertical="center" wrapText="1"/>
    </xf>
    <xf numFmtId="0" fontId="132" fillId="0" borderId="9" xfId="0" applyFont="1" applyBorder="1" applyAlignment="1">
      <alignment horizontal="center" vertical="center" wrapText="1"/>
    </xf>
    <xf numFmtId="0" fontId="132" fillId="0" borderId="10" xfId="0" applyFont="1" applyBorder="1" applyAlignment="1">
      <alignment horizontal="center" vertical="center" wrapText="1"/>
    </xf>
    <xf numFmtId="0" fontId="132" fillId="0" borderId="11" xfId="0" applyFont="1" applyBorder="1" applyAlignment="1">
      <alignment horizontal="center" vertical="center" wrapText="1"/>
    </xf>
    <xf numFmtId="0" fontId="132" fillId="12" borderId="1" xfId="0" quotePrefix="1" applyFont="1" applyFill="1" applyBorder="1" applyAlignment="1">
      <alignment horizontal="center" wrapText="1"/>
    </xf>
    <xf numFmtId="0" fontId="132" fillId="12" borderId="105" xfId="0" quotePrefix="1" applyFont="1" applyFill="1" applyBorder="1" applyAlignment="1">
      <alignment horizontal="center" wrapText="1"/>
    </xf>
    <xf numFmtId="0" fontId="132" fillId="12" borderId="2" xfId="0" quotePrefix="1" applyFont="1" applyFill="1" applyBorder="1" applyAlignment="1">
      <alignment horizontal="center" wrapText="1"/>
    </xf>
    <xf numFmtId="0" fontId="12" fillId="0" borderId="53" xfId="0" applyFont="1" applyBorder="1" applyAlignment="1">
      <alignment horizontal="center" vertical="center" wrapText="1"/>
    </xf>
    <xf numFmtId="0" fontId="12" fillId="0" borderId="54" xfId="0" applyFont="1" applyBorder="1" applyAlignment="1">
      <alignment horizontal="center" vertical="center" wrapText="1"/>
    </xf>
    <xf numFmtId="0" fontId="12" fillId="0" borderId="56" xfId="0" applyFont="1" applyBorder="1" applyAlignment="1">
      <alignment horizontal="center" vertical="center" wrapText="1"/>
    </xf>
    <xf numFmtId="0" fontId="12" fillId="0" borderId="57"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58" xfId="0" applyFont="1" applyBorder="1" applyAlignment="1">
      <alignment horizontal="center" vertical="center" wrapText="1"/>
    </xf>
    <xf numFmtId="0" fontId="12" fillId="0" borderId="102" xfId="0" applyFont="1" applyFill="1" applyBorder="1" applyAlignment="1">
      <alignment horizontal="center" vertical="center"/>
    </xf>
    <xf numFmtId="0" fontId="109" fillId="0" borderId="103" xfId="0" applyFont="1" applyFill="1" applyBorder="1" applyAlignment="1">
      <alignment horizontal="center" vertical="center"/>
    </xf>
    <xf numFmtId="0" fontId="109" fillId="0" borderId="104" xfId="0" applyFont="1" applyFill="1" applyBorder="1" applyAlignment="1">
      <alignment horizontal="center" vertical="center"/>
    </xf>
    <xf numFmtId="0" fontId="109" fillId="0" borderId="7" xfId="0" applyFont="1" applyFill="1" applyBorder="1" applyAlignment="1">
      <alignment horizontal="center" vertical="center"/>
    </xf>
    <xf numFmtId="0" fontId="109" fillId="0" borderId="0" xfId="0" applyFont="1" applyFill="1" applyAlignment="1">
      <alignment horizontal="center" vertical="center"/>
    </xf>
    <xf numFmtId="0" fontId="109" fillId="0" borderId="8" xfId="0" applyFont="1" applyFill="1" applyBorder="1" applyAlignment="1">
      <alignment horizontal="center" vertical="center"/>
    </xf>
    <xf numFmtId="0" fontId="109" fillId="0" borderId="9" xfId="0" applyFont="1" applyFill="1" applyBorder="1" applyAlignment="1">
      <alignment horizontal="center" vertical="center"/>
    </xf>
    <xf numFmtId="0" fontId="109" fillId="0" borderId="10" xfId="0" applyFont="1" applyFill="1" applyBorder="1" applyAlignment="1">
      <alignment horizontal="center" vertical="center"/>
    </xf>
    <xf numFmtId="0" fontId="109" fillId="0" borderId="11" xfId="0" applyFont="1" applyFill="1" applyBorder="1" applyAlignment="1">
      <alignment horizontal="center" vertical="center"/>
    </xf>
    <xf numFmtId="0" fontId="132" fillId="0" borderId="3" xfId="0" applyFont="1" applyBorder="1" applyAlignment="1">
      <alignment horizontal="center" vertical="center" wrapText="1"/>
    </xf>
    <xf numFmtId="0" fontId="132" fillId="12" borderId="3" xfId="0" quotePrefix="1" applyFont="1" applyFill="1" applyBorder="1" applyAlignment="1">
      <alignment horizontal="center"/>
    </xf>
    <xf numFmtId="0" fontId="132" fillId="12" borderId="1" xfId="0" quotePrefix="1" applyFont="1" applyFill="1" applyBorder="1" applyAlignment="1">
      <alignment horizontal="center"/>
    </xf>
    <xf numFmtId="0" fontId="132" fillId="12" borderId="105" xfId="0" quotePrefix="1" applyFont="1" applyFill="1" applyBorder="1" applyAlignment="1">
      <alignment horizontal="center"/>
    </xf>
    <xf numFmtId="0" fontId="132" fillId="12" borderId="2" xfId="0" quotePrefix="1" applyFont="1" applyFill="1" applyBorder="1" applyAlignment="1">
      <alignment horizontal="center"/>
    </xf>
    <xf numFmtId="0" fontId="13" fillId="5" borderId="102" xfId="0"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7"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8" xfId="0" applyFont="1" applyFill="1" applyBorder="1" applyAlignment="1">
      <alignment horizontal="center" vertical="center"/>
    </xf>
    <xf numFmtId="0" fontId="13" fillId="5" borderId="9" xfId="0" applyFont="1" applyFill="1" applyBorder="1" applyAlignment="1">
      <alignment horizontal="center" vertical="center"/>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0" fontId="132" fillId="0" borderId="4" xfId="0" applyFont="1" applyBorder="1" applyAlignment="1">
      <alignment horizontal="center" vertical="center" wrapText="1"/>
    </xf>
    <xf numFmtId="0" fontId="132" fillId="0" borderId="6" xfId="0" applyFont="1" applyBorder="1" applyAlignment="1">
      <alignment horizontal="center" vertical="center"/>
    </xf>
    <xf numFmtId="0" fontId="132" fillId="0" borderId="7" xfId="0" applyFont="1" applyBorder="1" applyAlignment="1">
      <alignment horizontal="center" vertical="center"/>
    </xf>
    <xf numFmtId="0" fontId="132" fillId="0" borderId="8" xfId="0" applyFont="1" applyBorder="1" applyAlignment="1">
      <alignment horizontal="center" vertical="center"/>
    </xf>
    <xf numFmtId="0" fontId="132" fillId="0" borderId="9" xfId="0" applyFont="1" applyBorder="1" applyAlignment="1">
      <alignment horizontal="center" vertical="center"/>
    </xf>
    <xf numFmtId="0" fontId="132" fillId="0" borderId="11" xfId="0" applyFont="1" applyBorder="1" applyAlignment="1">
      <alignment horizontal="center" vertical="center"/>
    </xf>
    <xf numFmtId="0" fontId="13" fillId="2" borderId="3" xfId="0" applyFont="1" applyFill="1" applyBorder="1" applyAlignment="1">
      <alignment horizontal="left" vertical="center"/>
    </xf>
    <xf numFmtId="0" fontId="13" fillId="2" borderId="3" xfId="0" applyFont="1" applyFill="1" applyBorder="1" applyAlignment="1">
      <alignment horizontal="center" vertical="center"/>
    </xf>
    <xf numFmtId="0" fontId="13" fillId="0" borderId="3" xfId="0" quotePrefix="1" applyFont="1" applyFill="1" applyBorder="1" applyAlignment="1">
      <alignment horizontal="center" vertical="center"/>
    </xf>
    <xf numFmtId="0" fontId="13" fillId="0" borderId="3" xfId="0" applyFont="1" applyFill="1" applyBorder="1" applyAlignment="1">
      <alignment horizontal="center" vertical="center"/>
    </xf>
    <xf numFmtId="0" fontId="13" fillId="0" borderId="3" xfId="0" quotePrefix="1" applyFont="1" applyFill="1" applyBorder="1" applyAlignment="1">
      <alignment horizontal="left" vertical="center"/>
    </xf>
    <xf numFmtId="0" fontId="13" fillId="0" borderId="3" xfId="0" applyFont="1" applyFill="1" applyBorder="1" applyAlignment="1">
      <alignment horizontal="left" vertical="center"/>
    </xf>
    <xf numFmtId="0" fontId="13" fillId="0" borderId="3" xfId="0" applyFont="1" applyFill="1" applyBorder="1" applyAlignment="1">
      <alignment horizontal="left" vertical="center" wrapText="1"/>
    </xf>
    <xf numFmtId="0" fontId="13" fillId="2" borderId="3" xfId="0" quotePrefix="1" applyFont="1" applyFill="1" applyBorder="1" applyAlignment="1">
      <alignment horizontal="center" vertical="center"/>
    </xf>
    <xf numFmtId="0" fontId="13" fillId="2" borderId="3" xfId="0" applyFont="1" applyFill="1" applyBorder="1" applyAlignment="1">
      <alignment horizontal="left" vertical="center" wrapText="1"/>
    </xf>
    <xf numFmtId="0" fontId="12" fillId="2" borderId="101" xfId="2" applyFont="1" applyFill="1" applyBorder="1" applyAlignment="1">
      <alignment horizontal="left" vertical="center" wrapText="1"/>
    </xf>
    <xf numFmtId="0" fontId="12" fillId="2" borderId="14" xfId="2" applyFont="1" applyFill="1" applyBorder="1" applyAlignment="1">
      <alignment horizontal="left" vertical="center" wrapText="1"/>
    </xf>
    <xf numFmtId="0" fontId="12" fillId="2" borderId="101" xfId="2" applyFont="1" applyFill="1" applyBorder="1" applyAlignment="1">
      <alignment horizontal="left" vertical="center"/>
    </xf>
    <xf numFmtId="0" fontId="12" fillId="2" borderId="14" xfId="2" applyFont="1" applyFill="1" applyBorder="1" applyAlignment="1">
      <alignment horizontal="left" vertical="center"/>
    </xf>
    <xf numFmtId="0" fontId="12" fillId="2" borderId="101" xfId="2" applyFont="1" applyFill="1" applyBorder="1" applyAlignment="1">
      <alignment horizontal="center" vertical="center"/>
    </xf>
    <xf numFmtId="0" fontId="12" fillId="2" borderId="14" xfId="2" applyFont="1" applyFill="1" applyBorder="1" applyAlignment="1">
      <alignment horizontal="center" vertical="center"/>
    </xf>
    <xf numFmtId="0" fontId="12" fillId="2" borderId="102" xfId="0" applyFont="1" applyFill="1" applyBorder="1" applyAlignment="1">
      <alignment horizontal="center" vertical="center"/>
    </xf>
    <xf numFmtId="0" fontId="12" fillId="2" borderId="104" xfId="0" applyFont="1" applyFill="1" applyBorder="1" applyAlignment="1">
      <alignment horizontal="center" vertical="center"/>
    </xf>
    <xf numFmtId="0" fontId="12" fillId="2" borderId="9" xfId="0" applyFont="1" applyFill="1" applyBorder="1" applyAlignment="1">
      <alignment horizontal="center" vertical="center"/>
    </xf>
    <xf numFmtId="0" fontId="12" fillId="2" borderId="11" xfId="0" applyFont="1" applyFill="1" applyBorder="1" applyAlignment="1">
      <alignment horizontal="center" vertical="center"/>
    </xf>
    <xf numFmtId="0" fontId="12" fillId="2" borderId="102" xfId="0" applyFont="1" applyFill="1" applyBorder="1" applyAlignment="1">
      <alignment horizontal="left" vertical="center"/>
    </xf>
    <xf numFmtId="0" fontId="12" fillId="2" borderId="103" xfId="0" applyFont="1" applyFill="1" applyBorder="1" applyAlignment="1">
      <alignment horizontal="left" vertical="center"/>
    </xf>
    <xf numFmtId="0" fontId="12" fillId="2" borderId="104" xfId="0" applyFont="1" applyFill="1" applyBorder="1" applyAlignment="1">
      <alignment horizontal="left" vertical="center"/>
    </xf>
    <xf numFmtId="0" fontId="12" fillId="2" borderId="9" xfId="0" applyFont="1" applyFill="1" applyBorder="1" applyAlignment="1">
      <alignment horizontal="left" vertical="center"/>
    </xf>
    <xf numFmtId="0" fontId="12" fillId="2" borderId="10" xfId="0" applyFont="1" applyFill="1" applyBorder="1" applyAlignment="1">
      <alignment horizontal="left" vertical="center"/>
    </xf>
    <xf numFmtId="0" fontId="12" fillId="2" borderId="11" xfId="0" applyFont="1" applyFill="1" applyBorder="1" applyAlignment="1">
      <alignment horizontal="left" vertical="center"/>
    </xf>
    <xf numFmtId="0" fontId="12" fillId="2" borderId="3" xfId="0" quotePrefix="1" applyFont="1" applyFill="1" applyBorder="1" applyAlignment="1">
      <alignment horizontal="left" vertical="center"/>
    </xf>
    <xf numFmtId="0" fontId="12" fillId="2" borderId="3" xfId="0" applyFont="1" applyFill="1" applyBorder="1" applyAlignment="1">
      <alignment horizontal="left" vertical="center"/>
    </xf>
    <xf numFmtId="0" fontId="12" fillId="2" borderId="102" xfId="0" applyFont="1" applyFill="1" applyBorder="1" applyAlignment="1">
      <alignment horizontal="left" vertical="center" wrapText="1"/>
    </xf>
    <xf numFmtId="0" fontId="12" fillId="2" borderId="103" xfId="0" applyFont="1" applyFill="1" applyBorder="1" applyAlignment="1">
      <alignment horizontal="left" vertical="center" wrapText="1"/>
    </xf>
    <xf numFmtId="0" fontId="12" fillId="2" borderId="104" xfId="0" applyFont="1" applyFill="1" applyBorder="1" applyAlignment="1">
      <alignment horizontal="left" vertical="center" wrapText="1"/>
    </xf>
    <xf numFmtId="0" fontId="12" fillId="2" borderId="9" xfId="0" applyFont="1" applyFill="1" applyBorder="1" applyAlignment="1">
      <alignment horizontal="left" vertical="center" wrapText="1"/>
    </xf>
    <xf numFmtId="0" fontId="12" fillId="2" borderId="10" xfId="0" applyFont="1" applyFill="1" applyBorder="1" applyAlignment="1">
      <alignment horizontal="left" vertical="center" wrapText="1"/>
    </xf>
    <xf numFmtId="0" fontId="12" fillId="2" borderId="11" xfId="0" applyFont="1" applyFill="1" applyBorder="1" applyAlignment="1">
      <alignment horizontal="left" vertical="center" wrapText="1"/>
    </xf>
    <xf numFmtId="0" fontId="12" fillId="10" borderId="3" xfId="0" applyFont="1" applyFill="1" applyBorder="1" applyAlignment="1">
      <alignment horizontal="center" vertical="center"/>
    </xf>
    <xf numFmtId="0" fontId="12" fillId="10" borderId="3" xfId="0" quotePrefix="1" applyFont="1" applyFill="1" applyBorder="1" applyAlignment="1">
      <alignment horizontal="center" vertical="center"/>
    </xf>
    <xf numFmtId="0" fontId="12" fillId="2" borderId="3" xfId="0" quotePrefix="1" applyFont="1" applyFill="1" applyBorder="1" applyAlignment="1">
      <alignment horizontal="center" vertical="center"/>
    </xf>
    <xf numFmtId="0" fontId="12" fillId="0" borderId="3" xfId="0" applyFont="1" applyFill="1" applyBorder="1" applyAlignment="1">
      <alignment horizontal="center" vertical="center"/>
    </xf>
    <xf numFmtId="0" fontId="12" fillId="2" borderId="3" xfId="0" applyFont="1" applyFill="1" applyBorder="1" applyAlignment="1">
      <alignment horizontal="left" vertical="center" wrapText="1"/>
    </xf>
    <xf numFmtId="0" fontId="12" fillId="0" borderId="3" xfId="0" applyFont="1" applyFill="1" applyBorder="1" applyAlignment="1">
      <alignment horizontal="center" vertical="center" wrapText="1"/>
    </xf>
    <xf numFmtId="0" fontId="12" fillId="10" borderId="3" xfId="0" quotePrefix="1" applyFont="1" applyFill="1" applyBorder="1" applyAlignment="1">
      <alignment horizontal="left" vertical="center"/>
    </xf>
    <xf numFmtId="0" fontId="12" fillId="10" borderId="3" xfId="0" applyFont="1" applyFill="1" applyBorder="1" applyAlignment="1">
      <alignment horizontal="left" vertical="center"/>
    </xf>
    <xf numFmtId="49" fontId="19" fillId="2" borderId="101" xfId="0" applyNumberFormat="1" applyFont="1" applyFill="1" applyBorder="1" applyAlignment="1">
      <alignment horizontal="center" vertical="center"/>
    </xf>
    <xf numFmtId="49" fontId="19" fillId="2" borderId="13" xfId="0" applyNumberFormat="1" applyFont="1" applyFill="1" applyBorder="1" applyAlignment="1">
      <alignment horizontal="center" vertical="center"/>
    </xf>
    <xf numFmtId="49" fontId="19" fillId="2" borderId="14" xfId="0" applyNumberFormat="1" applyFont="1" applyFill="1" applyBorder="1" applyAlignment="1">
      <alignment horizontal="center" vertical="center"/>
    </xf>
    <xf numFmtId="0" fontId="19" fillId="2" borderId="102" xfId="0" applyFont="1" applyFill="1" applyBorder="1" applyAlignment="1">
      <alignment horizontal="center" vertical="center"/>
    </xf>
    <xf numFmtId="0" fontId="19" fillId="2" borderId="7" xfId="0" applyFont="1" applyFill="1" applyBorder="1" applyAlignment="1">
      <alignment horizontal="center" vertical="center"/>
    </xf>
    <xf numFmtId="0" fontId="12" fillId="2" borderId="84" xfId="0" applyFont="1" applyFill="1" applyBorder="1" applyAlignment="1">
      <alignment horizontal="center" vertical="center"/>
    </xf>
    <xf numFmtId="0" fontId="12" fillId="2" borderId="84" xfId="0" applyFont="1" applyFill="1" applyBorder="1" applyAlignment="1">
      <alignment horizontal="left" vertical="center"/>
    </xf>
    <xf numFmtId="0" fontId="12" fillId="5" borderId="3" xfId="0" quotePrefix="1" applyFont="1" applyFill="1" applyBorder="1" applyAlignment="1">
      <alignment horizontal="center" vertical="center"/>
    </xf>
    <xf numFmtId="0" fontId="12" fillId="5" borderId="3" xfId="0" quotePrefix="1" applyFont="1" applyFill="1" applyBorder="1" applyAlignment="1">
      <alignment horizontal="left" vertical="center"/>
    </xf>
    <xf numFmtId="0" fontId="12" fillId="5" borderId="3" xfId="0" applyFont="1" applyFill="1" applyBorder="1" applyAlignment="1">
      <alignment horizontal="left" vertical="center"/>
    </xf>
    <xf numFmtId="0" fontId="12" fillId="5" borderId="3" xfId="0" applyFont="1" applyFill="1" applyBorder="1" applyAlignment="1">
      <alignment horizontal="left" vertical="center" wrapText="1"/>
    </xf>
    <xf numFmtId="0" fontId="12" fillId="2" borderId="101" xfId="0" applyFont="1" applyFill="1" applyBorder="1" applyAlignment="1">
      <alignment horizontal="left" vertical="top"/>
    </xf>
    <xf numFmtId="0" fontId="12" fillId="2" borderId="13" xfId="0" applyFont="1" applyFill="1" applyBorder="1" applyAlignment="1">
      <alignment horizontal="left" vertical="top"/>
    </xf>
    <xf numFmtId="0" fontId="12" fillId="2" borderId="14" xfId="0" applyFont="1" applyFill="1" applyBorder="1" applyAlignment="1">
      <alignment horizontal="left" vertical="top"/>
    </xf>
    <xf numFmtId="0" fontId="12" fillId="2" borderId="12" xfId="0" applyFont="1" applyFill="1" applyBorder="1" applyAlignment="1">
      <alignment horizontal="left" vertical="top"/>
    </xf>
    <xf numFmtId="49" fontId="12" fillId="2" borderId="101" xfId="0" applyNumberFormat="1" applyFont="1" applyFill="1" applyBorder="1" applyAlignment="1">
      <alignment horizontal="center" vertical="center"/>
    </xf>
    <xf numFmtId="49" fontId="12" fillId="2" borderId="13" xfId="0" applyNumberFormat="1" applyFont="1" applyFill="1" applyBorder="1" applyAlignment="1">
      <alignment horizontal="center" vertical="center"/>
    </xf>
    <xf numFmtId="49" fontId="12" fillId="2" borderId="14" xfId="0" applyNumberFormat="1" applyFont="1" applyFill="1" applyBorder="1" applyAlignment="1">
      <alignment horizontal="center" vertical="center"/>
    </xf>
    <xf numFmtId="0" fontId="12" fillId="2" borderId="77" xfId="0" applyFont="1" applyFill="1" applyBorder="1" applyAlignment="1">
      <alignment horizontal="center" vertical="center"/>
    </xf>
    <xf numFmtId="0" fontId="12" fillId="2" borderId="79" xfId="0" applyFont="1" applyFill="1" applyBorder="1" applyAlignment="1">
      <alignment horizontal="center" vertical="center"/>
    </xf>
    <xf numFmtId="0" fontId="12" fillId="2" borderId="77" xfId="0" applyFont="1" applyFill="1" applyBorder="1" applyAlignment="1">
      <alignment horizontal="center" vertical="center" wrapText="1"/>
    </xf>
    <xf numFmtId="0" fontId="12" fillId="2" borderId="80" xfId="0" quotePrefix="1" applyFont="1" applyFill="1" applyBorder="1" applyAlignment="1">
      <alignment horizontal="center" vertical="center"/>
    </xf>
    <xf numFmtId="0" fontId="12" fillId="2" borderId="80" xfId="0" applyFont="1" applyFill="1" applyBorder="1" applyAlignment="1">
      <alignment horizontal="center" vertical="center"/>
    </xf>
    <xf numFmtId="0" fontId="12" fillId="2" borderId="80" xfId="0" applyFont="1" applyFill="1" applyBorder="1" applyAlignment="1">
      <alignment horizontal="left" vertical="center"/>
    </xf>
    <xf numFmtId="0" fontId="12" fillId="2" borderId="1" xfId="0" applyFont="1" applyFill="1" applyBorder="1" applyAlignment="1">
      <alignment horizontal="center" vertical="center" wrapText="1"/>
    </xf>
    <xf numFmtId="0" fontId="12" fillId="2" borderId="3" xfId="0" quotePrefix="1" applyFont="1" applyFill="1" applyBorder="1" applyAlignment="1">
      <alignment horizontal="left" vertical="center" wrapText="1"/>
    </xf>
    <xf numFmtId="0" fontId="12" fillId="4" borderId="3" xfId="0" applyFont="1" applyFill="1" applyBorder="1" applyAlignment="1">
      <alignment horizontal="center" vertical="center"/>
    </xf>
    <xf numFmtId="0" fontId="12" fillId="4" borderId="3" xfId="0" applyFont="1" applyFill="1" applyBorder="1" applyAlignment="1">
      <alignment horizontal="left" vertical="center"/>
    </xf>
    <xf numFmtId="49" fontId="12" fillId="4" borderId="101" xfId="0" applyNumberFormat="1" applyFont="1" applyFill="1" applyBorder="1" applyAlignment="1">
      <alignment horizontal="center" vertical="center" wrapText="1"/>
    </xf>
    <xf numFmtId="49" fontId="12" fillId="4" borderId="13" xfId="0" applyNumberFormat="1" applyFont="1" applyFill="1" applyBorder="1" applyAlignment="1">
      <alignment horizontal="center" vertical="center"/>
    </xf>
    <xf numFmtId="49" fontId="12" fillId="4" borderId="14" xfId="0" applyNumberFormat="1" applyFont="1" applyFill="1" applyBorder="1" applyAlignment="1">
      <alignment horizontal="center" vertical="center"/>
    </xf>
    <xf numFmtId="49" fontId="12" fillId="4" borderId="13" xfId="0" applyNumberFormat="1" applyFont="1" applyFill="1" applyBorder="1" applyAlignment="1">
      <alignment horizontal="center" vertical="center" wrapText="1"/>
    </xf>
    <xf numFmtId="49" fontId="12" fillId="4" borderId="14" xfId="0" applyNumberFormat="1" applyFont="1" applyFill="1" applyBorder="1" applyAlignment="1">
      <alignment horizontal="center" vertical="center" wrapText="1"/>
    </xf>
    <xf numFmtId="0" fontId="19" fillId="0" borderId="3" xfId="0" applyFont="1" applyFill="1" applyBorder="1" applyAlignment="1">
      <alignment horizontal="left" vertical="center"/>
    </xf>
    <xf numFmtId="0" fontId="12" fillId="2" borderId="2" xfId="0" applyFont="1" applyFill="1" applyBorder="1" applyAlignment="1">
      <alignment horizontal="center" vertical="center" wrapText="1"/>
    </xf>
    <xf numFmtId="0" fontId="21" fillId="2" borderId="3" xfId="0" applyFont="1" applyFill="1" applyBorder="1" applyAlignment="1">
      <alignment horizontal="left" vertical="center"/>
    </xf>
    <xf numFmtId="0" fontId="12" fillId="0" borderId="3" xfId="0" quotePrefix="1" applyFont="1" applyFill="1" applyBorder="1" applyAlignment="1">
      <alignment horizontal="left" vertical="center"/>
    </xf>
    <xf numFmtId="0" fontId="12" fillId="0" borderId="3" xfId="0" applyFont="1" applyFill="1" applyBorder="1" applyAlignment="1">
      <alignment horizontal="left" vertical="center"/>
    </xf>
    <xf numFmtId="0" fontId="12" fillId="0" borderId="3" xfId="0" applyFont="1" applyFill="1" applyBorder="1" applyAlignment="1">
      <alignment horizontal="left" vertical="center" wrapText="1"/>
    </xf>
    <xf numFmtId="0" fontId="12" fillId="2" borderId="80" xfId="0" applyFont="1" applyFill="1" applyBorder="1" applyAlignment="1">
      <alignment horizontal="left" vertical="center" wrapText="1"/>
    </xf>
    <xf numFmtId="0" fontId="12" fillId="2" borderId="84" xfId="0" applyFont="1" applyFill="1" applyBorder="1" applyAlignment="1">
      <alignment horizontal="left" vertical="center" wrapText="1"/>
    </xf>
    <xf numFmtId="0" fontId="12" fillId="2" borderId="88" xfId="0" applyFont="1" applyFill="1" applyBorder="1" applyAlignment="1">
      <alignment horizontal="left" vertical="center" wrapText="1"/>
    </xf>
    <xf numFmtId="0" fontId="12" fillId="2" borderId="88" xfId="0" applyFont="1" applyFill="1" applyBorder="1" applyAlignment="1">
      <alignment horizontal="center" vertical="center" wrapText="1"/>
    </xf>
    <xf numFmtId="0" fontId="12" fillId="2" borderId="88" xfId="0" applyFont="1" applyFill="1" applyBorder="1" applyAlignment="1">
      <alignment horizontal="center" vertical="center"/>
    </xf>
    <xf numFmtId="0" fontId="12" fillId="2" borderId="88" xfId="0" applyFont="1" applyFill="1" applyBorder="1" applyAlignment="1">
      <alignment horizontal="left" vertical="center"/>
    </xf>
    <xf numFmtId="0" fontId="12" fillId="2" borderId="85" xfId="0" applyFont="1" applyFill="1" applyBorder="1" applyAlignment="1">
      <alignment horizontal="center" vertical="center" wrapText="1"/>
    </xf>
    <xf numFmtId="0" fontId="12" fillId="2" borderId="87" xfId="0" applyFont="1" applyFill="1" applyBorder="1" applyAlignment="1">
      <alignment horizontal="center" vertical="center" wrapText="1"/>
    </xf>
    <xf numFmtId="0" fontId="12" fillId="2" borderId="14" xfId="0" applyFont="1" applyFill="1" applyBorder="1" applyAlignment="1">
      <alignment horizontal="center" vertical="center"/>
    </xf>
    <xf numFmtId="0" fontId="12" fillId="2" borderId="14" xfId="0" applyFont="1" applyFill="1" applyBorder="1" applyAlignment="1">
      <alignment horizontal="left" vertical="center" wrapText="1"/>
    </xf>
    <xf numFmtId="0" fontId="12" fillId="2" borderId="14" xfId="0" applyFont="1" applyFill="1" applyBorder="1" applyAlignment="1">
      <alignment horizontal="left" vertical="center"/>
    </xf>
    <xf numFmtId="0" fontId="12" fillId="0" borderId="3" xfId="0" quotePrefix="1" applyFont="1" applyFill="1" applyBorder="1" applyAlignment="1">
      <alignment horizontal="center" vertical="center"/>
    </xf>
    <xf numFmtId="0" fontId="12" fillId="0" borderId="3" xfId="0" quotePrefix="1" applyFont="1" applyFill="1" applyBorder="1" applyAlignment="1">
      <alignment horizontal="left" vertical="center" wrapText="1"/>
    </xf>
    <xf numFmtId="0" fontId="12" fillId="2" borderId="1" xfId="0" quotePrefix="1" applyFont="1" applyFill="1" applyBorder="1" applyAlignment="1">
      <alignment horizontal="left" vertical="center"/>
    </xf>
    <xf numFmtId="0" fontId="12" fillId="2" borderId="105" xfId="0" quotePrefix="1" applyFont="1" applyFill="1" applyBorder="1" applyAlignment="1">
      <alignment horizontal="left" vertical="center"/>
    </xf>
    <xf numFmtId="0" fontId="12" fillId="2" borderId="2" xfId="0" quotePrefix="1" applyFont="1" applyFill="1" applyBorder="1" applyAlignment="1">
      <alignment horizontal="left" vertical="center"/>
    </xf>
    <xf numFmtId="0" fontId="12" fillId="2" borderId="1" xfId="0" applyFont="1" applyFill="1" applyBorder="1" applyAlignment="1">
      <alignment horizontal="left" vertical="center" wrapText="1"/>
    </xf>
    <xf numFmtId="0" fontId="12" fillId="2" borderId="105" xfId="0" applyFont="1" applyFill="1" applyBorder="1" applyAlignment="1">
      <alignment horizontal="left" vertical="center" wrapText="1"/>
    </xf>
    <xf numFmtId="0" fontId="12" fillId="2" borderId="2" xfId="0" applyFont="1" applyFill="1" applyBorder="1" applyAlignment="1">
      <alignment horizontal="left" vertical="center" wrapText="1"/>
    </xf>
    <xf numFmtId="0" fontId="109" fillId="0" borderId="14" xfId="0" applyFont="1" applyBorder="1" applyAlignment="1">
      <alignment horizontal="left" vertical="top"/>
    </xf>
    <xf numFmtId="0" fontId="12" fillId="10" borderId="3" xfId="0" applyFont="1" applyFill="1" applyBorder="1" applyAlignment="1">
      <alignment horizontal="left" vertical="center" wrapText="1"/>
    </xf>
    <xf numFmtId="0" fontId="132" fillId="2" borderId="3" xfId="0" applyFont="1" applyFill="1" applyBorder="1" applyAlignment="1">
      <alignment horizontal="center" vertical="center"/>
    </xf>
    <xf numFmtId="0" fontId="132" fillId="2" borderId="3" xfId="0" quotePrefix="1" applyFont="1" applyFill="1" applyBorder="1" applyAlignment="1">
      <alignment horizontal="center" vertical="center"/>
    </xf>
    <xf numFmtId="0" fontId="132" fillId="0" borderId="3" xfId="0" quotePrefix="1" applyFont="1" applyFill="1" applyBorder="1" applyAlignment="1">
      <alignment horizontal="left" vertical="center"/>
    </xf>
    <xf numFmtId="0" fontId="132" fillId="0" borderId="3" xfId="0" applyFont="1" applyFill="1" applyBorder="1" applyAlignment="1">
      <alignment horizontal="left" vertical="center"/>
    </xf>
    <xf numFmtId="0" fontId="132" fillId="0" borderId="3" xfId="0" applyFont="1" applyFill="1" applyBorder="1" applyAlignment="1">
      <alignment horizontal="left" vertical="center" wrapText="1"/>
    </xf>
    <xf numFmtId="0" fontId="132" fillId="0" borderId="3" xfId="0" quotePrefix="1" applyFont="1" applyFill="1" applyBorder="1" applyAlignment="1">
      <alignment horizontal="center" vertical="center"/>
    </xf>
    <xf numFmtId="0" fontId="132" fillId="0" borderId="3" xfId="0" applyFont="1" applyFill="1" applyBorder="1" applyAlignment="1">
      <alignment horizontal="center" vertical="center"/>
    </xf>
    <xf numFmtId="0" fontId="132" fillId="2" borderId="3" xfId="0" applyFont="1" applyFill="1" applyBorder="1" applyAlignment="1">
      <alignment horizontal="left" vertical="center" wrapText="1"/>
    </xf>
    <xf numFmtId="0" fontId="132" fillId="2" borderId="3" xfId="0" applyFont="1" applyFill="1" applyBorder="1" applyAlignment="1">
      <alignment horizontal="left" vertical="center"/>
    </xf>
    <xf numFmtId="0" fontId="19" fillId="0" borderId="0"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19" fillId="3" borderId="3" xfId="0" applyFont="1" applyFill="1" applyBorder="1" applyAlignment="1">
      <alignment horizontal="center" vertical="center"/>
    </xf>
    <xf numFmtId="0" fontId="19" fillId="2" borderId="3" xfId="0" applyFont="1" applyFill="1" applyBorder="1" applyAlignment="1">
      <alignment horizontal="center" vertical="center"/>
    </xf>
    <xf numFmtId="0" fontId="19" fillId="2" borderId="2" xfId="0" applyFont="1" applyFill="1" applyBorder="1" applyAlignment="1">
      <alignment horizontal="center" vertical="center"/>
    </xf>
    <xf numFmtId="0" fontId="19" fillId="2" borderId="3" xfId="0" applyFont="1" applyFill="1" applyBorder="1" applyAlignment="1">
      <alignment horizontal="left" vertical="center"/>
    </xf>
    <xf numFmtId="0" fontId="19" fillId="2" borderId="2" xfId="0" applyFont="1" applyFill="1" applyBorder="1" applyAlignment="1">
      <alignment horizontal="center" vertical="center" wrapText="1"/>
    </xf>
    <xf numFmtId="0" fontId="19" fillId="2" borderId="3" xfId="0" applyFont="1" applyFill="1" applyBorder="1" applyAlignment="1">
      <alignment horizontal="left" vertical="center" wrapText="1"/>
    </xf>
    <xf numFmtId="0" fontId="19" fillId="0" borderId="7" xfId="0" applyFont="1" applyFill="1" applyBorder="1" applyAlignment="1">
      <alignment horizontal="center" vertical="center"/>
    </xf>
    <xf numFmtId="0" fontId="19" fillId="0" borderId="0" xfId="0" applyFont="1" applyFill="1" applyBorder="1" applyAlignment="1">
      <alignment horizontal="center" vertical="center"/>
    </xf>
    <xf numFmtId="0" fontId="19" fillId="4" borderId="1" xfId="0" applyFont="1" applyFill="1" applyBorder="1" applyAlignment="1">
      <alignment horizontal="left" vertical="center" wrapText="1"/>
    </xf>
    <xf numFmtId="0" fontId="19" fillId="4" borderId="105" xfId="0" applyFont="1" applyFill="1" applyBorder="1" applyAlignment="1">
      <alignment horizontal="left" vertical="center" wrapText="1"/>
    </xf>
    <xf numFmtId="0" fontId="19" fillId="4" borderId="2" xfId="0" applyFont="1" applyFill="1" applyBorder="1" applyAlignment="1">
      <alignment horizontal="left" vertical="center" wrapText="1"/>
    </xf>
    <xf numFmtId="0" fontId="19" fillId="3" borderId="3" xfId="0" applyFont="1" applyFill="1" applyBorder="1" applyAlignment="1">
      <alignment horizontal="center" vertical="center" wrapText="1"/>
    </xf>
    <xf numFmtId="0" fontId="19" fillId="47" borderId="1" xfId="0" applyFont="1" applyFill="1" applyBorder="1" applyAlignment="1">
      <alignment horizontal="left" vertical="center" wrapText="1"/>
    </xf>
    <xf numFmtId="0" fontId="19" fillId="47" borderId="105" xfId="0" applyFont="1" applyFill="1" applyBorder="1" applyAlignment="1">
      <alignment horizontal="left" vertical="center" wrapText="1"/>
    </xf>
    <xf numFmtId="0" fontId="19" fillId="47" borderId="2" xfId="0" applyFont="1" applyFill="1" applyBorder="1" applyAlignment="1">
      <alignment horizontal="left" vertical="center" wrapText="1"/>
    </xf>
    <xf numFmtId="0" fontId="19" fillId="0" borderId="3" xfId="0" applyFont="1" applyBorder="1" applyAlignment="1">
      <alignment horizontal="left" vertical="center"/>
    </xf>
    <xf numFmtId="0" fontId="19" fillId="0" borderId="1" xfId="0" applyFont="1" applyBorder="1" applyAlignment="1">
      <alignment horizontal="left" vertical="center"/>
    </xf>
    <xf numFmtId="0" fontId="19" fillId="0" borderId="59" xfId="0" applyFont="1" applyBorder="1" applyAlignment="1">
      <alignment horizontal="center" vertical="center"/>
    </xf>
    <xf numFmtId="0" fontId="19" fillId="0" borderId="3" xfId="0" applyFont="1" applyBorder="1" applyAlignment="1">
      <alignment horizontal="center" vertical="center"/>
    </xf>
    <xf numFmtId="0" fontId="19" fillId="2" borderId="103" xfId="0" applyFont="1" applyFill="1" applyBorder="1" applyAlignment="1">
      <alignment horizontal="center" vertical="center"/>
    </xf>
    <xf numFmtId="0" fontId="19" fillId="2" borderId="104" xfId="0" applyFont="1" applyFill="1" applyBorder="1" applyAlignment="1">
      <alignment horizontal="center" vertical="center"/>
    </xf>
    <xf numFmtId="0" fontId="19" fillId="2" borderId="10" xfId="0" applyFont="1" applyFill="1" applyBorder="1" applyAlignment="1">
      <alignment horizontal="center" vertical="center"/>
    </xf>
    <xf numFmtId="0" fontId="19" fillId="2" borderId="11" xfId="0" applyFont="1" applyFill="1" applyBorder="1" applyAlignment="1">
      <alignment horizontal="center" vertical="center"/>
    </xf>
    <xf numFmtId="0" fontId="19" fillId="3" borderId="102" xfId="0" applyFont="1" applyFill="1" applyBorder="1" applyAlignment="1">
      <alignment horizontal="center" vertical="center"/>
    </xf>
    <xf numFmtId="0" fontId="19" fillId="3" borderId="104" xfId="0" applyFont="1" applyFill="1" applyBorder="1" applyAlignment="1">
      <alignment horizontal="center" vertical="center"/>
    </xf>
    <xf numFmtId="0" fontId="19" fillId="3" borderId="9" xfId="0" applyFont="1" applyFill="1" applyBorder="1" applyAlignment="1">
      <alignment horizontal="center" vertical="center"/>
    </xf>
    <xf numFmtId="0" fontId="19" fillId="3" borderId="11" xfId="0" applyFont="1" applyFill="1" applyBorder="1" applyAlignment="1">
      <alignment horizontal="center" vertical="center"/>
    </xf>
    <xf numFmtId="0" fontId="19" fillId="2" borderId="9" xfId="0" applyFont="1" applyFill="1" applyBorder="1" applyAlignment="1">
      <alignment horizontal="center" vertical="center"/>
    </xf>
    <xf numFmtId="0" fontId="19" fillId="2" borderId="1" xfId="0" applyFont="1" applyFill="1" applyBorder="1" applyAlignment="1">
      <alignment horizontal="center" vertical="center"/>
    </xf>
    <xf numFmtId="0" fontId="19" fillId="3" borderId="1" xfId="0" applyFont="1" applyFill="1" applyBorder="1" applyAlignment="1">
      <alignment horizontal="center" vertical="center"/>
    </xf>
    <xf numFmtId="0" fontId="19" fillId="3" borderId="2" xfId="0" applyFont="1" applyFill="1" applyBorder="1" applyAlignment="1">
      <alignment horizontal="center" vertical="center"/>
    </xf>
    <xf numFmtId="0" fontId="19" fillId="2" borderId="1" xfId="0" applyFont="1" applyFill="1" applyBorder="1" applyAlignment="1">
      <alignment horizontal="center" vertical="center" wrapText="1"/>
    </xf>
    <xf numFmtId="0" fontId="19" fillId="2" borderId="1" xfId="0" applyFont="1" applyFill="1" applyBorder="1" applyAlignment="1">
      <alignment horizontal="left" vertical="center" wrapText="1"/>
    </xf>
    <xf numFmtId="0" fontId="19" fillId="2" borderId="105" xfId="0" applyFont="1" applyFill="1" applyBorder="1" applyAlignment="1">
      <alignment horizontal="left" vertical="center" wrapText="1"/>
    </xf>
    <xf numFmtId="0" fontId="19" fillId="2" borderId="2" xfId="0" applyFont="1" applyFill="1" applyBorder="1" applyAlignment="1">
      <alignment horizontal="left" vertical="center" wrapText="1"/>
    </xf>
    <xf numFmtId="0" fontId="19" fillId="8" borderId="3" xfId="0" applyFont="1" applyFill="1" applyBorder="1" applyAlignment="1">
      <alignment horizontal="center" vertical="center" wrapText="1"/>
    </xf>
    <xf numFmtId="0" fontId="19" fillId="2" borderId="102" xfId="0" applyFont="1" applyFill="1" applyBorder="1" applyAlignment="1">
      <alignment horizontal="center" vertical="center" wrapText="1"/>
    </xf>
    <xf numFmtId="0" fontId="19" fillId="8" borderId="3" xfId="0" applyFont="1" applyFill="1" applyBorder="1" applyAlignment="1">
      <alignment horizontal="left" vertical="center"/>
    </xf>
    <xf numFmtId="0" fontId="19" fillId="8" borderId="1" xfId="0" applyFont="1" applyFill="1" applyBorder="1" applyAlignment="1">
      <alignment horizontal="left" vertical="center"/>
    </xf>
    <xf numFmtId="0" fontId="19" fillId="8" borderId="91" xfId="0" applyFont="1" applyFill="1" applyBorder="1" applyAlignment="1">
      <alignment horizontal="center" vertical="center"/>
    </xf>
    <xf numFmtId="0" fontId="19" fillId="8" borderId="70" xfId="0" applyFont="1" applyFill="1" applyBorder="1" applyAlignment="1">
      <alignment horizontal="center" vertical="center"/>
    </xf>
    <xf numFmtId="0" fontId="19" fillId="8" borderId="70" xfId="0" applyFont="1" applyFill="1" applyBorder="1" applyAlignment="1">
      <alignment horizontal="left" vertical="center"/>
    </xf>
    <xf numFmtId="0" fontId="19" fillId="8" borderId="90" xfId="0" applyFont="1" applyFill="1" applyBorder="1" applyAlignment="1">
      <alignment horizontal="left" vertical="center"/>
    </xf>
    <xf numFmtId="0" fontId="19" fillId="2" borderId="103" xfId="0" applyFont="1" applyFill="1" applyBorder="1" applyAlignment="1">
      <alignment horizontal="center" vertical="center" wrapText="1"/>
    </xf>
    <xf numFmtId="0" fontId="19" fillId="2" borderId="104" xfId="0" applyFont="1" applyFill="1" applyBorder="1" applyAlignment="1">
      <alignment horizontal="center" vertical="center" wrapText="1"/>
    </xf>
    <xf numFmtId="0" fontId="19" fillId="2" borderId="7"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19" fillId="2" borderId="8" xfId="0" applyFont="1" applyFill="1" applyBorder="1" applyAlignment="1">
      <alignment horizontal="center" vertical="center" wrapText="1"/>
    </xf>
    <xf numFmtId="0" fontId="19" fillId="2" borderId="9" xfId="0" applyFont="1" applyFill="1" applyBorder="1" applyAlignment="1">
      <alignment horizontal="center" vertical="center" wrapText="1"/>
    </xf>
    <xf numFmtId="0" fontId="19" fillId="2" borderId="10" xfId="0" applyFont="1" applyFill="1" applyBorder="1" applyAlignment="1">
      <alignment horizontal="center" vertical="center" wrapText="1"/>
    </xf>
    <xf numFmtId="0" fontId="19" fillId="2" borderId="11" xfId="0" applyFont="1" applyFill="1" applyBorder="1" applyAlignment="1">
      <alignment horizontal="center" vertical="center" wrapText="1"/>
    </xf>
    <xf numFmtId="0" fontId="19" fillId="0" borderId="143" xfId="0" applyFont="1" applyBorder="1" applyAlignment="1">
      <alignment horizontal="center" vertical="center"/>
    </xf>
    <xf numFmtId="0" fontId="19" fillId="0" borderId="142" xfId="0" applyFont="1" applyBorder="1" applyAlignment="1">
      <alignment horizontal="center" vertical="center"/>
    </xf>
    <xf numFmtId="0" fontId="19" fillId="0" borderId="142" xfId="0" applyFont="1" applyBorder="1" applyAlignment="1">
      <alignment horizontal="left" vertical="center" wrapText="1"/>
    </xf>
    <xf numFmtId="0" fontId="19" fillId="0" borderId="144" xfId="0" applyFont="1" applyBorder="1" applyAlignment="1">
      <alignment horizontal="left" vertical="center" wrapText="1"/>
    </xf>
    <xf numFmtId="0" fontId="19" fillId="0" borderId="11" xfId="0" applyFont="1" applyBorder="1" applyAlignment="1">
      <alignment horizontal="center" vertical="center"/>
    </xf>
    <xf numFmtId="0" fontId="19" fillId="0" borderId="14" xfId="0" applyFont="1" applyBorder="1" applyAlignment="1">
      <alignment horizontal="center" vertical="center"/>
    </xf>
    <xf numFmtId="0" fontId="19" fillId="0" borderId="3" xfId="0" applyFont="1" applyBorder="1" applyAlignment="1">
      <alignment horizontal="left" vertical="center" wrapText="1"/>
    </xf>
    <xf numFmtId="0" fontId="19" fillId="0" borderId="36" xfId="0" applyFont="1" applyBorder="1" applyAlignment="1">
      <alignment horizontal="left" vertical="center" wrapText="1"/>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19" fillId="0" borderId="2" xfId="0" applyFont="1" applyBorder="1" applyAlignment="1">
      <alignment horizontal="center" vertical="center"/>
    </xf>
    <xf numFmtId="0" fontId="19" fillId="0" borderId="1" xfId="75" applyFont="1" applyBorder="1" applyAlignment="1">
      <alignment horizontal="left" vertical="center"/>
    </xf>
    <xf numFmtId="0" fontId="19" fillId="0" borderId="105" xfId="75" applyFont="1" applyBorder="1" applyAlignment="1">
      <alignment horizontal="left" vertical="center"/>
    </xf>
    <xf numFmtId="0" fontId="19" fillId="0" borderId="2" xfId="75" applyFont="1" applyBorder="1" applyAlignment="1">
      <alignment horizontal="left" vertical="center"/>
    </xf>
    <xf numFmtId="0" fontId="19" fillId="13" borderId="1" xfId="0" applyFont="1" applyFill="1" applyBorder="1" applyAlignment="1">
      <alignment horizontal="left" vertical="center"/>
    </xf>
    <xf numFmtId="0" fontId="19" fillId="13" borderId="105" xfId="0" applyFont="1" applyFill="1" applyBorder="1" applyAlignment="1">
      <alignment horizontal="left" vertical="center"/>
    </xf>
    <xf numFmtId="0" fontId="19" fillId="13" borderId="2" xfId="0" applyFont="1" applyFill="1" applyBorder="1" applyAlignment="1">
      <alignment horizontal="left" vertical="center"/>
    </xf>
    <xf numFmtId="0" fontId="19" fillId="2" borderId="102" xfId="0" applyFont="1" applyFill="1" applyBorder="1" applyAlignment="1">
      <alignment horizontal="left" vertical="center" wrapText="1"/>
    </xf>
    <xf numFmtId="0" fontId="19" fillId="2" borderId="103" xfId="0" applyFont="1" applyFill="1" applyBorder="1" applyAlignment="1">
      <alignment horizontal="left" vertical="center" wrapText="1"/>
    </xf>
    <xf numFmtId="0" fontId="19" fillId="2" borderId="104" xfId="0" applyFont="1" applyFill="1" applyBorder="1" applyAlignment="1">
      <alignment horizontal="left" vertical="center" wrapText="1"/>
    </xf>
    <xf numFmtId="0" fontId="19" fillId="2" borderId="9" xfId="0" applyFont="1" applyFill="1" applyBorder="1" applyAlignment="1">
      <alignment horizontal="left" vertical="center" wrapText="1"/>
    </xf>
    <xf numFmtId="0" fontId="19" fillId="2" borderId="10" xfId="0" applyFont="1" applyFill="1" applyBorder="1" applyAlignment="1">
      <alignment horizontal="left" vertical="center" wrapText="1"/>
    </xf>
    <xf numFmtId="0" fontId="19" fillId="2" borderId="11" xfId="0" applyFont="1" applyFill="1" applyBorder="1" applyAlignment="1">
      <alignment horizontal="left" vertical="center" wrapText="1"/>
    </xf>
    <xf numFmtId="0" fontId="19" fillId="2" borderId="101" xfId="0" applyFont="1" applyFill="1" applyBorder="1" applyAlignment="1">
      <alignment horizontal="center" vertical="center"/>
    </xf>
    <xf numFmtId="0" fontId="19" fillId="2" borderId="14" xfId="0" applyFont="1" applyFill="1" applyBorder="1" applyAlignment="1">
      <alignment horizontal="center" vertical="center"/>
    </xf>
    <xf numFmtId="0" fontId="19" fillId="11" borderId="3" xfId="0" applyFont="1" applyFill="1" applyBorder="1" applyAlignment="1">
      <alignment horizontal="center" vertical="center"/>
    </xf>
    <xf numFmtId="0" fontId="19" fillId="0" borderId="102" xfId="0" applyFont="1" applyBorder="1" applyAlignment="1">
      <alignment horizontal="center" vertical="center" wrapText="1"/>
    </xf>
    <xf numFmtId="0" fontId="19" fillId="0" borderId="103" xfId="0" applyFont="1" applyBorder="1" applyAlignment="1">
      <alignment horizontal="center" vertical="center" wrapText="1"/>
    </xf>
    <xf numFmtId="0" fontId="19" fillId="0" borderId="104" xfId="0" applyFont="1" applyBorder="1" applyAlignment="1">
      <alignment horizontal="center" vertical="center" wrapText="1"/>
    </xf>
    <xf numFmtId="0" fontId="19" fillId="2" borderId="1" xfId="0" applyFont="1" applyFill="1" applyBorder="1" applyAlignment="1">
      <alignment horizontal="left" vertical="center"/>
    </xf>
    <xf numFmtId="0" fontId="19" fillId="2" borderId="105" xfId="0" applyFont="1" applyFill="1" applyBorder="1" applyAlignment="1">
      <alignment horizontal="left" vertical="center"/>
    </xf>
    <xf numFmtId="0" fontId="19" fillId="2" borderId="102" xfId="0" applyFont="1" applyFill="1" applyBorder="1" applyAlignment="1">
      <alignment horizontal="left" vertical="center"/>
    </xf>
    <xf numFmtId="0" fontId="19" fillId="2" borderId="103" xfId="0" applyFont="1" applyFill="1" applyBorder="1" applyAlignment="1">
      <alignment horizontal="left" vertical="center"/>
    </xf>
    <xf numFmtId="0" fontId="19" fillId="3" borderId="7" xfId="0" applyFont="1" applyFill="1" applyBorder="1" applyAlignment="1">
      <alignment horizontal="center" vertical="center"/>
    </xf>
    <xf numFmtId="0" fontId="19" fillId="3" borderId="8" xfId="0" applyFont="1" applyFill="1" applyBorder="1" applyAlignment="1">
      <alignment horizontal="center" vertical="center"/>
    </xf>
    <xf numFmtId="0" fontId="19" fillId="2" borderId="8" xfId="0" applyFont="1" applyFill="1" applyBorder="1" applyAlignment="1">
      <alignment horizontal="center" vertical="center"/>
    </xf>
    <xf numFmtId="0" fontId="19" fillId="5" borderId="102" xfId="0" applyFont="1" applyFill="1" applyBorder="1" applyAlignment="1">
      <alignment horizontal="center" vertical="center"/>
    </xf>
    <xf numFmtId="0" fontId="19" fillId="5" borderId="104" xfId="0" applyFont="1" applyFill="1" applyBorder="1" applyAlignment="1">
      <alignment horizontal="center" vertical="center"/>
    </xf>
    <xf numFmtId="0" fontId="19" fillId="5" borderId="7" xfId="0" applyFont="1" applyFill="1" applyBorder="1" applyAlignment="1">
      <alignment horizontal="center" vertical="center"/>
    </xf>
    <xf numFmtId="0" fontId="19" fillId="5" borderId="8" xfId="0" applyFont="1" applyFill="1" applyBorder="1" applyAlignment="1">
      <alignment horizontal="center" vertical="center"/>
    </xf>
    <xf numFmtId="0" fontId="19" fillId="5" borderId="9" xfId="0" applyFont="1" applyFill="1" applyBorder="1" applyAlignment="1">
      <alignment horizontal="center" vertical="center"/>
    </xf>
    <xf numFmtId="0" fontId="19" fillId="5" borderId="11" xfId="0" applyFont="1" applyFill="1" applyBorder="1" applyAlignment="1">
      <alignment horizontal="center" vertical="center"/>
    </xf>
    <xf numFmtId="0" fontId="19" fillId="5" borderId="3" xfId="0" applyFont="1" applyFill="1" applyBorder="1" applyAlignment="1">
      <alignment horizontal="center" vertical="center"/>
    </xf>
    <xf numFmtId="0" fontId="19" fillId="5" borderId="1" xfId="0" applyFont="1" applyFill="1" applyBorder="1" applyAlignment="1">
      <alignment horizontal="center" vertical="center"/>
    </xf>
    <xf numFmtId="0" fontId="19" fillId="5" borderId="2" xfId="0" applyFont="1" applyFill="1" applyBorder="1" applyAlignment="1">
      <alignment horizontal="center" vertical="center"/>
    </xf>
    <xf numFmtId="0" fontId="19" fillId="5" borderId="1" xfId="0" applyFont="1" applyFill="1" applyBorder="1" applyAlignment="1">
      <alignment horizontal="center" vertical="center" wrapText="1"/>
    </xf>
    <xf numFmtId="0" fontId="19" fillId="5" borderId="105" xfId="0" applyFont="1" applyFill="1" applyBorder="1" applyAlignment="1">
      <alignment horizontal="center" vertical="center" wrapText="1"/>
    </xf>
    <xf numFmtId="0" fontId="19" fillId="5" borderId="2" xfId="0" applyFont="1" applyFill="1" applyBorder="1" applyAlignment="1">
      <alignment horizontal="center" vertical="center" wrapText="1"/>
    </xf>
    <xf numFmtId="0" fontId="19" fillId="0" borderId="102" xfId="0" applyFont="1" applyBorder="1" applyAlignment="1">
      <alignment horizontal="left" vertical="center" wrapText="1"/>
    </xf>
    <xf numFmtId="0" fontId="19" fillId="0" borderId="103" xfId="0" applyFont="1" applyBorder="1" applyAlignment="1">
      <alignment horizontal="left" vertical="center" wrapText="1"/>
    </xf>
    <xf numFmtId="0" fontId="19" fillId="0" borderId="104" xfId="0" applyFont="1" applyBorder="1" applyAlignment="1">
      <alignment horizontal="left"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19" fillId="0" borderId="1" xfId="0" applyFont="1" applyBorder="1" applyAlignment="1">
      <alignment horizontal="center" vertical="center" wrapText="1"/>
    </xf>
    <xf numFmtId="0" fontId="19" fillId="0" borderId="105" xfId="0" applyFont="1" applyBorder="1" applyAlignment="1">
      <alignment horizontal="center" vertical="center" wrapText="1"/>
    </xf>
    <xf numFmtId="0" fontId="19" fillId="0" borderId="2" xfId="0" applyFont="1" applyBorder="1" applyAlignment="1">
      <alignment horizontal="center" vertical="center" wrapText="1"/>
    </xf>
    <xf numFmtId="0" fontId="19" fillId="4" borderId="101" xfId="0" applyFont="1" applyFill="1" applyBorder="1" applyAlignment="1">
      <alignment horizontal="center" vertical="center"/>
    </xf>
    <xf numFmtId="0" fontId="19" fillId="4" borderId="14" xfId="0" applyFont="1" applyFill="1" applyBorder="1" applyAlignment="1">
      <alignment horizontal="center" vertical="center"/>
    </xf>
    <xf numFmtId="0" fontId="19" fillId="4" borderId="3" xfId="0" applyFont="1" applyFill="1" applyBorder="1" applyAlignment="1">
      <alignment horizontal="center" vertical="center"/>
    </xf>
    <xf numFmtId="0" fontId="19" fillId="2" borderId="7" xfId="0" applyFont="1" applyFill="1" applyBorder="1" applyAlignment="1">
      <alignment horizontal="left" vertical="center" wrapText="1"/>
    </xf>
    <xf numFmtId="0" fontId="19" fillId="2" borderId="0" xfId="0" applyFont="1" applyFill="1" applyBorder="1" applyAlignment="1">
      <alignment horizontal="left" vertical="center" wrapText="1"/>
    </xf>
    <xf numFmtId="0" fontId="19" fillId="2" borderId="8" xfId="0" applyFont="1" applyFill="1" applyBorder="1" applyAlignment="1">
      <alignment horizontal="left" vertical="center" wrapText="1"/>
    </xf>
    <xf numFmtId="0" fontId="19" fillId="2" borderId="13"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105" xfId="0" applyFont="1" applyFill="1" applyBorder="1" applyAlignment="1">
      <alignment horizontal="center" vertical="center"/>
    </xf>
    <xf numFmtId="0" fontId="19" fillId="4" borderId="2" xfId="0" applyFont="1" applyFill="1" applyBorder="1" applyAlignment="1">
      <alignment horizontal="center" vertical="center"/>
    </xf>
    <xf numFmtId="0" fontId="109" fillId="0" borderId="3" xfId="0" applyFont="1" applyBorder="1" applyAlignment="1">
      <alignment horizontal="left" vertical="center" wrapText="1"/>
    </xf>
    <xf numFmtId="0" fontId="19" fillId="2" borderId="2" xfId="0" applyFont="1" applyFill="1" applyBorder="1" applyAlignment="1">
      <alignment horizontal="left" vertical="center"/>
    </xf>
    <xf numFmtId="0" fontId="19" fillId="0" borderId="7" xfId="0" applyFont="1" applyBorder="1" applyAlignment="1">
      <alignment horizontal="left" vertical="center" wrapText="1"/>
    </xf>
    <xf numFmtId="0" fontId="19" fillId="0" borderId="8" xfId="0" applyFont="1" applyBorder="1" applyAlignment="1">
      <alignment horizontal="left" vertical="center" wrapText="1"/>
    </xf>
    <xf numFmtId="0" fontId="19" fillId="3" borderId="102" xfId="0" applyFont="1" applyFill="1" applyBorder="1" applyAlignment="1">
      <alignment horizontal="center" vertical="center" wrapText="1"/>
    </xf>
    <xf numFmtId="0" fontId="19" fillId="3" borderId="104"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8"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109" fillId="0" borderId="7" xfId="0" applyFont="1" applyBorder="1" applyAlignment="1">
      <alignment horizontal="left" vertical="center" wrapText="1"/>
    </xf>
    <xf numFmtId="0" fontId="109" fillId="0" borderId="0" xfId="0" applyFont="1" applyBorder="1" applyAlignment="1">
      <alignment horizontal="left" vertical="center" wrapText="1"/>
    </xf>
    <xf numFmtId="0" fontId="109" fillId="0" borderId="8" xfId="0" applyFont="1" applyBorder="1" applyAlignment="1">
      <alignment horizontal="left" vertical="center" wrapText="1"/>
    </xf>
    <xf numFmtId="0" fontId="109" fillId="0" borderId="9" xfId="0" applyFont="1" applyBorder="1" applyAlignment="1">
      <alignment horizontal="left" vertical="center" wrapText="1"/>
    </xf>
    <xf numFmtId="0" fontId="109" fillId="0" borderId="10" xfId="0" applyFont="1" applyBorder="1" applyAlignment="1">
      <alignment horizontal="left" vertical="center" wrapText="1"/>
    </xf>
    <xf numFmtId="0" fontId="109" fillId="0" borderId="11" xfId="0" applyFont="1" applyBorder="1" applyAlignment="1">
      <alignment horizontal="left" vertical="center" wrapText="1"/>
    </xf>
    <xf numFmtId="0" fontId="19" fillId="2" borderId="0" xfId="0" applyFont="1" applyFill="1" applyBorder="1" applyAlignment="1">
      <alignment horizontal="center" vertical="center"/>
    </xf>
    <xf numFmtId="0" fontId="19" fillId="0" borderId="1" xfId="0" applyFont="1" applyBorder="1" applyAlignment="1">
      <alignment horizontal="left" vertical="center" wrapText="1"/>
    </xf>
    <xf numFmtId="0" fontId="19" fillId="0" borderId="105" xfId="0" applyFont="1" applyBorder="1" applyAlignment="1">
      <alignment horizontal="left" vertical="center" wrapText="1"/>
    </xf>
    <xf numFmtId="0" fontId="19" fillId="0" borderId="2" xfId="0" applyFont="1" applyBorder="1" applyAlignment="1">
      <alignment horizontal="left" vertical="center" wrapText="1"/>
    </xf>
    <xf numFmtId="0" fontId="109" fillId="0" borderId="0" xfId="0" applyFont="1" applyAlignment="1">
      <alignment horizontal="left" vertical="center" wrapText="1"/>
    </xf>
    <xf numFmtId="0" fontId="19" fillId="4" borderId="1" xfId="0" applyFont="1" applyFill="1" applyBorder="1" applyAlignment="1">
      <alignment horizontal="left" vertical="center"/>
    </xf>
    <xf numFmtId="0" fontId="19" fillId="4" borderId="105" xfId="0" applyFont="1" applyFill="1" applyBorder="1" applyAlignment="1">
      <alignment horizontal="left" vertical="center"/>
    </xf>
    <xf numFmtId="0" fontId="19" fillId="5" borderId="1" xfId="0" applyFont="1" applyFill="1" applyBorder="1" applyAlignment="1">
      <alignment horizontal="left" vertical="center" wrapText="1"/>
    </xf>
    <xf numFmtId="0" fontId="19" fillId="5" borderId="105" xfId="0" applyFont="1" applyFill="1" applyBorder="1" applyAlignment="1">
      <alignment horizontal="left" vertical="center" wrapText="1"/>
    </xf>
    <xf numFmtId="0" fontId="19" fillId="5" borderId="2" xfId="0" applyFont="1" applyFill="1" applyBorder="1" applyAlignment="1">
      <alignment horizontal="left" vertical="center" wrapText="1"/>
    </xf>
    <xf numFmtId="0" fontId="19" fillId="11" borderId="102" xfId="0" applyFont="1" applyFill="1" applyBorder="1" applyAlignment="1">
      <alignment horizontal="center" vertical="center" wrapText="1"/>
    </xf>
    <xf numFmtId="0" fontId="19" fillId="11" borderId="104" xfId="0" applyFont="1" applyFill="1" applyBorder="1" applyAlignment="1">
      <alignment horizontal="center" vertical="center" wrapText="1"/>
    </xf>
    <xf numFmtId="0" fontId="19" fillId="11" borderId="9" xfId="0" applyFont="1" applyFill="1" applyBorder="1" applyAlignment="1">
      <alignment horizontal="center" vertical="center" wrapText="1"/>
    </xf>
    <xf numFmtId="0" fontId="19" fillId="11" borderId="11" xfId="0" applyFont="1" applyFill="1" applyBorder="1" applyAlignment="1">
      <alignment horizontal="center" vertical="center" wrapText="1"/>
    </xf>
    <xf numFmtId="0" fontId="19" fillId="11" borderId="3" xfId="0" applyFont="1" applyFill="1" applyBorder="1" applyAlignment="1">
      <alignment horizontal="left" vertical="center" wrapText="1"/>
    </xf>
    <xf numFmtId="0" fontId="19" fillId="2" borderId="1" xfId="0" applyFont="1" applyFill="1" applyBorder="1" applyAlignment="1">
      <alignment vertical="center" wrapText="1"/>
    </xf>
    <xf numFmtId="0" fontId="19" fillId="2" borderId="105" xfId="0" applyFont="1" applyFill="1" applyBorder="1" applyAlignment="1">
      <alignment vertical="center" wrapText="1"/>
    </xf>
    <xf numFmtId="0" fontId="19" fillId="8" borderId="3" xfId="75" applyFont="1" applyFill="1" applyBorder="1" applyAlignment="1">
      <alignment horizontal="left" vertical="center"/>
    </xf>
    <xf numFmtId="0" fontId="19" fillId="11" borderId="3" xfId="0" applyFont="1" applyFill="1" applyBorder="1" applyAlignment="1">
      <alignment horizontal="center" vertical="center" wrapText="1"/>
    </xf>
    <xf numFmtId="0" fontId="19" fillId="4" borderId="138" xfId="0" applyFont="1" applyFill="1" applyBorder="1" applyAlignment="1">
      <alignment horizontal="left" vertical="center"/>
    </xf>
    <xf numFmtId="0" fontId="19" fillId="2" borderId="138" xfId="0" applyFont="1" applyFill="1" applyBorder="1" applyAlignment="1">
      <alignment horizontal="left" vertical="center"/>
    </xf>
    <xf numFmtId="0" fontId="19" fillId="18" borderId="1" xfId="0" applyFont="1" applyFill="1" applyBorder="1" applyAlignment="1">
      <alignment horizontal="left" vertical="center"/>
    </xf>
    <xf numFmtId="0" fontId="19" fillId="18" borderId="105" xfId="0" applyFont="1" applyFill="1" applyBorder="1" applyAlignment="1">
      <alignment horizontal="left" vertical="center"/>
    </xf>
    <xf numFmtId="0" fontId="19" fillId="18" borderId="138" xfId="0" applyFont="1" applyFill="1" applyBorder="1" applyAlignment="1">
      <alignment horizontal="left" vertical="center"/>
    </xf>
    <xf numFmtId="0" fontId="19" fillId="0" borderId="103" xfId="0" applyFont="1" applyBorder="1" applyAlignment="1">
      <alignment horizontal="center" vertical="center"/>
    </xf>
    <xf numFmtId="0" fontId="19" fillId="0" borderId="104" xfId="0" applyFont="1" applyBorder="1" applyAlignment="1">
      <alignment horizontal="center" vertical="center"/>
    </xf>
    <xf numFmtId="0" fontId="19" fillId="0" borderId="0" xfId="0" applyFont="1" applyBorder="1" applyAlignment="1">
      <alignment horizontal="center" vertical="center"/>
    </xf>
    <xf numFmtId="0" fontId="19" fillId="0" borderId="8" xfId="0" applyFont="1" applyBorder="1" applyAlignment="1">
      <alignment horizontal="center" vertical="center"/>
    </xf>
    <xf numFmtId="0" fontId="19" fillId="0" borderId="10" xfId="0" applyFont="1" applyBorder="1" applyAlignment="1">
      <alignment horizontal="center" vertical="center"/>
    </xf>
    <xf numFmtId="0" fontId="19" fillId="0" borderId="139" xfId="0" applyFont="1" applyBorder="1" applyAlignment="1">
      <alignment horizontal="center" vertical="center"/>
    </xf>
    <xf numFmtId="0" fontId="19" fillId="0" borderId="18" xfId="0" applyFont="1" applyBorder="1" applyAlignment="1">
      <alignment horizontal="center" vertical="center"/>
    </xf>
    <xf numFmtId="0" fontId="19" fillId="0" borderId="140" xfId="0" applyFont="1" applyBorder="1" applyAlignment="1">
      <alignment horizontal="center" vertical="center"/>
    </xf>
    <xf numFmtId="0" fontId="19" fillId="0" borderId="102" xfId="0" applyFont="1" applyBorder="1" applyAlignment="1">
      <alignment horizontal="center" vertical="center"/>
    </xf>
    <xf numFmtId="0" fontId="19" fillId="0" borderId="7" xfId="0" applyFont="1" applyBorder="1" applyAlignment="1">
      <alignment horizontal="center" vertical="center"/>
    </xf>
    <xf numFmtId="0" fontId="19" fillId="0" borderId="9" xfId="0" applyFont="1" applyBorder="1" applyAlignment="1">
      <alignment horizontal="center" vertical="center"/>
    </xf>
    <xf numFmtId="0" fontId="19" fillId="0" borderId="101" xfId="0" applyFont="1" applyBorder="1" applyAlignment="1">
      <alignment horizontal="left" vertical="center" wrapText="1"/>
    </xf>
    <xf numFmtId="0" fontId="19" fillId="8" borderId="70" xfId="0" applyFont="1" applyFill="1" applyBorder="1" applyAlignment="1">
      <alignment horizontal="center" vertical="center" wrapText="1"/>
    </xf>
    <xf numFmtId="0" fontId="19" fillId="18" borderId="102" xfId="0" applyFont="1" applyFill="1" applyBorder="1" applyAlignment="1">
      <alignment horizontal="left" vertical="center"/>
    </xf>
    <xf numFmtId="0" fontId="19" fillId="18" borderId="103" xfId="0" applyFont="1" applyFill="1" applyBorder="1" applyAlignment="1">
      <alignment horizontal="left" vertical="center"/>
    </xf>
    <xf numFmtId="0" fontId="19" fillId="18" borderId="141" xfId="0" applyFont="1" applyFill="1" applyBorder="1" applyAlignment="1">
      <alignment horizontal="left" vertical="center"/>
    </xf>
    <xf numFmtId="0" fontId="19" fillId="0" borderId="34" xfId="0" applyFont="1" applyBorder="1" applyAlignment="1">
      <alignment horizontal="center" vertical="center"/>
    </xf>
    <xf numFmtId="0" fontId="19" fillId="0" borderId="33" xfId="0" applyFont="1" applyBorder="1" applyAlignment="1">
      <alignment horizontal="center" vertical="center"/>
    </xf>
    <xf numFmtId="0" fontId="19" fillId="0" borderId="33" xfId="0" applyFont="1" applyBorder="1" applyAlignment="1">
      <alignment horizontal="center" vertical="center" wrapText="1"/>
    </xf>
    <xf numFmtId="0" fontId="19" fillId="0" borderId="33" xfId="0" applyFont="1" applyBorder="1" applyAlignment="1">
      <alignment horizontal="left" vertical="center" wrapText="1"/>
    </xf>
    <xf numFmtId="0" fontId="19" fillId="0" borderId="32" xfId="0" applyFont="1" applyBorder="1" applyAlignment="1">
      <alignment horizontal="left" vertical="center" wrapText="1"/>
    </xf>
    <xf numFmtId="0" fontId="109" fillId="0" borderId="105" xfId="0" applyFont="1" applyBorder="1" applyAlignment="1">
      <alignment horizontal="left" vertical="center" wrapText="1"/>
    </xf>
    <xf numFmtId="0" fontId="109" fillId="0" borderId="2" xfId="0" applyFont="1" applyBorder="1" applyAlignment="1">
      <alignment horizontal="left" vertical="center" wrapText="1"/>
    </xf>
    <xf numFmtId="0" fontId="19" fillId="2" borderId="3" xfId="0" quotePrefix="1" applyFont="1" applyFill="1" applyBorder="1" applyAlignment="1">
      <alignment horizontal="center" vertical="center" wrapText="1"/>
    </xf>
    <xf numFmtId="0" fontId="19" fillId="2" borderId="3" xfId="0" quotePrefix="1" applyFont="1" applyFill="1" applyBorder="1" applyAlignment="1">
      <alignment horizontal="center" vertical="center"/>
    </xf>
    <xf numFmtId="0" fontId="19" fillId="2" borderId="102" xfId="0" quotePrefix="1" applyFont="1" applyFill="1" applyBorder="1" applyAlignment="1">
      <alignment horizontal="center" vertical="center"/>
    </xf>
    <xf numFmtId="0" fontId="19" fillId="18" borderId="104" xfId="0" applyFont="1" applyFill="1" applyBorder="1" applyAlignment="1">
      <alignment horizontal="left" vertical="center"/>
    </xf>
    <xf numFmtId="0" fontId="19" fillId="18" borderId="102" xfId="0" applyFont="1" applyFill="1" applyBorder="1" applyAlignment="1">
      <alignment horizontal="center" vertical="center"/>
    </xf>
    <xf numFmtId="0" fontId="19" fillId="18" borderId="104" xfId="0" applyFont="1" applyFill="1" applyBorder="1" applyAlignment="1">
      <alignment horizontal="center" vertical="center"/>
    </xf>
    <xf numFmtId="0" fontId="19" fillId="18" borderId="102" xfId="0" applyFont="1" applyFill="1" applyBorder="1" applyAlignment="1">
      <alignment horizontal="center" vertical="center" wrapText="1"/>
    </xf>
    <xf numFmtId="0" fontId="19" fillId="8" borderId="3" xfId="0" applyFont="1" applyFill="1" applyBorder="1" applyAlignment="1">
      <alignment horizontal="left" vertical="center" wrapText="1"/>
    </xf>
    <xf numFmtId="0" fontId="19" fillId="18" borderId="1" xfId="0" applyFont="1" applyFill="1" applyBorder="1" applyAlignment="1">
      <alignment horizontal="center" vertical="center"/>
    </xf>
    <xf numFmtId="0" fontId="19" fillId="18" borderId="2" xfId="0" applyFont="1" applyFill="1" applyBorder="1" applyAlignment="1">
      <alignment horizontal="center" vertical="center"/>
    </xf>
    <xf numFmtId="0" fontId="19" fillId="18" borderId="1" xfId="0" applyFont="1" applyFill="1" applyBorder="1" applyAlignment="1">
      <alignment horizontal="center" vertical="center" wrapText="1"/>
    </xf>
    <xf numFmtId="0" fontId="19" fillId="18" borderId="2" xfId="0" applyFont="1" applyFill="1" applyBorder="1" applyAlignment="1">
      <alignment horizontal="left" vertical="center"/>
    </xf>
    <xf numFmtId="0" fontId="19" fillId="2" borderId="1" xfId="0" quotePrefix="1" applyFont="1" applyFill="1" applyBorder="1" applyAlignment="1">
      <alignment horizontal="center" vertical="center"/>
    </xf>
    <xf numFmtId="0" fontId="19" fillId="2" borderId="105" xfId="0" applyFont="1" applyFill="1" applyBorder="1" applyAlignment="1">
      <alignment horizontal="center" vertical="center"/>
    </xf>
    <xf numFmtId="0" fontId="12" fillId="0" borderId="1" xfId="0" applyFont="1" applyBorder="1" applyAlignment="1">
      <alignment horizontal="left" vertical="center"/>
    </xf>
    <xf numFmtId="0" fontId="109" fillId="0" borderId="51" xfId="0" applyFont="1" applyBorder="1" applyAlignment="1">
      <alignment horizontal="left" vertical="center"/>
    </xf>
    <xf numFmtId="0" fontId="109" fillId="0" borderId="2" xfId="0" applyFont="1" applyBorder="1" applyAlignment="1">
      <alignment horizontal="left" vertical="center"/>
    </xf>
    <xf numFmtId="0" fontId="12" fillId="0" borderId="51" xfId="0" applyFont="1" applyBorder="1" applyAlignment="1">
      <alignment horizontal="left" vertical="center"/>
    </xf>
    <xf numFmtId="0" fontId="12" fillId="0" borderId="2" xfId="0" applyFont="1" applyBorder="1" applyAlignment="1">
      <alignment horizontal="left" vertical="center"/>
    </xf>
    <xf numFmtId="0" fontId="12" fillId="3" borderId="51" xfId="0" applyFont="1" applyFill="1" applyBorder="1" applyAlignment="1">
      <alignment horizontal="center" vertical="center"/>
    </xf>
    <xf numFmtId="0" fontId="12" fillId="2" borderId="51" xfId="0" applyFont="1" applyFill="1" applyBorder="1" applyAlignment="1">
      <alignment horizontal="center" vertical="center"/>
    </xf>
    <xf numFmtId="0" fontId="68" fillId="3" borderId="101" xfId="0" applyFont="1" applyFill="1" applyBorder="1" applyAlignment="1">
      <alignment horizontal="center" vertical="center"/>
    </xf>
    <xf numFmtId="0" fontId="68" fillId="3" borderId="13" xfId="0" applyFont="1" applyFill="1" applyBorder="1" applyAlignment="1">
      <alignment horizontal="center" vertical="center"/>
    </xf>
    <xf numFmtId="0" fontId="68" fillId="3" borderId="14" xfId="0" applyFont="1" applyFill="1" applyBorder="1" applyAlignment="1">
      <alignment horizontal="center" vertical="center"/>
    </xf>
    <xf numFmtId="0" fontId="12" fillId="17" borderId="1" xfId="0" applyFont="1" applyFill="1" applyBorder="1" applyAlignment="1">
      <alignment horizontal="center" vertical="center"/>
    </xf>
    <xf numFmtId="0" fontId="12" fillId="17" borderId="51" xfId="0" applyFont="1" applyFill="1" applyBorder="1" applyAlignment="1">
      <alignment horizontal="center" vertical="center"/>
    </xf>
    <xf numFmtId="0" fontId="12" fillId="17" borderId="2" xfId="0" applyFont="1" applyFill="1" applyBorder="1" applyAlignment="1">
      <alignment horizontal="center" vertical="center"/>
    </xf>
    <xf numFmtId="0" fontId="68" fillId="3" borderId="102" xfId="0" applyFont="1" applyFill="1" applyBorder="1" applyAlignment="1">
      <alignment horizontal="center" vertical="center"/>
    </xf>
    <xf numFmtId="0" fontId="68" fillId="3" borderId="103" xfId="0" applyFont="1" applyFill="1" applyBorder="1" applyAlignment="1">
      <alignment horizontal="center" vertical="center"/>
    </xf>
    <xf numFmtId="0" fontId="68" fillId="3" borderId="104" xfId="0" applyFont="1" applyFill="1" applyBorder="1" applyAlignment="1">
      <alignment horizontal="center" vertical="center"/>
    </xf>
    <xf numFmtId="0" fontId="68" fillId="3" borderId="9" xfId="0" applyFont="1" applyFill="1" applyBorder="1" applyAlignment="1">
      <alignment horizontal="center" vertical="center"/>
    </xf>
    <xf numFmtId="0" fontId="68" fillId="3" borderId="10" xfId="0" applyFont="1" applyFill="1" applyBorder="1" applyAlignment="1">
      <alignment horizontal="center" vertical="center"/>
    </xf>
    <xf numFmtId="0" fontId="68" fillId="3" borderId="11" xfId="0" applyFont="1" applyFill="1" applyBorder="1" applyAlignment="1">
      <alignment horizontal="center" vertical="center"/>
    </xf>
    <xf numFmtId="0" fontId="68" fillId="3" borderId="102" xfId="0" applyFont="1" applyFill="1" applyBorder="1" applyAlignment="1">
      <alignment horizontal="center" vertical="center" wrapText="1"/>
    </xf>
    <xf numFmtId="0" fontId="68" fillId="3" borderId="104" xfId="0" applyFont="1" applyFill="1" applyBorder="1" applyAlignment="1">
      <alignment horizontal="center" vertical="center" wrapText="1"/>
    </xf>
    <xf numFmtId="0" fontId="68" fillId="3" borderId="7" xfId="0" applyFont="1" applyFill="1" applyBorder="1" applyAlignment="1">
      <alignment horizontal="center" vertical="center" wrapText="1"/>
    </xf>
    <xf numFmtId="0" fontId="68" fillId="3" borderId="8" xfId="0" applyFont="1" applyFill="1" applyBorder="1" applyAlignment="1">
      <alignment horizontal="center" vertical="center" wrapText="1"/>
    </xf>
    <xf numFmtId="0" fontId="11" fillId="0" borderId="9" xfId="0" applyFont="1" applyBorder="1" applyAlignment="1">
      <alignment horizontal="center" vertical="center" wrapText="1"/>
    </xf>
    <xf numFmtId="0" fontId="11" fillId="0" borderId="11" xfId="0" applyFont="1" applyBorder="1" applyAlignment="1">
      <alignment horizontal="center" vertical="center" wrapText="1"/>
    </xf>
    <xf numFmtId="0" fontId="68" fillId="3" borderId="103" xfId="0" applyFont="1" applyFill="1" applyBorder="1" applyAlignment="1">
      <alignment horizontal="center" vertical="center" wrapText="1"/>
    </xf>
    <xf numFmtId="0" fontId="68" fillId="3" borderId="0" xfId="0" applyFont="1" applyFill="1" applyBorder="1" applyAlignment="1">
      <alignment horizontal="center" vertical="center" wrapText="1"/>
    </xf>
    <xf numFmtId="0" fontId="11" fillId="0" borderId="10" xfId="0" applyFont="1" applyBorder="1" applyAlignment="1">
      <alignment horizontal="center" vertical="center" wrapText="1"/>
    </xf>
    <xf numFmtId="0" fontId="68" fillId="3" borderId="1" xfId="0" applyFont="1" applyFill="1" applyBorder="1" applyAlignment="1">
      <alignment horizontal="center" vertical="center"/>
    </xf>
    <xf numFmtId="0" fontId="68" fillId="3" borderId="105" xfId="0" applyFont="1" applyFill="1" applyBorder="1" applyAlignment="1">
      <alignment horizontal="center" vertical="center"/>
    </xf>
    <xf numFmtId="0" fontId="68" fillId="3" borderId="2" xfId="0" applyFont="1" applyFill="1" applyBorder="1" applyAlignment="1">
      <alignment horizontal="center" vertical="center"/>
    </xf>
    <xf numFmtId="0" fontId="68" fillId="2" borderId="3" xfId="0" applyFont="1" applyFill="1" applyBorder="1" applyAlignment="1">
      <alignment horizontal="left" vertical="center"/>
    </xf>
    <xf numFmtId="0" fontId="68" fillId="2" borderId="1" xfId="0" applyFont="1" applyFill="1" applyBorder="1" applyAlignment="1">
      <alignment horizontal="left" vertical="center"/>
    </xf>
    <xf numFmtId="0" fontId="68" fillId="2" borderId="105" xfId="0" applyFont="1" applyFill="1" applyBorder="1" applyAlignment="1">
      <alignment horizontal="left" vertical="center"/>
    </xf>
    <xf numFmtId="0" fontId="68" fillId="2" borderId="2" xfId="0" applyFont="1" applyFill="1" applyBorder="1" applyAlignment="1">
      <alignment horizontal="left" vertical="center"/>
    </xf>
    <xf numFmtId="0" fontId="68" fillId="2" borderId="1" xfId="0" applyFont="1" applyFill="1" applyBorder="1" applyAlignment="1">
      <alignment horizontal="center" vertical="center"/>
    </xf>
    <xf numFmtId="0" fontId="68" fillId="2" borderId="2" xfId="0" applyFont="1" applyFill="1" applyBorder="1" applyAlignment="1">
      <alignment horizontal="center" vertical="center"/>
    </xf>
    <xf numFmtId="0" fontId="19" fillId="0" borderId="1" xfId="0" quotePrefix="1" applyFont="1" applyFill="1" applyBorder="1" applyAlignment="1">
      <alignment horizontal="left" vertical="center" wrapText="1"/>
    </xf>
    <xf numFmtId="0" fontId="19" fillId="0" borderId="105" xfId="0" applyFont="1" applyFill="1" applyBorder="1" applyAlignment="1">
      <alignment horizontal="left" vertical="center"/>
    </xf>
    <xf numFmtId="0" fontId="19" fillId="0" borderId="2" xfId="0" applyFont="1" applyFill="1" applyBorder="1" applyAlignment="1">
      <alignment horizontal="left" vertical="center"/>
    </xf>
    <xf numFmtId="0" fontId="68" fillId="2" borderId="105" xfId="0" applyFont="1" applyFill="1" applyBorder="1" applyAlignment="1">
      <alignment horizontal="center" vertical="center"/>
    </xf>
    <xf numFmtId="0" fontId="68" fillId="2" borderId="1" xfId="0" applyFont="1" applyFill="1" applyBorder="1" applyAlignment="1">
      <alignment horizontal="left" vertical="center" wrapText="1"/>
    </xf>
    <xf numFmtId="0" fontId="68" fillId="2" borderId="105" xfId="0" applyFont="1" applyFill="1" applyBorder="1" applyAlignment="1">
      <alignment horizontal="left" vertical="center" wrapText="1"/>
    </xf>
    <xf numFmtId="0" fontId="68" fillId="2" borderId="2" xfId="0" applyFont="1" applyFill="1" applyBorder="1" applyAlignment="1">
      <alignment horizontal="left" vertical="center" wrapText="1"/>
    </xf>
    <xf numFmtId="0" fontId="18" fillId="0" borderId="0" xfId="0" applyFont="1" applyAlignment="1">
      <alignment vertical="center" wrapText="1"/>
    </xf>
    <xf numFmtId="0" fontId="12" fillId="2" borderId="3" xfId="78" applyFont="1" applyFill="1" applyBorder="1" applyAlignment="1">
      <alignment horizontal="center" vertical="center"/>
    </xf>
    <xf numFmtId="0" fontId="12" fillId="17" borderId="3" xfId="78" applyFont="1" applyFill="1" applyBorder="1" applyAlignment="1">
      <alignment horizontal="center" vertical="center"/>
    </xf>
    <xf numFmtId="0" fontId="12" fillId="3" borderId="3" xfId="78" applyFont="1" applyFill="1" applyBorder="1" applyAlignment="1">
      <alignment horizontal="center" vertical="center"/>
    </xf>
    <xf numFmtId="0" fontId="12" fillId="2" borderId="1" xfId="78" applyFont="1" applyFill="1" applyBorder="1" applyAlignment="1">
      <alignment horizontal="center" vertical="center"/>
    </xf>
    <xf numFmtId="0" fontId="12" fillId="2" borderId="2" xfId="78" applyFont="1" applyFill="1" applyBorder="1" applyAlignment="1">
      <alignment horizontal="center" vertical="center"/>
    </xf>
    <xf numFmtId="0" fontId="19" fillId="20" borderId="3" xfId="0" applyFont="1" applyFill="1" applyBorder="1" applyAlignment="1">
      <alignment horizontal="left" vertical="center" wrapText="1"/>
    </xf>
    <xf numFmtId="0" fontId="19" fillId="5" borderId="3" xfId="0" applyFont="1" applyFill="1" applyBorder="1" applyAlignment="1">
      <alignment horizontal="left" vertical="center" wrapText="1"/>
    </xf>
    <xf numFmtId="0" fontId="19" fillId="10" borderId="3" xfId="0" applyFont="1" applyFill="1" applyBorder="1" applyAlignment="1">
      <alignment horizontal="left" vertical="center" wrapText="1"/>
    </xf>
    <xf numFmtId="0" fontId="19" fillId="15" borderId="3" xfId="0" applyFont="1" applyFill="1" applyBorder="1" applyAlignment="1">
      <alignment horizontal="left" vertical="center" wrapText="1"/>
    </xf>
    <xf numFmtId="0" fontId="19" fillId="19" borderId="3" xfId="0" applyFont="1" applyFill="1" applyBorder="1" applyAlignment="1">
      <alignment horizontal="left" vertical="center" wrapText="1"/>
    </xf>
    <xf numFmtId="0" fontId="68" fillId="8" borderId="3" xfId="0" applyFont="1" applyFill="1" applyBorder="1" applyAlignment="1">
      <alignment horizontal="left" vertical="center" wrapText="1"/>
    </xf>
    <xf numFmtId="0" fontId="68" fillId="0" borderId="3" xfId="0" applyFont="1" applyBorder="1" applyAlignment="1">
      <alignment horizontal="left" vertical="center" wrapText="1"/>
    </xf>
    <xf numFmtId="0" fontId="68" fillId="0" borderId="3" xfId="0" applyFont="1" applyBorder="1" applyAlignment="1">
      <alignment horizontal="center" vertical="center"/>
    </xf>
    <xf numFmtId="0" fontId="68" fillId="0" borderId="84" xfId="0" applyFont="1" applyBorder="1" applyAlignment="1">
      <alignment horizontal="left" vertical="center" wrapText="1"/>
    </xf>
    <xf numFmtId="0" fontId="68" fillId="0" borderId="88" xfId="0" applyFont="1" applyBorder="1" applyAlignment="1">
      <alignment horizontal="left" vertical="center" wrapText="1"/>
    </xf>
    <xf numFmtId="0" fontId="68" fillId="8" borderId="3" xfId="0" applyFont="1" applyFill="1" applyBorder="1" applyAlignment="1">
      <alignment horizontal="center" vertical="center"/>
    </xf>
    <xf numFmtId="0" fontId="68" fillId="2" borderId="3" xfId="0" applyFont="1" applyFill="1" applyBorder="1" applyAlignment="1">
      <alignment horizontal="center" vertical="center"/>
    </xf>
    <xf numFmtId="0" fontId="68" fillId="0" borderId="80" xfId="0" applyFont="1" applyBorder="1" applyAlignment="1">
      <alignment horizontal="left" vertical="center" wrapText="1"/>
    </xf>
    <xf numFmtId="0" fontId="68" fillId="2" borderId="60" xfId="0" applyFont="1" applyFill="1" applyBorder="1" applyAlignment="1">
      <alignment horizontal="center" vertical="center"/>
    </xf>
    <xf numFmtId="0" fontId="68" fillId="2" borderId="62" xfId="0" applyFont="1" applyFill="1" applyBorder="1" applyAlignment="1">
      <alignment horizontal="center" vertical="center"/>
    </xf>
    <xf numFmtId="0" fontId="68" fillId="2" borderId="63" xfId="0" applyFont="1" applyFill="1" applyBorder="1" applyAlignment="1">
      <alignment horizontal="center" vertical="center"/>
    </xf>
    <xf numFmtId="0" fontId="68" fillId="2" borderId="65" xfId="0" applyFont="1" applyFill="1" applyBorder="1" applyAlignment="1">
      <alignment horizontal="center" vertical="center"/>
    </xf>
    <xf numFmtId="0" fontId="68" fillId="2" borderId="66" xfId="0" applyFont="1" applyFill="1" applyBorder="1" applyAlignment="1">
      <alignment horizontal="center" vertical="center"/>
    </xf>
    <xf numFmtId="0" fontId="68" fillId="2" borderId="68" xfId="0" applyFont="1" applyFill="1" applyBorder="1" applyAlignment="1">
      <alignment horizontal="center" vertical="center"/>
    </xf>
    <xf numFmtId="0" fontId="68" fillId="3" borderId="63" xfId="0" applyFont="1" applyFill="1" applyBorder="1" applyAlignment="1">
      <alignment horizontal="center" vertical="center"/>
    </xf>
    <xf numFmtId="0" fontId="68" fillId="3" borderId="65" xfId="0" applyFont="1" applyFill="1" applyBorder="1" applyAlignment="1">
      <alignment horizontal="center" vertical="center"/>
    </xf>
    <xf numFmtId="0" fontId="68" fillId="2" borderId="60" xfId="0" quotePrefix="1" applyFont="1" applyFill="1" applyBorder="1" applyAlignment="1">
      <alignment horizontal="center" vertical="center"/>
    </xf>
    <xf numFmtId="0" fontId="68" fillId="3" borderId="5" xfId="0" applyFont="1" applyFill="1" applyBorder="1" applyAlignment="1">
      <alignment horizontal="center" vertical="center"/>
    </xf>
    <xf numFmtId="0" fontId="68" fillId="3" borderId="6" xfId="0" applyFont="1" applyFill="1" applyBorder="1" applyAlignment="1">
      <alignment horizontal="center" vertical="center"/>
    </xf>
    <xf numFmtId="0" fontId="68" fillId="18" borderId="60" xfId="0" applyFont="1" applyFill="1" applyBorder="1" applyAlignment="1">
      <alignment horizontal="center" vertical="center"/>
    </xf>
    <xf numFmtId="0" fontId="68" fillId="18" borderId="62" xfId="0" applyFont="1" applyFill="1" applyBorder="1" applyAlignment="1">
      <alignment horizontal="center" vertical="center"/>
    </xf>
    <xf numFmtId="0" fontId="68" fillId="18" borderId="66" xfId="0" applyFont="1" applyFill="1" applyBorder="1" applyAlignment="1">
      <alignment horizontal="center" vertical="center"/>
    </xf>
    <xf numFmtId="0" fontId="68" fillId="18" borderId="68" xfId="0" applyFont="1" applyFill="1" applyBorder="1" applyAlignment="1">
      <alignment horizontal="center" vertical="center"/>
    </xf>
    <xf numFmtId="0" fontId="68" fillId="18" borderId="63" xfId="0" applyFont="1" applyFill="1" applyBorder="1" applyAlignment="1">
      <alignment horizontal="center" vertical="center"/>
    </xf>
    <xf numFmtId="0" fontId="68" fillId="18" borderId="65" xfId="0" applyFont="1" applyFill="1" applyBorder="1" applyAlignment="1">
      <alignment horizontal="center" vertical="center"/>
    </xf>
    <xf numFmtId="0" fontId="110" fillId="18" borderId="66" xfId="0" applyFont="1" applyFill="1" applyBorder="1" applyAlignment="1">
      <alignment horizontal="center" vertical="center"/>
    </xf>
    <xf numFmtId="0" fontId="110" fillId="18" borderId="68" xfId="0" applyFont="1" applyFill="1" applyBorder="1" applyAlignment="1">
      <alignment horizontal="center" vertical="center"/>
    </xf>
    <xf numFmtId="0" fontId="12" fillId="9" borderId="3" xfId="0" applyFont="1" applyFill="1" applyBorder="1" applyAlignment="1">
      <alignment horizontal="left" vertical="center"/>
    </xf>
    <xf numFmtId="0" fontId="12" fillId="9" borderId="3" xfId="0" applyFont="1" applyFill="1" applyBorder="1" applyAlignment="1">
      <alignment horizontal="center" vertical="center"/>
    </xf>
    <xf numFmtId="0" fontId="68" fillId="0" borderId="0" xfId="0" applyFont="1" applyAlignment="1">
      <alignment horizontal="right" vertical="center"/>
    </xf>
    <xf numFmtId="0" fontId="12" fillId="8" borderId="3" xfId="0" applyFont="1" applyFill="1" applyBorder="1" applyAlignment="1">
      <alignment horizontal="left" vertical="center"/>
    </xf>
    <xf numFmtId="0" fontId="68" fillId="0" borderId="3" xfId="73" applyFont="1" applyBorder="1" applyAlignment="1">
      <alignment horizontal="center" vertical="center"/>
    </xf>
    <xf numFmtId="0" fontId="68" fillId="17" borderId="3" xfId="73" applyFont="1" applyFill="1" applyBorder="1" applyAlignment="1">
      <alignment horizontal="center" vertical="center"/>
    </xf>
    <xf numFmtId="0" fontId="68" fillId="8" borderId="3" xfId="73" applyFont="1" applyFill="1" applyBorder="1" applyAlignment="1">
      <alignment horizontal="center" vertical="center"/>
    </xf>
    <xf numFmtId="0" fontId="68" fillId="8" borderId="3" xfId="73" applyFont="1" applyFill="1" applyBorder="1" applyAlignment="1">
      <alignment horizontal="center" vertical="center" wrapText="1"/>
    </xf>
    <xf numFmtId="0" fontId="68" fillId="8" borderId="0" xfId="0" applyFont="1" applyFill="1" applyAlignment="1">
      <alignment horizontal="center" vertical="center"/>
    </xf>
    <xf numFmtId="0" fontId="68" fillId="5" borderId="1" xfId="0" applyFont="1" applyFill="1" applyBorder="1" applyAlignment="1">
      <alignment horizontal="center" vertical="center"/>
    </xf>
    <xf numFmtId="0" fontId="68" fillId="5" borderId="2" xfId="0" applyFont="1" applyFill="1" applyBorder="1" applyAlignment="1">
      <alignment horizontal="center" vertical="center"/>
    </xf>
    <xf numFmtId="0" fontId="68" fillId="0" borderId="3" xfId="0" applyFont="1" applyFill="1" applyBorder="1" applyAlignment="1">
      <alignment horizontal="center" vertical="center"/>
    </xf>
    <xf numFmtId="0" fontId="68" fillId="0" borderId="3" xfId="0" applyFont="1" applyFill="1" applyBorder="1" applyAlignment="1">
      <alignment horizontal="left" vertical="center"/>
    </xf>
    <xf numFmtId="0" fontId="65" fillId="0" borderId="3" xfId="0" applyFont="1" applyBorder="1" applyAlignment="1">
      <alignment horizontal="center" vertical="center"/>
    </xf>
    <xf numFmtId="0" fontId="68" fillId="9" borderId="3" xfId="0" applyFont="1" applyFill="1" applyBorder="1" applyAlignment="1">
      <alignment horizontal="center" vertical="center"/>
    </xf>
    <xf numFmtId="0" fontId="68" fillId="9" borderId="3" xfId="0" applyFont="1" applyFill="1" applyBorder="1" applyAlignment="1">
      <alignment horizontal="left" vertical="center"/>
    </xf>
    <xf numFmtId="0" fontId="68" fillId="8" borderId="12" xfId="0" applyFont="1" applyFill="1" applyBorder="1" applyAlignment="1">
      <alignment horizontal="center" vertical="center"/>
    </xf>
    <xf numFmtId="0" fontId="68" fillId="8" borderId="14" xfId="0" applyFont="1" applyFill="1" applyBorder="1" applyAlignment="1">
      <alignment horizontal="center" vertical="center"/>
    </xf>
    <xf numFmtId="0" fontId="68" fillId="8" borderId="3" xfId="0" applyFont="1" applyFill="1" applyBorder="1" applyAlignment="1">
      <alignment horizontal="center" vertical="center" wrapText="1"/>
    </xf>
    <xf numFmtId="0" fontId="68" fillId="8" borderId="3" xfId="0" applyFont="1" applyFill="1" applyBorder="1" applyAlignment="1">
      <alignment horizontal="left" vertical="center"/>
    </xf>
    <xf numFmtId="0" fontId="19" fillId="2" borderId="114" xfId="0" applyFont="1" applyFill="1" applyBorder="1" applyAlignment="1">
      <alignment horizontal="center" vertical="center" wrapText="1"/>
    </xf>
    <xf numFmtId="0" fontId="19" fillId="2" borderId="114" xfId="0" applyFont="1" applyFill="1" applyBorder="1" applyAlignment="1">
      <alignment horizontal="center" vertical="center"/>
    </xf>
    <xf numFmtId="0" fontId="19" fillId="2" borderId="112" xfId="0" applyFont="1" applyFill="1" applyBorder="1" applyAlignment="1">
      <alignment horizontal="center" vertical="center"/>
    </xf>
    <xf numFmtId="0" fontId="19" fillId="2" borderId="112" xfId="0" applyFont="1" applyFill="1" applyBorder="1" applyAlignment="1">
      <alignment horizontal="center" vertical="center" wrapText="1"/>
    </xf>
    <xf numFmtId="0" fontId="19" fillId="2" borderId="112" xfId="0" quotePrefix="1" applyFont="1" applyFill="1" applyBorder="1" applyAlignment="1">
      <alignment horizontal="center" vertical="center"/>
    </xf>
    <xf numFmtId="0" fontId="19" fillId="2" borderId="113" xfId="0" applyFont="1" applyFill="1" applyBorder="1" applyAlignment="1">
      <alignment horizontal="center" vertical="center"/>
    </xf>
    <xf numFmtId="0" fontId="68" fillId="0" borderId="102" xfId="0" applyFont="1" applyBorder="1" applyAlignment="1">
      <alignment horizontal="left" vertical="center" wrapText="1"/>
    </xf>
    <xf numFmtId="0" fontId="68" fillId="0" borderId="103" xfId="0" applyFont="1" applyBorder="1" applyAlignment="1">
      <alignment horizontal="left" vertical="center" wrapText="1"/>
    </xf>
    <xf numFmtId="0" fontId="68" fillId="0" borderId="104" xfId="0" applyFont="1" applyBorder="1" applyAlignment="1">
      <alignment horizontal="left" vertical="center" wrapText="1"/>
    </xf>
    <xf numFmtId="0" fontId="68" fillId="0" borderId="9" xfId="0" applyFont="1" applyBorder="1" applyAlignment="1">
      <alignment horizontal="left" vertical="center" wrapText="1"/>
    </xf>
    <xf numFmtId="0" fontId="68" fillId="0" borderId="10" xfId="0" applyFont="1" applyBorder="1" applyAlignment="1">
      <alignment horizontal="left" vertical="center" wrapText="1"/>
    </xf>
    <xf numFmtId="0" fontId="68" fillId="0" borderId="11" xfId="0" applyFont="1" applyBorder="1" applyAlignment="1">
      <alignment horizontal="left" vertical="center" wrapText="1"/>
    </xf>
    <xf numFmtId="0" fontId="19" fillId="8" borderId="105" xfId="0" applyFont="1" applyFill="1" applyBorder="1" applyAlignment="1">
      <alignment horizontal="center" vertical="center"/>
    </xf>
    <xf numFmtId="0" fontId="19" fillId="2" borderId="101" xfId="2" applyFont="1" applyFill="1" applyBorder="1" applyAlignment="1">
      <alignment horizontal="center" vertical="center" wrapText="1"/>
    </xf>
    <xf numFmtId="0" fontId="19" fillId="2" borderId="13" xfId="2" applyFont="1" applyFill="1" applyBorder="1" applyAlignment="1">
      <alignment horizontal="center" vertical="center" wrapText="1"/>
    </xf>
    <xf numFmtId="0" fontId="19" fillId="2" borderId="14" xfId="2" applyFont="1" applyFill="1" applyBorder="1" applyAlignment="1">
      <alignment horizontal="center" vertical="center" wrapText="1"/>
    </xf>
    <xf numFmtId="0" fontId="19" fillId="9" borderId="113" xfId="2" applyFont="1" applyFill="1" applyBorder="1" applyAlignment="1">
      <alignment horizontal="center" vertical="center" wrapText="1"/>
    </xf>
    <xf numFmtId="0" fontId="19" fillId="9" borderId="114" xfId="2" applyFont="1" applyFill="1" applyBorder="1" applyAlignment="1">
      <alignment horizontal="center" vertical="center" wrapText="1"/>
    </xf>
    <xf numFmtId="0" fontId="19" fillId="4" borderId="3" xfId="0" applyFont="1" applyFill="1" applyBorder="1" applyAlignment="1">
      <alignment horizontal="center" vertical="center" wrapText="1"/>
    </xf>
    <xf numFmtId="0" fontId="19" fillId="2" borderId="110" xfId="0" applyFont="1" applyFill="1" applyBorder="1" applyAlignment="1">
      <alignment horizontal="center" vertical="center" wrapText="1"/>
    </xf>
    <xf numFmtId="0" fontId="19" fillId="2" borderId="111" xfId="0" applyFont="1" applyFill="1" applyBorder="1" applyAlignment="1">
      <alignment horizontal="center" vertical="center" wrapText="1"/>
    </xf>
    <xf numFmtId="0" fontId="19" fillId="0" borderId="3" xfId="0" applyFont="1" applyBorder="1" applyAlignment="1">
      <alignment horizontal="center" vertical="center" textRotation="90"/>
    </xf>
    <xf numFmtId="0" fontId="19" fillId="2" borderId="110" xfId="0" quotePrefix="1" applyFont="1" applyFill="1" applyBorder="1" applyAlignment="1">
      <alignment horizontal="center" vertical="center" wrapText="1"/>
    </xf>
    <xf numFmtId="0" fontId="19" fillId="2" borderId="111" xfId="0" quotePrefix="1" applyFont="1" applyFill="1" applyBorder="1" applyAlignment="1">
      <alignment horizontal="center" vertical="center" wrapText="1"/>
    </xf>
    <xf numFmtId="0" fontId="19" fillId="2" borderId="113" xfId="0" applyFont="1" applyFill="1" applyBorder="1" applyAlignment="1">
      <alignment horizontal="center" vertical="center" wrapText="1"/>
    </xf>
    <xf numFmtId="0" fontId="19" fillId="2" borderId="112" xfId="0" quotePrefix="1" applyFont="1" applyFill="1" applyBorder="1" applyAlignment="1">
      <alignment horizontal="center" vertical="center" wrapText="1"/>
    </xf>
    <xf numFmtId="0" fontId="19" fillId="4" borderId="101" xfId="0" applyFont="1" applyFill="1" applyBorder="1" applyAlignment="1">
      <alignment horizontal="center" vertical="center" wrapText="1"/>
    </xf>
    <xf numFmtId="0" fontId="19" fillId="4" borderId="13" xfId="0" applyFont="1" applyFill="1" applyBorder="1" applyAlignment="1">
      <alignment horizontal="center" vertical="center" wrapText="1"/>
    </xf>
    <xf numFmtId="0" fontId="19" fillId="4" borderId="14" xfId="0" applyFont="1" applyFill="1" applyBorder="1" applyAlignment="1">
      <alignment horizontal="center" vertical="center" wrapText="1"/>
    </xf>
    <xf numFmtId="0" fontId="68" fillId="0" borderId="3" xfId="0" quotePrefix="1" applyFont="1" applyBorder="1" applyAlignment="1">
      <alignment horizontal="center" vertical="center"/>
    </xf>
    <xf numFmtId="0" fontId="68" fillId="0" borderId="3" xfId="0" applyFont="1" applyBorder="1" applyAlignment="1">
      <alignment horizontal="left" vertical="center"/>
    </xf>
    <xf numFmtId="0" fontId="19" fillId="0" borderId="121" xfId="0" applyFont="1" applyBorder="1" applyAlignment="1">
      <alignment horizontal="center" vertical="center" wrapText="1"/>
    </xf>
    <xf numFmtId="0" fontId="19" fillId="0" borderId="117" xfId="0" applyFont="1" applyBorder="1" applyAlignment="1">
      <alignment horizontal="center" vertical="center" wrapText="1"/>
    </xf>
    <xf numFmtId="0" fontId="19" fillId="0" borderId="124" xfId="0" applyFont="1" applyBorder="1" applyAlignment="1">
      <alignment horizontal="center" vertical="center" wrapText="1"/>
    </xf>
    <xf numFmtId="0" fontId="19" fillId="0" borderId="115" xfId="0" applyFont="1" applyBorder="1" applyAlignment="1">
      <alignment horizontal="center" vertical="center" wrapText="1"/>
    </xf>
    <xf numFmtId="0" fontId="19" fillId="0" borderId="126" xfId="0" applyFont="1" applyBorder="1" applyAlignment="1">
      <alignment horizontal="center" vertical="center" wrapText="1"/>
    </xf>
    <xf numFmtId="0" fontId="95" fillId="8" borderId="3" xfId="0" applyFont="1" applyFill="1" applyBorder="1" applyAlignment="1">
      <alignment horizontal="center" vertical="center" wrapText="1"/>
    </xf>
    <xf numFmtId="0" fontId="19" fillId="0" borderId="129" xfId="0" applyFont="1" applyBorder="1" applyAlignment="1">
      <alignment horizontal="center" vertical="center" wrapText="1"/>
    </xf>
    <xf numFmtId="0" fontId="19" fillId="0" borderId="108" xfId="0" applyFont="1" applyBorder="1" applyAlignment="1">
      <alignment horizontal="center" vertical="center" wrapText="1"/>
    </xf>
    <xf numFmtId="0" fontId="19" fillId="2" borderId="116" xfId="0" applyFont="1" applyFill="1" applyBorder="1" applyAlignment="1">
      <alignment horizontal="center" vertical="center" wrapText="1"/>
    </xf>
    <xf numFmtId="0" fontId="19" fillId="2" borderId="120" xfId="0" applyFont="1" applyFill="1" applyBorder="1" applyAlignment="1">
      <alignment horizontal="center" vertical="center" wrapText="1"/>
    </xf>
    <xf numFmtId="0" fontId="19" fillId="2" borderId="125" xfId="0" applyFont="1" applyFill="1" applyBorder="1" applyAlignment="1">
      <alignment horizontal="center" vertical="center" wrapText="1"/>
    </xf>
    <xf numFmtId="0" fontId="19" fillId="0" borderId="120" xfId="0" applyFont="1" applyBorder="1" applyAlignment="1">
      <alignment horizontal="center" vertical="center" wrapText="1"/>
    </xf>
    <xf numFmtId="0" fontId="19" fillId="0" borderId="125" xfId="0" applyFont="1" applyBorder="1" applyAlignment="1">
      <alignment horizontal="center" vertical="center" wrapText="1"/>
    </xf>
    <xf numFmtId="0" fontId="19" fillId="0" borderId="116" xfId="0" applyFont="1" applyBorder="1" applyAlignment="1">
      <alignment horizontal="center" vertical="center" wrapText="1"/>
    </xf>
    <xf numFmtId="0" fontId="19" fillId="0" borderId="130" xfId="0" applyFont="1" applyBorder="1" applyAlignment="1">
      <alignment horizontal="center" vertical="center" wrapText="1"/>
    </xf>
    <xf numFmtId="0" fontId="19" fillId="0" borderId="102" xfId="0" applyFont="1" applyBorder="1" applyAlignment="1">
      <alignment horizontal="center" vertical="center" textRotation="90"/>
    </xf>
    <xf numFmtId="0" fontId="19" fillId="0" borderId="103" xfId="0" applyFont="1" applyBorder="1" applyAlignment="1">
      <alignment horizontal="center" vertical="center" textRotation="90"/>
    </xf>
    <xf numFmtId="0" fontId="19" fillId="0" borderId="7" xfId="0" applyFont="1" applyBorder="1" applyAlignment="1">
      <alignment horizontal="center" vertical="center" textRotation="90"/>
    </xf>
    <xf numFmtId="0" fontId="19" fillId="0" borderId="0" xfId="0" applyFont="1" applyBorder="1" applyAlignment="1">
      <alignment horizontal="center" vertical="center" textRotation="90"/>
    </xf>
    <xf numFmtId="0" fontId="19" fillId="0" borderId="9" xfId="0" applyFont="1" applyBorder="1" applyAlignment="1">
      <alignment horizontal="center" vertical="center" textRotation="90"/>
    </xf>
    <xf numFmtId="0" fontId="19" fillId="0" borderId="10" xfId="0" applyFont="1" applyBorder="1" applyAlignment="1">
      <alignment horizontal="center" vertical="center" textRotation="90"/>
    </xf>
    <xf numFmtId="0" fontId="19" fillId="0" borderId="104" xfId="0" applyFont="1" applyBorder="1" applyAlignment="1">
      <alignment horizontal="center" vertical="center" textRotation="90"/>
    </xf>
    <xf numFmtId="0" fontId="19" fillId="0" borderId="8" xfId="0" applyFont="1" applyBorder="1" applyAlignment="1">
      <alignment horizontal="center" vertical="center" textRotation="90"/>
    </xf>
    <xf numFmtId="0" fontId="19" fillId="0" borderId="11" xfId="0" applyFont="1" applyBorder="1" applyAlignment="1">
      <alignment horizontal="center" vertical="center" textRotation="90"/>
    </xf>
    <xf numFmtId="0" fontId="19" fillId="9" borderId="114" xfId="0" applyFont="1" applyFill="1" applyBorder="1" applyAlignment="1">
      <alignment horizontal="center" vertical="center" wrapText="1"/>
    </xf>
    <xf numFmtId="0" fontId="19" fillId="9" borderId="101" xfId="2" applyFont="1" applyFill="1" applyBorder="1" applyAlignment="1">
      <alignment horizontal="center" vertical="center" wrapText="1"/>
    </xf>
    <xf numFmtId="0" fontId="19" fillId="9" borderId="13" xfId="2" applyFont="1" applyFill="1" applyBorder="1" applyAlignment="1">
      <alignment horizontal="center" vertical="center" wrapText="1"/>
    </xf>
    <xf numFmtId="0" fontId="19" fillId="9" borderId="14" xfId="2" applyFont="1" applyFill="1" applyBorder="1" applyAlignment="1">
      <alignment horizontal="center" vertical="center" wrapText="1"/>
    </xf>
    <xf numFmtId="0" fontId="19" fillId="2" borderId="131" xfId="0" applyFont="1" applyFill="1" applyBorder="1" applyAlignment="1">
      <alignment horizontal="center" vertical="center" wrapText="1"/>
    </xf>
    <xf numFmtId="0" fontId="19" fillId="2" borderId="132" xfId="0" applyFont="1" applyFill="1" applyBorder="1" applyAlignment="1">
      <alignment horizontal="center" vertical="center" wrapText="1"/>
    </xf>
    <xf numFmtId="0" fontId="19" fillId="2" borderId="133" xfId="0" applyFont="1" applyFill="1" applyBorder="1" applyAlignment="1">
      <alignment horizontal="center" vertical="center" wrapText="1"/>
    </xf>
    <xf numFmtId="0" fontId="19" fillId="9" borderId="113" xfId="0" applyFont="1" applyFill="1" applyBorder="1" applyAlignment="1">
      <alignment horizontal="center" vertical="center" wrapText="1"/>
    </xf>
    <xf numFmtId="0" fontId="68" fillId="8" borderId="102" xfId="0" applyFont="1" applyFill="1" applyBorder="1" applyAlignment="1">
      <alignment horizontal="left" vertical="center"/>
    </xf>
    <xf numFmtId="0" fontId="68" fillId="8" borderId="103" xfId="0" applyFont="1" applyFill="1" applyBorder="1" applyAlignment="1">
      <alignment horizontal="left" vertical="center"/>
    </xf>
    <xf numFmtId="0" fontId="68" fillId="8" borderId="104" xfId="0" applyFont="1" applyFill="1" applyBorder="1" applyAlignment="1">
      <alignment horizontal="left" vertical="center"/>
    </xf>
    <xf numFmtId="0" fontId="68" fillId="8" borderId="7" xfId="0" applyFont="1" applyFill="1" applyBorder="1" applyAlignment="1">
      <alignment horizontal="left" vertical="center"/>
    </xf>
    <xf numFmtId="0" fontId="68" fillId="8" borderId="0" xfId="0" applyFont="1" applyFill="1" applyBorder="1" applyAlignment="1">
      <alignment horizontal="left" vertical="center"/>
    </xf>
    <xf numFmtId="0" fontId="68" fillId="8" borderId="8" xfId="0" applyFont="1" applyFill="1" applyBorder="1" applyAlignment="1">
      <alignment horizontal="left" vertical="center"/>
    </xf>
    <xf numFmtId="0" fontId="68" fillId="8" borderId="9" xfId="0" applyFont="1" applyFill="1" applyBorder="1" applyAlignment="1">
      <alignment horizontal="left" vertical="center"/>
    </xf>
    <xf numFmtId="0" fontId="68" fillId="8" borderId="10" xfId="0" applyFont="1" applyFill="1" applyBorder="1" applyAlignment="1">
      <alignment horizontal="left" vertical="center"/>
    </xf>
    <xf numFmtId="0" fontId="68" fillId="8" borderId="11" xfId="0" applyFont="1" applyFill="1" applyBorder="1" applyAlignment="1">
      <alignment horizontal="left" vertical="center"/>
    </xf>
    <xf numFmtId="0" fontId="68" fillId="0" borderId="52" xfId="0" applyFont="1" applyBorder="1" applyAlignment="1">
      <alignment horizontal="center" vertical="center"/>
    </xf>
    <xf numFmtId="0" fontId="68" fillId="0" borderId="14" xfId="0" applyFont="1" applyBorder="1" applyAlignment="1">
      <alignment horizontal="center" vertical="center"/>
    </xf>
    <xf numFmtId="0" fontId="68" fillId="0" borderId="9" xfId="0" applyFont="1" applyBorder="1" applyAlignment="1">
      <alignment horizontal="center" vertical="center"/>
    </xf>
    <xf numFmtId="0" fontId="68" fillId="0" borderId="39" xfId="0" applyFont="1" applyBorder="1" applyAlignment="1">
      <alignment horizontal="center" vertical="center"/>
    </xf>
    <xf numFmtId="0" fontId="68" fillId="0" borderId="38" xfId="0" applyFont="1" applyBorder="1" applyAlignment="1">
      <alignment horizontal="center" vertical="center"/>
    </xf>
    <xf numFmtId="0" fontId="68" fillId="0" borderId="34" xfId="0" applyFont="1" applyBorder="1" applyAlignment="1">
      <alignment horizontal="center" vertical="center"/>
    </xf>
    <xf numFmtId="0" fontId="68" fillId="0" borderId="33" xfId="0" applyFont="1" applyBorder="1" applyAlignment="1">
      <alignment horizontal="center" vertical="center"/>
    </xf>
    <xf numFmtId="0" fontId="68" fillId="0" borderId="69" xfId="0" applyFont="1" applyBorder="1" applyAlignment="1">
      <alignment horizontal="center" vertical="center"/>
    </xf>
    <xf numFmtId="0" fontId="68" fillId="0" borderId="32" xfId="0" applyFont="1" applyBorder="1" applyAlignment="1">
      <alignment horizontal="center" vertical="center"/>
    </xf>
    <xf numFmtId="0" fontId="68" fillId="0" borderId="36" xfId="0" applyFont="1" applyBorder="1" applyAlignment="1">
      <alignment horizontal="center" vertical="center"/>
    </xf>
    <xf numFmtId="0" fontId="68" fillId="0" borderId="1" xfId="0" applyFont="1" applyBorder="1" applyAlignment="1">
      <alignment horizontal="center" vertical="center"/>
    </xf>
    <xf numFmtId="0" fontId="68" fillId="9" borderId="33" xfId="0" applyFont="1" applyFill="1" applyBorder="1" applyAlignment="1">
      <alignment horizontal="center" vertical="center"/>
    </xf>
    <xf numFmtId="0" fontId="68" fillId="9" borderId="2" xfId="0" applyFont="1" applyFill="1" applyBorder="1" applyAlignment="1">
      <alignment horizontal="center" vertical="center"/>
    </xf>
    <xf numFmtId="0" fontId="68" fillId="9" borderId="1" xfId="0" applyFont="1" applyFill="1" applyBorder="1" applyAlignment="1">
      <alignment horizontal="center" vertical="center"/>
    </xf>
    <xf numFmtId="0" fontId="68" fillId="0" borderId="107" xfId="0" applyFont="1" applyBorder="1" applyAlignment="1">
      <alignment horizontal="center" vertical="center"/>
    </xf>
    <xf numFmtId="0" fontId="68" fillId="0" borderId="42" xfId="0" applyFont="1" applyBorder="1" applyAlignment="1">
      <alignment horizontal="center" vertical="center"/>
    </xf>
    <xf numFmtId="0" fontId="68" fillId="0" borderId="41" xfId="0" applyFont="1" applyBorder="1" applyAlignment="1">
      <alignment horizontal="center" vertical="center"/>
    </xf>
    <xf numFmtId="0" fontId="68" fillId="0" borderId="59" xfId="0" applyFont="1" applyBorder="1" applyAlignment="1">
      <alignment horizontal="center" vertical="center"/>
    </xf>
    <xf numFmtId="0" fontId="68" fillId="18" borderId="3" xfId="0" applyFont="1" applyFill="1" applyBorder="1" applyAlignment="1">
      <alignment horizontal="center" vertical="center"/>
    </xf>
    <xf numFmtId="0" fontId="68" fillId="18" borderId="36" xfId="0" applyFont="1" applyFill="1" applyBorder="1" applyAlignment="1">
      <alignment horizontal="center" vertical="center"/>
    </xf>
    <xf numFmtId="0" fontId="68" fillId="0" borderId="2" xfId="0" applyFont="1" applyBorder="1" applyAlignment="1">
      <alignment horizontal="center" vertical="center"/>
    </xf>
    <xf numFmtId="0" fontId="68" fillId="18" borderId="1" xfId="0" applyFont="1" applyFill="1" applyBorder="1" applyAlignment="1">
      <alignment horizontal="center" vertical="center"/>
    </xf>
    <xf numFmtId="0" fontId="68" fillId="18" borderId="59" xfId="0" applyFont="1" applyFill="1" applyBorder="1" applyAlignment="1">
      <alignment horizontal="center" vertical="center"/>
    </xf>
    <xf numFmtId="0" fontId="68" fillId="18" borderId="2" xfId="0" applyFont="1" applyFill="1" applyBorder="1" applyAlignment="1">
      <alignment horizontal="center" vertical="center"/>
    </xf>
    <xf numFmtId="0" fontId="68" fillId="8" borderId="1" xfId="0" applyFont="1" applyFill="1" applyBorder="1" applyAlignment="1">
      <alignment horizontal="center" vertical="center"/>
    </xf>
    <xf numFmtId="0" fontId="68" fillId="8" borderId="91" xfId="0" applyFont="1" applyFill="1" applyBorder="1" applyAlignment="1">
      <alignment horizontal="center" vertical="center"/>
    </xf>
    <xf numFmtId="0" fontId="68" fillId="8" borderId="70" xfId="0" applyFont="1" applyFill="1" applyBorder="1" applyAlignment="1">
      <alignment horizontal="center" vertical="center"/>
    </xf>
    <xf numFmtId="0" fontId="68" fillId="8" borderId="59" xfId="0" applyFont="1" applyFill="1" applyBorder="1" applyAlignment="1">
      <alignment horizontal="center" vertical="center"/>
    </xf>
    <xf numFmtId="0" fontId="68" fillId="8" borderId="47" xfId="0" applyFont="1" applyFill="1" applyBorder="1" applyAlignment="1">
      <alignment horizontal="center" vertical="center"/>
    </xf>
    <xf numFmtId="0" fontId="68" fillId="8" borderId="46" xfId="0" applyFont="1" applyFill="1" applyBorder="1" applyAlignment="1">
      <alignment horizontal="center" vertical="center"/>
    </xf>
    <xf numFmtId="0" fontId="68" fillId="8" borderId="106" xfId="0" applyFont="1" applyFill="1" applyBorder="1" applyAlignment="1">
      <alignment horizontal="center" vertical="center"/>
    </xf>
    <xf numFmtId="0" fontId="68" fillId="8" borderId="90" xfId="0" applyFont="1" applyFill="1" applyBorder="1" applyAlignment="1">
      <alignment horizontal="center" vertical="center"/>
    </xf>
    <xf numFmtId="0" fontId="68" fillId="8" borderId="2" xfId="0" applyFont="1" applyFill="1" applyBorder="1" applyAlignment="1">
      <alignment horizontal="center" vertical="center"/>
    </xf>
    <xf numFmtId="0" fontId="68" fillId="8" borderId="36" xfId="0" applyFont="1" applyFill="1" applyBorder="1" applyAlignment="1">
      <alignment horizontal="center" vertical="center"/>
    </xf>
  </cellXfs>
  <cellStyles count="190">
    <cellStyle name="???????_x0003_" xfId="7"/>
    <cellStyle name="????????????)???KW????6?" xfId="8"/>
    <cellStyle name="???????y" xfId="9"/>
    <cellStyle name="??_???????????22_2-4pide_Re" xfId="10"/>
    <cellStyle name="?\??・?????n?C?pー???“?N" xfId="11"/>
    <cellStyle name="?\??・?????n?C?pー???“?N・】M-METER??更e" xfId="12"/>
    <cellStyle name="?n?C?pー???“?N" xfId="13"/>
    <cellStyle name="?n?C?pー???“?N??_x0019_‘???" xfId="14"/>
    <cellStyle name="?n?C?pー???“?N_M-list(2002)" xfId="15"/>
    <cellStyle name="?W・_?°?" xfId="16"/>
    <cellStyle name="_0311_2室予算" xfId="17"/>
    <cellStyle name="_03年計見直し 04 05予算 030411" xfId="18"/>
    <cellStyle name="_0402_技2開発費（PL展開）川上" xfId="19"/>
    <cellStyle name="_0402_技2労務費（PL展開）川上" xfId="20"/>
    <cellStyle name="0????_x0003_" xfId="21"/>
    <cellStyle name="0????_x000a_" xfId="22"/>
    <cellStyle name="0????nly" xfId="23"/>
    <cellStyle name="0????rd:" xfId="24"/>
    <cellStyle name="0?t??吹h??" xfId="25"/>
    <cellStyle name="0?t??吹h???_x0008_??" xfId="26"/>
    <cellStyle name="0付・数字" xfId="27"/>
    <cellStyle name="0付・数字?_x0008_??" xfId="28"/>
    <cellStyle name="0付き数字" xfId="29"/>
    <cellStyle name="0付き数字?_x0008_??" xfId="30"/>
    <cellStyle name="20% - アクセント 1 2" xfId="79"/>
    <cellStyle name="20% - アクセント 2 2" xfId="80"/>
    <cellStyle name="20% - アクセント 3 2" xfId="81"/>
    <cellStyle name="20% - アクセント 4 2" xfId="82"/>
    <cellStyle name="20% - アクセント 5 2" xfId="83"/>
    <cellStyle name="20% - アクセント 6 2" xfId="84"/>
    <cellStyle name="40% - アクセント 1 2" xfId="85"/>
    <cellStyle name="40% - アクセント 2 2" xfId="86"/>
    <cellStyle name="40% - アクセント 3 2" xfId="87"/>
    <cellStyle name="40% - アクセント 4 2" xfId="88"/>
    <cellStyle name="40% - アクセント 5 2" xfId="89"/>
    <cellStyle name="40% - アクセント 6 2" xfId="90"/>
    <cellStyle name="60% - アクセント 1 2" xfId="91"/>
    <cellStyle name="60% - アクセント 2 2" xfId="92"/>
    <cellStyle name="60% - アクセント 3 2" xfId="93"/>
    <cellStyle name="60% - アクセント 4 2" xfId="94"/>
    <cellStyle name="60% - アクセント 5 2" xfId="95"/>
    <cellStyle name="60% - アクセント 6 2" xfId="96"/>
    <cellStyle name="Body text" xfId="31"/>
    <cellStyle name="Calc Currency (0)" xfId="32"/>
    <cellStyle name="Code" xfId="33"/>
    <cellStyle name="Comma [0]_2ND (2)" xfId="34"/>
    <cellStyle name="Comma_2ND (2)" xfId="35"/>
    <cellStyle name="Currency [0]_2ND (2)" xfId="36"/>
    <cellStyle name="Currency_2ND (2)" xfId="37"/>
    <cellStyle name="Followed Hyperlink" xfId="38"/>
    <cellStyle name="Header1" xfId="39"/>
    <cellStyle name="Header2" xfId="40"/>
    <cellStyle name="Header2 2" xfId="97"/>
    <cellStyle name="Header2 2 2" xfId="147"/>
    <cellStyle name="Header2 3" xfId="144"/>
    <cellStyle name="Hyperlink" xfId="41"/>
    <cellStyle name="Milliers [0]_AR1194" xfId="42"/>
    <cellStyle name="Milliers_AR1194" xfId="43"/>
    <cellStyle name="Mon騁aire [0]_AR1194" xfId="44"/>
    <cellStyle name="Mon騁aire_AR1194" xfId="45"/>
    <cellStyle name="NonPrint_Heading" xfId="46"/>
    <cellStyle name="Normal_#18-Internet" xfId="47"/>
    <cellStyle name="Product Title" xfId="48"/>
    <cellStyle name="subhead" xfId="49"/>
    <cellStyle name="アクセント 1 2" xfId="98"/>
    <cellStyle name="アクセント 2 2" xfId="99"/>
    <cellStyle name="アクセント 3 2" xfId="100"/>
    <cellStyle name="アクセント 4 2" xfId="101"/>
    <cellStyle name="アクセント 5 2" xfId="102"/>
    <cellStyle name="アクセント 6 2" xfId="103"/>
    <cellStyle name="ｹ鮗ﾐﾀｲ_ｰ豼ｵﾁ･" xfId="50"/>
    <cellStyle name="スタイル 1" xfId="51"/>
    <cellStyle name="タイトル 2" xfId="104"/>
    <cellStyle name="チェック セル 2" xfId="105"/>
    <cellStyle name="ﾄﾞｸｶ [0]_ｰ霾ｹ" xfId="52"/>
    <cellStyle name="ﾄﾞｸｶ_ｰ霾ｹ" xfId="53"/>
    <cellStyle name="どちらでもない 2" xfId="106"/>
    <cellStyle name="ﾅ・ｭ [0]_ｰ霾ｹ" xfId="54"/>
    <cellStyle name="ﾅ・ｭ_ｰ霾ｹ" xfId="55"/>
    <cellStyle name="ﾇ･ﾁﾘ_ｰ霾ｹ" xfId="56"/>
    <cellStyle name="ハイパーリンク" xfId="76" builtinId="8"/>
    <cellStyle name="ハイパーリンク_x0003_" xfId="57"/>
    <cellStyle name="ハイパーリンク 2" xfId="77"/>
    <cellStyle name="ハイパーリンク??_x0019_・・" xfId="58"/>
    <cellStyle name="ハイパーリンク??_x0019_太尺" xfId="59"/>
    <cellStyle name="ふせ" xfId="60"/>
    <cellStyle name="メモ 2" xfId="107"/>
    <cellStyle name="リンク セル 2" xfId="108"/>
    <cellStyle name="悪い 2" xfId="109"/>
    <cellStyle name="計算 2" xfId="110"/>
    <cellStyle name="警告文 2" xfId="111"/>
    <cellStyle name="桁蟻唇Ｆ [0.00]_0012事帰部・香~" xfId="61"/>
    <cellStyle name="桁蟻唇Ｆ_0001技術2部" xfId="62"/>
    <cellStyle name="桁区切り 2" xfId="112"/>
    <cellStyle name="桁区切り 3" xfId="113"/>
    <cellStyle name="見出し 1 2" xfId="114"/>
    <cellStyle name="見出し 2 2" xfId="115"/>
    <cellStyle name="見出し 3 2" xfId="116"/>
    <cellStyle name="見出し 4 2" xfId="117"/>
    <cellStyle name="項目_x000a_color schemes=標準の配色_x000d__x000a__x000d__x000a_[color schemes]_x000d__x000a_新緑=E6FFFF,CAFFFF,FFFFFF,0,FFFFFF,0,628040,D1FFBF,FFFFFF,4080" xfId="63"/>
    <cellStyle name="集計 2" xfId="118"/>
    <cellStyle name="出力 2" xfId="119"/>
    <cellStyle name="常规_Sheet1" xfId="64"/>
    <cellStyle name="説明文 2" xfId="120"/>
    <cellStyle name="脱浦 [0.00]_0012事帰部・香~" xfId="65"/>
    <cellStyle name="脱浦_0012事帰部・香~" xfId="66"/>
    <cellStyle name="入力 2" xfId="121"/>
    <cellStyle name="標準" xfId="0" builtinId="0"/>
    <cellStyle name="標準 10 2 2 3" xfId="141"/>
    <cellStyle name="標準 12 3" xfId="74"/>
    <cellStyle name="標準 148" xfId="73"/>
    <cellStyle name="標準 148 2" xfId="146"/>
    <cellStyle name="標準 148 2 2" xfId="178"/>
    <cellStyle name="標準 148 3" xfId="163"/>
    <cellStyle name="標準 150" xfId="159"/>
    <cellStyle name="標準 2" xfId="3"/>
    <cellStyle name="標準 2 2" xfId="1"/>
    <cellStyle name="標準 2 2 2" xfId="122"/>
    <cellStyle name="標準 2 2 3" xfId="123"/>
    <cellStyle name="標準 2 3" xfId="67"/>
    <cellStyle name="標準 2 3 2" xfId="78"/>
    <cellStyle name="標準 2 3 3" xfId="124"/>
    <cellStyle name="標準 2 3 3 2" xfId="148"/>
    <cellStyle name="標準 2 3 3 2 2" xfId="179"/>
    <cellStyle name="標準 2 3 3 3" xfId="164"/>
    <cellStyle name="標準 2 3 4" xfId="145"/>
    <cellStyle name="標準 2 3 4 2" xfId="177"/>
    <cellStyle name="標準 2 3 5" xfId="162"/>
    <cellStyle name="標準 2 4" xfId="75"/>
    <cellStyle name="標準 2 4 2" xfId="125"/>
    <cellStyle name="標準 2 4 2 2" xfId="149"/>
    <cellStyle name="標準 2 4 2 2 2" xfId="180"/>
    <cellStyle name="標準 2 4 2 3" xfId="165"/>
    <cellStyle name="標準 3" xfId="5"/>
    <cellStyle name="標準 3 2" xfId="126"/>
    <cellStyle name="標準 3 3" xfId="127"/>
    <cellStyle name="標準 3 4" xfId="128"/>
    <cellStyle name="標準 3 4 2" xfId="150"/>
    <cellStyle name="標準 3 4 2 2" xfId="181"/>
    <cellStyle name="標準 3 4 3" xfId="166"/>
    <cellStyle name="標準 33 2" xfId="2"/>
    <cellStyle name="標準 33 2 2" xfId="129"/>
    <cellStyle name="標準 33 2 2 2" xfId="130"/>
    <cellStyle name="標準 33 2 2 2 2" xfId="152"/>
    <cellStyle name="標準 33 2 2 2 2 2" xfId="183"/>
    <cellStyle name="標準 33 2 2 2 3" xfId="168"/>
    <cellStyle name="標準 33 2 2 3" xfId="151"/>
    <cellStyle name="標準 33 2 2 3 2" xfId="182"/>
    <cellStyle name="標準 33 2 2 4" xfId="167"/>
    <cellStyle name="標準 33 2 3" xfId="131"/>
    <cellStyle name="標準 33 2 3 2" xfId="153"/>
    <cellStyle name="標準 33 2 3 2 2" xfId="184"/>
    <cellStyle name="標準 33 2 3 3" xfId="169"/>
    <cellStyle name="標準 33 2 4" xfId="142"/>
    <cellStyle name="標準 33 2 4 2" xfId="175"/>
    <cellStyle name="標準 33 2 5" xfId="160"/>
    <cellStyle name="標準 4" xfId="6"/>
    <cellStyle name="標準 4 2" xfId="132"/>
    <cellStyle name="標準 4 2 2" xfId="133"/>
    <cellStyle name="標準 4 2 2 2" xfId="155"/>
    <cellStyle name="標準 4 2 2 2 2" xfId="186"/>
    <cellStyle name="標準 4 2 2 3" xfId="171"/>
    <cellStyle name="標準 4 2 3" xfId="154"/>
    <cellStyle name="標準 4 2 3 2" xfId="185"/>
    <cellStyle name="標準 4 2 4" xfId="170"/>
    <cellStyle name="標準 4 3" xfId="134"/>
    <cellStyle name="標準 4 4" xfId="135"/>
    <cellStyle name="標準 4 4 2" xfId="156"/>
    <cellStyle name="標準 4 4 2 2" xfId="187"/>
    <cellStyle name="標準 4 4 3" xfId="172"/>
    <cellStyle name="標準 4 5" xfId="143"/>
    <cellStyle name="標準 4 5 2" xfId="176"/>
    <cellStyle name="標準 4 6" xfId="161"/>
    <cellStyle name="標準 5" xfId="136"/>
    <cellStyle name="標準 6" xfId="137"/>
    <cellStyle name="標準 7" xfId="138"/>
    <cellStyle name="標準 7 2" xfId="139"/>
    <cellStyle name="標準 7 2 2" xfId="158"/>
    <cellStyle name="標準 7 2 2 2" xfId="189"/>
    <cellStyle name="標準 7 2 3" xfId="174"/>
    <cellStyle name="標準 7 3" xfId="157"/>
    <cellStyle name="標準 7 3 2" xfId="188"/>
    <cellStyle name="標準 7 4" xfId="173"/>
    <cellStyle name="標準_sst35" xfId="4"/>
    <cellStyle name="表・・・・ハイパーリンク" xfId="68"/>
    <cellStyle name="表・・・・ハイパーリンク・】M-METER・更e" xfId="69"/>
    <cellStyle name="表旨巧・・ハイパーリンク" xfId="70"/>
    <cellStyle name="表示済みのハイパーリンク説】M-METER変更e" xfId="71"/>
    <cellStyle name="未定義" xfId="72"/>
    <cellStyle name="良い 2" xfId="140"/>
  </cellStyles>
  <dxfs count="0"/>
  <tableStyles count="0" defaultTableStyle="TableStyleMedium2" defaultPivotStyle="PivotStyleMedium9"/>
  <colors>
    <mruColors>
      <color rgb="FF0000FF"/>
      <color rgb="FF006600"/>
      <color rgb="FF008000"/>
      <color rgb="FF336600"/>
      <color rgb="FF008080"/>
      <color rgb="FF339933"/>
      <color rgb="FFFFFFCC"/>
      <color rgb="FFFF99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53147</xdr:colOff>
      <xdr:row>52</xdr:row>
      <xdr:rowOff>125618</xdr:rowOff>
    </xdr:from>
    <xdr:to>
      <xdr:col>2</xdr:col>
      <xdr:colOff>64970</xdr:colOff>
      <xdr:row>54</xdr:row>
      <xdr:rowOff>60805</xdr:rowOff>
    </xdr:to>
    <xdr:sp macro="" textlink="">
      <xdr:nvSpPr>
        <xdr:cNvPr id="2" name="Text Box 1"/>
        <xdr:cNvSpPr txBox="1">
          <a:spLocks noChangeArrowheads="1"/>
        </xdr:cNvSpPr>
      </xdr:nvSpPr>
      <xdr:spPr bwMode="auto">
        <a:xfrm>
          <a:off x="386522" y="9041018"/>
          <a:ext cx="345198" cy="278087"/>
        </a:xfrm>
        <a:prstGeom prst="rect">
          <a:avLst/>
        </a:prstGeom>
        <a:noFill/>
        <a:ln>
          <a:noFill/>
        </a:ln>
        <a:extLst/>
      </xdr:spPr>
      <xdr:txBody>
        <a:bodyPr vertOverflow="clip" wrap="square" lIns="91440" tIns="45720" rIns="91440" bIns="45720" anchor="t" upright="1"/>
        <a:lstStyle/>
        <a:p>
          <a:pPr algn="l" rtl="0">
            <a:defRPr sz="1000"/>
          </a:pPr>
          <a:r>
            <a:rPr lang="ja-JP" altLang="en-US" sz="1050" b="0" i="0" u="none" strike="noStrike" baseline="0">
              <a:solidFill>
                <a:srgbClr val="000000"/>
              </a:solidFill>
              <a:latin typeface="ＭＳ 明朝"/>
              <a:ea typeface="ＭＳ 明朝"/>
            </a:rPr>
            <a:t>〆</a:t>
          </a:r>
          <a:endParaRPr lang="ja-JP" altLang="en-US" sz="1050" b="0" i="0" u="none" strike="noStrike" baseline="0">
            <a:solidFill>
              <a:srgbClr val="000000"/>
            </a:solidFill>
            <a:latin typeface="Times New Roman"/>
            <a:ea typeface="ＭＳ 明朝"/>
            <a:cs typeface="Times New Roman"/>
          </a:endParaRPr>
        </a:p>
        <a:p>
          <a:pPr algn="l" rtl="0">
            <a:defRPr sz="1000"/>
          </a:pPr>
          <a:endParaRPr lang="ja-JP" altLang="en-US"/>
        </a:p>
      </xdr:txBody>
    </xdr:sp>
    <xdr:clientData/>
  </xdr:twoCellAnchor>
  <xdr:twoCellAnchor>
    <xdr:from>
      <xdr:col>1</xdr:col>
      <xdr:colOff>53147</xdr:colOff>
      <xdr:row>53</xdr:row>
      <xdr:rowOff>121787</xdr:rowOff>
    </xdr:from>
    <xdr:to>
      <xdr:col>2</xdr:col>
      <xdr:colOff>64970</xdr:colOff>
      <xdr:row>55</xdr:row>
      <xdr:rowOff>56973</xdr:rowOff>
    </xdr:to>
    <xdr:sp macro="" textlink="">
      <xdr:nvSpPr>
        <xdr:cNvPr id="3" name="Text Box 2"/>
        <xdr:cNvSpPr txBox="1">
          <a:spLocks noChangeArrowheads="1"/>
        </xdr:cNvSpPr>
      </xdr:nvSpPr>
      <xdr:spPr bwMode="auto">
        <a:xfrm>
          <a:off x="386522" y="9208637"/>
          <a:ext cx="345198" cy="278086"/>
        </a:xfrm>
        <a:prstGeom prst="rect">
          <a:avLst/>
        </a:prstGeom>
        <a:noFill/>
        <a:ln>
          <a:noFill/>
        </a:ln>
        <a:extLst/>
      </xdr:spPr>
      <xdr:txBody>
        <a:bodyPr vertOverflow="clip" wrap="square" lIns="91440" tIns="45720" rIns="91440" bIns="45720" anchor="t" upright="1"/>
        <a:lstStyle/>
        <a:p>
          <a:pPr algn="l" rtl="0">
            <a:defRPr sz="1000"/>
          </a:pPr>
          <a:r>
            <a:rPr lang="ja-JP" altLang="en-US" sz="1050" b="0" i="0" u="none" strike="noStrike" baseline="0">
              <a:solidFill>
                <a:srgbClr val="000000"/>
              </a:solidFill>
              <a:latin typeface="ＭＳ 明朝"/>
              <a:ea typeface="ＭＳ 明朝"/>
            </a:rPr>
            <a:t>〆</a:t>
          </a:r>
          <a:endParaRPr lang="ja-JP" altLang="en-US" sz="1050" b="0" i="0" u="none" strike="noStrike" baseline="0">
            <a:solidFill>
              <a:srgbClr val="000000"/>
            </a:solidFill>
            <a:latin typeface="Times New Roman"/>
            <a:ea typeface="ＭＳ 明朝"/>
            <a:cs typeface="Times New Roman"/>
          </a:endParaRPr>
        </a:p>
        <a:p>
          <a:pPr algn="l" rtl="0">
            <a:defRPr sz="1000"/>
          </a:pPr>
          <a:endParaRPr lang="ja-JP" altLang="en-US"/>
        </a:p>
      </xdr:txBody>
    </xdr:sp>
    <xdr:clientData/>
  </xdr:twoCellAnchor>
  <xdr:oneCellAnchor>
    <xdr:from>
      <xdr:col>7</xdr:col>
      <xdr:colOff>171451</xdr:colOff>
      <xdr:row>9</xdr:row>
      <xdr:rowOff>123825</xdr:rowOff>
    </xdr:from>
    <xdr:ext cx="3524250" cy="381000"/>
    <xdr:sp macro="" textlink="">
      <xdr:nvSpPr>
        <xdr:cNvPr id="4" name="テキスト ボックス 3"/>
        <xdr:cNvSpPr txBox="1"/>
      </xdr:nvSpPr>
      <xdr:spPr>
        <a:xfrm>
          <a:off x="2505076" y="1666875"/>
          <a:ext cx="3524250" cy="381000"/>
        </a:xfrm>
        <a:prstGeom prst="rect">
          <a:avLst/>
        </a:prstGeom>
        <a:solidFill>
          <a:schemeClr val="accent3">
            <a:lumMod val="75000"/>
          </a:schemeClr>
        </a:solidFill>
        <a:ln>
          <a:solidFill>
            <a:schemeClr val="accent3">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800">
              <a:solidFill>
                <a:schemeClr val="bg1"/>
              </a:solidFill>
              <a:latin typeface="ＭＳ ゴシック" panose="020B0609070205080204" pitchFamily="49" charset="-128"/>
              <a:ea typeface="ＭＳ ゴシック" panose="020B0609070205080204" pitchFamily="49" charset="-128"/>
            </a:rPr>
            <a:t>コーチングアプリ向け</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3989294</xdr:colOff>
      <xdr:row>75</xdr:row>
      <xdr:rowOff>123265</xdr:rowOff>
    </xdr:from>
    <xdr:to>
      <xdr:col>4</xdr:col>
      <xdr:colOff>930087</xdr:colOff>
      <xdr:row>75</xdr:row>
      <xdr:rowOff>997324</xdr:rowOff>
    </xdr:to>
    <xdr:sp macro="" textlink="">
      <xdr:nvSpPr>
        <xdr:cNvPr id="5" name="正方形/長方形 4"/>
        <xdr:cNvSpPr/>
      </xdr:nvSpPr>
      <xdr:spPr>
        <a:xfrm>
          <a:off x="7563970" y="37091471"/>
          <a:ext cx="2823882" cy="874059"/>
        </a:xfrm>
        <a:prstGeom prst="rect">
          <a:avLst/>
        </a:prstGeom>
        <a:solidFill>
          <a:sysClr val="window" lastClr="FFFFFF"/>
        </a:solidFill>
        <a:ln w="12700">
          <a:no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4303060</xdr:colOff>
      <xdr:row>75</xdr:row>
      <xdr:rowOff>235324</xdr:rowOff>
    </xdr:from>
    <xdr:to>
      <xdr:col>4</xdr:col>
      <xdr:colOff>661146</xdr:colOff>
      <xdr:row>75</xdr:row>
      <xdr:rowOff>874060</xdr:rowOff>
    </xdr:to>
    <xdr:grpSp>
      <xdr:nvGrpSpPr>
        <xdr:cNvPr id="6" name="グループ化 5"/>
        <xdr:cNvGrpSpPr/>
      </xdr:nvGrpSpPr>
      <xdr:grpSpPr>
        <a:xfrm>
          <a:off x="7877736" y="37203530"/>
          <a:ext cx="2241175" cy="638736"/>
          <a:chOff x="6925236" y="37057853"/>
          <a:chExt cx="2241175" cy="638736"/>
        </a:xfrm>
      </xdr:grpSpPr>
      <xdr:sp macro="" textlink="">
        <xdr:nvSpPr>
          <xdr:cNvPr id="2" name="正方形/長方形 1"/>
          <xdr:cNvSpPr/>
        </xdr:nvSpPr>
        <xdr:spPr>
          <a:xfrm>
            <a:off x="6936441" y="37069059"/>
            <a:ext cx="2229970" cy="627530"/>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xdr:cNvSpPr txBox="1"/>
        </xdr:nvSpPr>
        <xdr:spPr>
          <a:xfrm>
            <a:off x="6925236" y="37057853"/>
            <a:ext cx="503469" cy="271344"/>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7" name="テキスト ボックス 6"/>
          <xdr:cNvSpPr txBox="1"/>
        </xdr:nvSpPr>
        <xdr:spPr>
          <a:xfrm>
            <a:off x="7463118" y="37259559"/>
            <a:ext cx="1277470" cy="291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ja-JP" altLang="en-US" sz="1100">
                <a:solidFill>
                  <a:srgbClr val="FF0000"/>
                </a:solidFill>
                <a:latin typeface="ＭＳ ゴシック" panose="020B0609070205080204" pitchFamily="49" charset="-128"/>
                <a:ea typeface="ＭＳ ゴシック" panose="020B0609070205080204" pitchFamily="49" charset="-128"/>
              </a:rPr>
              <a:t>変更箇所</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104775</xdr:colOff>
      <xdr:row>123</xdr:row>
      <xdr:rowOff>76200</xdr:rowOff>
    </xdr:from>
    <xdr:to>
      <xdr:col>11</xdr:col>
      <xdr:colOff>190500</xdr:colOff>
      <xdr:row>125</xdr:row>
      <xdr:rowOff>38100</xdr:rowOff>
    </xdr:to>
    <xdr:sp macro="" textlink="">
      <xdr:nvSpPr>
        <xdr:cNvPr id="119" name="Text Box 69"/>
        <xdr:cNvSpPr txBox="1">
          <a:spLocks noChangeArrowheads="1"/>
        </xdr:cNvSpPr>
      </xdr:nvSpPr>
      <xdr:spPr bwMode="auto">
        <a:xfrm>
          <a:off x="2390775" y="2013585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要求</a:t>
          </a:r>
        </a:p>
      </xdr:txBody>
    </xdr:sp>
    <xdr:clientData/>
  </xdr:twoCellAnchor>
  <xdr:twoCellAnchor>
    <xdr:from>
      <xdr:col>11</xdr:col>
      <xdr:colOff>47625</xdr:colOff>
      <xdr:row>120</xdr:row>
      <xdr:rowOff>19050</xdr:rowOff>
    </xdr:from>
    <xdr:to>
      <xdr:col>23</xdr:col>
      <xdr:colOff>85725</xdr:colOff>
      <xdr:row>130</xdr:row>
      <xdr:rowOff>152400</xdr:rowOff>
    </xdr:to>
    <xdr:sp macro="" textlink="">
      <xdr:nvSpPr>
        <xdr:cNvPr id="116" name="AutoShape 72"/>
        <xdr:cNvSpPr>
          <a:spLocks noChangeArrowheads="1"/>
        </xdr:cNvSpPr>
      </xdr:nvSpPr>
      <xdr:spPr bwMode="auto">
        <a:xfrm>
          <a:off x="3190875" y="10648950"/>
          <a:ext cx="3467100" cy="1847850"/>
        </a:xfrm>
        <a:prstGeom prst="roundRect">
          <a:avLst>
            <a:gd name="adj" fmla="val 16667"/>
          </a:avLst>
        </a:prstGeom>
        <a:solidFill>
          <a:srgbClr val="FFFFFF"/>
        </a:solidFill>
        <a:ln w="9525">
          <a:solidFill>
            <a:srgbClr val="000000"/>
          </a:solidFill>
          <a:round/>
          <a:headEnd/>
          <a:tailEnd/>
        </a:ln>
      </xdr:spPr>
      <xdr:txBody>
        <a:bodyPr vertOverflow="clip" wrap="square" lIns="74295" tIns="540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スマートフォン</a:t>
          </a:r>
        </a:p>
      </xdr:txBody>
    </xdr:sp>
    <xdr:clientData/>
  </xdr:twoCellAnchor>
  <xdr:twoCellAnchor>
    <xdr:from>
      <xdr:col>15</xdr:col>
      <xdr:colOff>228600</xdr:colOff>
      <xdr:row>123</xdr:row>
      <xdr:rowOff>76200</xdr:rowOff>
    </xdr:from>
    <xdr:to>
      <xdr:col>19</xdr:col>
      <xdr:colOff>28575</xdr:colOff>
      <xdr:row>125</xdr:row>
      <xdr:rowOff>38100</xdr:rowOff>
    </xdr:to>
    <xdr:sp macro="" textlink="">
      <xdr:nvSpPr>
        <xdr:cNvPr id="123" name="Text Box 65"/>
        <xdr:cNvSpPr txBox="1">
          <a:spLocks noChangeArrowheads="1"/>
        </xdr:cNvSpPr>
      </xdr:nvSpPr>
      <xdr:spPr bwMode="auto">
        <a:xfrm>
          <a:off x="4514850" y="2013585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要求</a:t>
          </a:r>
        </a:p>
      </xdr:txBody>
    </xdr:sp>
    <xdr:clientData/>
  </xdr:twoCellAnchor>
  <xdr:twoCellAnchor>
    <xdr:from>
      <xdr:col>3</xdr:col>
      <xdr:colOff>66675</xdr:colOff>
      <xdr:row>12</xdr:row>
      <xdr:rowOff>47625</xdr:rowOff>
    </xdr:from>
    <xdr:to>
      <xdr:col>16</xdr:col>
      <xdr:colOff>276225</xdr:colOff>
      <xdr:row>22</xdr:row>
      <xdr:rowOff>142875</xdr:rowOff>
    </xdr:to>
    <xdr:grpSp>
      <xdr:nvGrpSpPr>
        <xdr:cNvPr id="2" name="グループ化 1"/>
        <xdr:cNvGrpSpPr/>
      </xdr:nvGrpSpPr>
      <xdr:grpSpPr>
        <a:xfrm>
          <a:off x="940734" y="2064684"/>
          <a:ext cx="4445373" cy="1776132"/>
          <a:chOff x="9448800" y="3667125"/>
          <a:chExt cx="3924300" cy="1809750"/>
        </a:xfrm>
      </xdr:grpSpPr>
      <xdr:sp macro="" textlink="">
        <xdr:nvSpPr>
          <xdr:cNvPr id="18454" name="正方形/長方形 8"/>
          <xdr:cNvSpPr>
            <a:spLocks noChangeArrowheads="1"/>
          </xdr:cNvSpPr>
        </xdr:nvSpPr>
        <xdr:spPr bwMode="auto">
          <a:xfrm>
            <a:off x="9448800" y="3667125"/>
            <a:ext cx="3924300" cy="1809750"/>
          </a:xfrm>
          <a:prstGeom prst="rect">
            <a:avLst/>
          </a:prstGeom>
          <a:solidFill>
            <a:srgbClr val="FFFFFF"/>
          </a:solidFill>
          <a:ln w="3175">
            <a:solidFill>
              <a:srgbClr val="243F60"/>
            </a:solidFill>
            <a:miter lim="800000"/>
            <a:headEnd/>
            <a:tailEnd/>
          </a:ln>
        </xdr:spPr>
      </xdr:sp>
      <xdr:grpSp>
        <xdr:nvGrpSpPr>
          <xdr:cNvPr id="18455" name="グループ化 1"/>
          <xdr:cNvGrpSpPr>
            <a:grpSpLocks/>
          </xdr:cNvGrpSpPr>
        </xdr:nvGrpSpPr>
        <xdr:grpSpPr bwMode="auto">
          <a:xfrm>
            <a:off x="9858375" y="4324350"/>
            <a:ext cx="1114425" cy="600075"/>
            <a:chOff x="5817" y="8172"/>
            <a:chExt cx="20695" cy="11552"/>
          </a:xfrm>
        </xdr:grpSpPr>
        <xdr:sp macro="" textlink="">
          <xdr:nvSpPr>
            <xdr:cNvPr id="18456" name="直方体 3"/>
            <xdr:cNvSpPr>
              <a:spLocks noChangeArrowheads="1"/>
            </xdr:cNvSpPr>
          </xdr:nvSpPr>
          <xdr:spPr bwMode="auto">
            <a:xfrm>
              <a:off x="6725" y="8172"/>
              <a:ext cx="19788" cy="11553"/>
            </a:xfrm>
            <a:prstGeom prst="cube">
              <a:avLst>
                <a:gd name="adj" fmla="val 25000"/>
              </a:avLst>
            </a:prstGeom>
            <a:solidFill>
              <a:srgbClr val="D8D8D8"/>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457" name="角丸四角形 4"/>
            <xdr:cNvSpPr>
              <a:spLocks noChangeArrowheads="1"/>
            </xdr:cNvSpPr>
          </xdr:nvSpPr>
          <xdr:spPr bwMode="auto">
            <a:xfrm>
              <a:off x="5817" y="10158"/>
              <a:ext cx="19062" cy="9567"/>
            </a:xfrm>
            <a:prstGeom prst="roundRect">
              <a:avLst>
                <a:gd name="adj" fmla="val 16667"/>
              </a:avLst>
            </a:prstGeom>
            <a:solidFill>
              <a:srgbClr val="5A5A5A"/>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458" name="正方形/長方形 5"/>
            <xdr:cNvSpPr>
              <a:spLocks noChangeArrowheads="1"/>
            </xdr:cNvSpPr>
          </xdr:nvSpPr>
          <xdr:spPr bwMode="auto">
            <a:xfrm>
              <a:off x="8722" y="10880"/>
              <a:ext cx="13252" cy="361"/>
            </a:xfrm>
            <a:prstGeom prst="rect">
              <a:avLst/>
            </a:prstGeom>
            <a:solidFill>
              <a:srgbClr val="BFBFB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459" name="正方形/長方形 6"/>
            <xdr:cNvSpPr>
              <a:spLocks noChangeArrowheads="1"/>
            </xdr:cNvSpPr>
          </xdr:nvSpPr>
          <xdr:spPr bwMode="auto">
            <a:xfrm>
              <a:off x="8722" y="11963"/>
              <a:ext cx="13252" cy="6859"/>
            </a:xfrm>
            <a:prstGeom prst="rect">
              <a:avLst/>
            </a:prstGeom>
            <a:solidFill>
              <a:srgbClr val="8DB3E2"/>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460" name="正方形/長方形 7"/>
            <xdr:cNvSpPr>
              <a:spLocks noChangeArrowheads="1"/>
            </xdr:cNvSpPr>
          </xdr:nvSpPr>
          <xdr:spPr bwMode="auto">
            <a:xfrm>
              <a:off x="6725" y="12685"/>
              <a:ext cx="1452"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1" name="正方形/長方形 8"/>
            <xdr:cNvSpPr>
              <a:spLocks noChangeArrowheads="1"/>
            </xdr:cNvSpPr>
          </xdr:nvSpPr>
          <xdr:spPr bwMode="auto">
            <a:xfrm>
              <a:off x="6725" y="14129"/>
              <a:ext cx="1452"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2" name="正方形/長方形 10"/>
            <xdr:cNvSpPr>
              <a:spLocks noChangeArrowheads="1"/>
            </xdr:cNvSpPr>
          </xdr:nvSpPr>
          <xdr:spPr bwMode="auto">
            <a:xfrm>
              <a:off x="6725" y="15573"/>
              <a:ext cx="1452"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3" name="正方形/長方形 11"/>
            <xdr:cNvSpPr>
              <a:spLocks noChangeArrowheads="1"/>
            </xdr:cNvSpPr>
          </xdr:nvSpPr>
          <xdr:spPr bwMode="auto">
            <a:xfrm>
              <a:off x="6725" y="17017"/>
              <a:ext cx="1452"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4" name="正方形/長方形 12"/>
            <xdr:cNvSpPr>
              <a:spLocks noChangeArrowheads="1"/>
            </xdr:cNvSpPr>
          </xdr:nvSpPr>
          <xdr:spPr bwMode="auto">
            <a:xfrm>
              <a:off x="22701" y="12685"/>
              <a:ext cx="1270"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5" name="正方形/長方形 13"/>
            <xdr:cNvSpPr>
              <a:spLocks noChangeArrowheads="1"/>
            </xdr:cNvSpPr>
          </xdr:nvSpPr>
          <xdr:spPr bwMode="auto">
            <a:xfrm>
              <a:off x="22701" y="14129"/>
              <a:ext cx="1270"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6" name="正方形/長方形 14"/>
            <xdr:cNvSpPr>
              <a:spLocks noChangeArrowheads="1"/>
            </xdr:cNvSpPr>
          </xdr:nvSpPr>
          <xdr:spPr bwMode="auto">
            <a:xfrm>
              <a:off x="22701" y="15573"/>
              <a:ext cx="1270"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67" name="正方形/長方形 15"/>
            <xdr:cNvSpPr>
              <a:spLocks noChangeArrowheads="1"/>
            </xdr:cNvSpPr>
          </xdr:nvSpPr>
          <xdr:spPr bwMode="auto">
            <a:xfrm>
              <a:off x="22701" y="17017"/>
              <a:ext cx="1270" cy="1444"/>
            </a:xfrm>
            <a:prstGeom prst="rect">
              <a:avLst/>
            </a:prstGeom>
            <a:noFill/>
            <a:ln w="9525">
              <a:solidFill>
                <a:srgbClr val="272727"/>
              </a:solidFill>
              <a:miter lim="800000"/>
              <a:headEnd/>
              <a:tailEnd/>
            </a:ln>
            <a:extLst>
              <a:ext uri="{909E8E84-426E-40DD-AFC4-6F175D3DCCD1}">
                <a14:hiddenFill xmlns:a14="http://schemas.microsoft.com/office/drawing/2010/main">
                  <a:solidFill>
                    <a:srgbClr val="FFFFFF"/>
                  </a:solidFill>
                </a14:hiddenFill>
              </a:ext>
            </a:extLst>
          </xdr:spPr>
        </xdr:sp>
      </xdr:grpSp>
      <xdr:grpSp>
        <xdr:nvGrpSpPr>
          <xdr:cNvPr id="18468" name="グループ化 14"/>
          <xdr:cNvGrpSpPr>
            <a:grpSpLocks/>
          </xdr:cNvGrpSpPr>
        </xdr:nvGrpSpPr>
        <xdr:grpSpPr bwMode="auto">
          <a:xfrm>
            <a:off x="11934825" y="4048125"/>
            <a:ext cx="438150" cy="752475"/>
            <a:chOff x="26338" y="3033"/>
            <a:chExt cx="10803" cy="18748"/>
          </a:xfrm>
        </xdr:grpSpPr>
        <xdr:sp macro="" textlink="">
          <xdr:nvSpPr>
            <xdr:cNvPr id="18469" name="正方形/長方形 16"/>
            <xdr:cNvSpPr>
              <a:spLocks noChangeArrowheads="1"/>
            </xdr:cNvSpPr>
          </xdr:nvSpPr>
          <xdr:spPr bwMode="auto">
            <a:xfrm>
              <a:off x="26338" y="3033"/>
              <a:ext cx="10804" cy="18748"/>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470" name="正方形/長方形 17"/>
            <xdr:cNvSpPr>
              <a:spLocks noChangeArrowheads="1"/>
            </xdr:cNvSpPr>
          </xdr:nvSpPr>
          <xdr:spPr bwMode="auto">
            <a:xfrm>
              <a:off x="27512" y="4907"/>
              <a:ext cx="8220" cy="14999"/>
            </a:xfrm>
            <a:prstGeom prst="rect">
              <a:avLst/>
            </a:prstGeom>
            <a:solidFill>
              <a:srgbClr val="000000"/>
            </a:solidFill>
            <a:ln w="9525">
              <a:solidFill>
                <a:srgbClr val="272727"/>
              </a:solidFill>
              <a:miter lim="800000"/>
              <a:headEnd/>
              <a:tailEnd/>
            </a:ln>
          </xdr:spPr>
        </xdr:sp>
      </xdr:grpSp>
      <xdr:cxnSp macro="">
        <xdr:nvCxnSpPr>
          <xdr:cNvPr id="18471" name="曲線コネクタ 13"/>
          <xdr:cNvCxnSpPr>
            <a:cxnSpLocks noChangeShapeType="1"/>
          </xdr:cNvCxnSpPr>
        </xdr:nvCxnSpPr>
        <xdr:spPr bwMode="auto">
          <a:xfrm flipV="1">
            <a:off x="10972800" y="4257675"/>
            <a:ext cx="952500" cy="361950"/>
          </a:xfrm>
          <a:prstGeom prst="curvedConnector3">
            <a:avLst>
              <a:gd name="adj1" fmla="val 50000"/>
            </a:avLst>
          </a:prstGeom>
          <a:noFill/>
          <a:ln w="9525">
            <a:solidFill>
              <a:srgbClr val="4579B8"/>
            </a:solidFill>
            <a:round/>
            <a:headEnd/>
            <a:tailEnd type="arrow" w="med" len="med"/>
          </a:ln>
          <a:extLst>
            <a:ext uri="{909E8E84-426E-40DD-AFC4-6F175D3DCCD1}">
              <a14:hiddenFill xmlns:a14="http://schemas.microsoft.com/office/drawing/2010/main">
                <a:noFill/>
              </a14:hiddenFill>
            </a:ext>
          </a:extLst>
        </xdr:spPr>
      </xdr:cxnSp>
      <xdr:sp macro="" textlink="">
        <xdr:nvSpPr>
          <xdr:cNvPr id="18472" name="テキスト ボックス 14"/>
          <xdr:cNvSpPr txBox="1">
            <a:spLocks noChangeArrowheads="1"/>
          </xdr:cNvSpPr>
        </xdr:nvSpPr>
        <xdr:spPr bwMode="auto">
          <a:xfrm>
            <a:off x="9991725" y="4876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defRPr sz="1000"/>
            </a:pPr>
            <a:r>
              <a:rPr lang="ja-JP" altLang="en-US" sz="900" b="0" i="0" u="none" strike="noStrike" baseline="0">
                <a:solidFill>
                  <a:srgbClr val="000000"/>
                </a:solidFill>
                <a:latin typeface="HGｺﾞｼｯｸM"/>
                <a:ea typeface="HGｺﾞｼｯｸM"/>
              </a:rPr>
              <a:t>車載器(H/U)</a:t>
            </a:r>
            <a:endParaRPr lang="ja-JP" altLang="en-US" sz="900" b="0" i="0" u="none" strike="noStrike" baseline="0">
              <a:solidFill>
                <a:srgbClr val="000000"/>
              </a:solidFill>
              <a:latin typeface="Times New Roman"/>
              <a:ea typeface="HGｺﾞｼｯｸM"/>
              <a:cs typeface="Times New Roman"/>
            </a:endParaRPr>
          </a:p>
          <a:p>
            <a:pPr algn="l" rtl="0">
              <a:defRPr sz="1000"/>
            </a:pPr>
            <a:r>
              <a:rPr lang="ja-JP" altLang="en-US" sz="900" b="0" i="0" u="none" strike="noStrike" baseline="0">
                <a:solidFill>
                  <a:srgbClr val="000000"/>
                </a:solidFill>
                <a:latin typeface="HGｺﾞｼｯｸM"/>
                <a:ea typeface="HGｺﾞｼｯｸM"/>
              </a:rPr>
              <a:t>Linux/Android</a:t>
            </a:r>
            <a:endParaRPr lang="ja-JP" altLang="en-US" sz="900" b="0" i="0" u="none" strike="noStrike" baseline="0">
              <a:solidFill>
                <a:srgbClr val="000000"/>
              </a:solidFill>
              <a:latin typeface="Times New Roman"/>
              <a:ea typeface="HGｺﾞｼｯｸM"/>
              <a:cs typeface="Times New Roman"/>
            </a:endParaRPr>
          </a:p>
          <a:p>
            <a:pPr algn="l" rtl="0">
              <a:defRPr sz="1000"/>
            </a:pPr>
            <a:endParaRPr lang="ja-JP" altLang="en-US" sz="900" b="0" i="0" u="none" strike="noStrike" baseline="0">
              <a:solidFill>
                <a:srgbClr val="000000"/>
              </a:solidFill>
              <a:latin typeface="Times New Roman"/>
              <a:cs typeface="Times New Roman"/>
            </a:endParaRPr>
          </a:p>
        </xdr:txBody>
      </xdr:sp>
      <xdr:sp macro="" textlink="">
        <xdr:nvSpPr>
          <xdr:cNvPr id="18473" name="テキスト ボックス 15"/>
          <xdr:cNvSpPr txBox="1">
            <a:spLocks noChangeArrowheads="1"/>
          </xdr:cNvSpPr>
        </xdr:nvSpPr>
        <xdr:spPr bwMode="auto">
          <a:xfrm>
            <a:off x="11849100" y="4762500"/>
            <a:ext cx="5905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defRPr sz="1000"/>
            </a:pPr>
            <a:r>
              <a:rPr lang="ja-JP" altLang="en-US" sz="900" b="0" i="0" u="none" strike="noStrike" baseline="0">
                <a:solidFill>
                  <a:srgbClr val="000000"/>
                </a:solidFill>
                <a:latin typeface="HGｺﾞｼｯｸM"/>
                <a:ea typeface="HGｺﾞｼｯｸM"/>
              </a:rPr>
              <a:t>Android</a:t>
            </a:r>
            <a:endParaRPr lang="ja-JP" altLang="en-US" sz="1200" b="0" i="0" u="none" strike="noStrike" baseline="0">
              <a:solidFill>
                <a:srgbClr val="000000"/>
              </a:solidFill>
              <a:latin typeface="Times New Roman"/>
              <a:ea typeface="HGｺﾞｼｯｸM"/>
              <a:cs typeface="Times New Roman"/>
            </a:endParaRPr>
          </a:p>
          <a:p>
            <a:pPr algn="l" rtl="0">
              <a:defRPr sz="1000"/>
            </a:pPr>
            <a:r>
              <a:rPr lang="ja-JP" altLang="en-US" sz="900" b="0" i="0" u="none" strike="noStrike" baseline="0">
                <a:solidFill>
                  <a:srgbClr val="000000"/>
                </a:solidFill>
                <a:latin typeface="HGｺﾞｼｯｸM"/>
                <a:ea typeface="HGｺﾞｼｯｸM"/>
              </a:rPr>
              <a:t>端末</a:t>
            </a:r>
            <a:endParaRPr lang="ja-JP" altLang="en-US" sz="1200" b="0" i="0" u="none" strike="noStrike" baseline="0">
              <a:solidFill>
                <a:srgbClr val="000000"/>
              </a:solidFill>
              <a:latin typeface="Times New Roman"/>
              <a:ea typeface="HGｺﾞｼｯｸM"/>
              <a:cs typeface="Times New Roman"/>
            </a:endParaRPr>
          </a:p>
          <a:p>
            <a:pPr algn="l" rtl="0">
              <a:defRPr sz="1000"/>
            </a:pPr>
            <a:endParaRPr lang="ja-JP" altLang="en-US" sz="1200" b="0" i="0" u="none" strike="noStrike" baseline="0">
              <a:solidFill>
                <a:srgbClr val="000000"/>
              </a:solidFill>
              <a:latin typeface="Times New Roman"/>
              <a:cs typeface="Times New Roman"/>
            </a:endParaRPr>
          </a:p>
        </xdr:txBody>
      </xdr:sp>
      <xdr:sp macro="" textlink="">
        <xdr:nvSpPr>
          <xdr:cNvPr id="18474" name="テキスト ボックス 16"/>
          <xdr:cNvSpPr txBox="1">
            <a:spLocks noChangeArrowheads="1"/>
          </xdr:cNvSpPr>
        </xdr:nvSpPr>
        <xdr:spPr bwMode="auto">
          <a:xfrm>
            <a:off x="11039475" y="4133850"/>
            <a:ext cx="7620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defRPr sz="1000"/>
            </a:pPr>
            <a:r>
              <a:rPr lang="ja-JP" altLang="en-US" sz="900" b="0" i="0" u="none" strike="noStrike" baseline="0">
                <a:solidFill>
                  <a:srgbClr val="000000"/>
                </a:solidFill>
                <a:latin typeface="HGｺﾞｼｯｸM"/>
                <a:ea typeface="HGｺﾞｼｯｸM"/>
              </a:rPr>
              <a:t>USB(2.0)</a:t>
            </a:r>
            <a:endParaRPr lang="ja-JP" altLang="en-US" sz="1200" b="0" i="0" u="none" strike="noStrike" baseline="0">
              <a:solidFill>
                <a:srgbClr val="000000"/>
              </a:solidFill>
              <a:latin typeface="Times New Roman"/>
              <a:ea typeface="HGｺﾞｼｯｸM"/>
              <a:cs typeface="Times New Roman"/>
            </a:endParaRPr>
          </a:p>
          <a:p>
            <a:pPr algn="l" rtl="0">
              <a:defRPr sz="1000"/>
            </a:pPr>
            <a:r>
              <a:rPr lang="ja-JP" altLang="en-US" sz="900" b="0" i="0" u="none" strike="noStrike" baseline="0">
                <a:solidFill>
                  <a:srgbClr val="000000"/>
                </a:solidFill>
                <a:latin typeface="HGｺﾞｼｯｸM"/>
                <a:ea typeface="HGｺﾞｼｯｸM"/>
              </a:rPr>
              <a:t>データ転送</a:t>
            </a:r>
            <a:endParaRPr lang="ja-JP" altLang="en-US" sz="1200" b="0" i="0" u="none" strike="noStrike" baseline="0">
              <a:solidFill>
                <a:srgbClr val="000000"/>
              </a:solidFill>
              <a:latin typeface="Times New Roman"/>
              <a:ea typeface="HGｺﾞｼｯｸM"/>
              <a:cs typeface="Times New Roman"/>
            </a:endParaRPr>
          </a:p>
          <a:p>
            <a:pPr algn="l" rtl="0">
              <a:defRPr sz="1000"/>
            </a:pPr>
            <a:endParaRPr lang="ja-JP" altLang="en-US" sz="1200" b="0" i="0" u="none" strike="noStrike" baseline="0">
              <a:solidFill>
                <a:srgbClr val="000000"/>
              </a:solidFill>
              <a:latin typeface="Times New Roman"/>
              <a:cs typeface="Times New Roman"/>
            </a:endParaRPr>
          </a:p>
        </xdr:txBody>
      </xdr:sp>
      <xdr:sp macro="" textlink="">
        <xdr:nvSpPr>
          <xdr:cNvPr id="18475" name="テキスト ボックス 75"/>
          <xdr:cNvSpPr txBox="1">
            <a:spLocks noChangeArrowheads="1"/>
          </xdr:cNvSpPr>
        </xdr:nvSpPr>
        <xdr:spPr bwMode="auto">
          <a:xfrm>
            <a:off x="12477750" y="4772025"/>
            <a:ext cx="6381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defRPr sz="1000"/>
            </a:pPr>
            <a:r>
              <a:rPr lang="ja-JP" altLang="en-US" sz="900" b="0" i="0" u="none" strike="noStrike" baseline="0">
                <a:solidFill>
                  <a:srgbClr val="000000"/>
                </a:solidFill>
                <a:latin typeface="HGｺﾞｼｯｸM"/>
                <a:ea typeface="HGｺﾞｼｯｸM"/>
              </a:rPr>
              <a:t>iOS端末</a:t>
            </a:r>
            <a:endParaRPr lang="ja-JP" altLang="en-US" sz="900" b="0" i="0" u="none" strike="noStrike" baseline="0">
              <a:solidFill>
                <a:srgbClr val="000000"/>
              </a:solidFill>
              <a:latin typeface="Times New Roman"/>
              <a:ea typeface="HGｺﾞｼｯｸM"/>
              <a:cs typeface="Times New Roman"/>
            </a:endParaRPr>
          </a:p>
          <a:p>
            <a:pPr algn="l" rtl="0">
              <a:defRPr sz="1000"/>
            </a:pPr>
            <a:r>
              <a:rPr lang="ja-JP" altLang="en-US" sz="900" b="0" i="0" u="none" strike="noStrike" baseline="0">
                <a:solidFill>
                  <a:srgbClr val="000000"/>
                </a:solidFill>
                <a:latin typeface="HGｺﾞｼｯｸM"/>
                <a:ea typeface="HGｺﾞｼｯｸM"/>
              </a:rPr>
              <a:t>(iPhone)</a:t>
            </a:r>
            <a:endParaRPr lang="ja-JP" altLang="en-US" sz="1200" b="0" i="0" u="none" strike="noStrike" baseline="0">
              <a:solidFill>
                <a:srgbClr val="000000"/>
              </a:solidFill>
              <a:latin typeface="Times New Roman"/>
              <a:ea typeface="HGｺﾞｼｯｸM"/>
              <a:cs typeface="Times New Roman"/>
            </a:endParaRPr>
          </a:p>
          <a:p>
            <a:pPr algn="l" rtl="0">
              <a:defRPr sz="1000"/>
            </a:pPr>
            <a:endParaRPr lang="ja-JP" altLang="en-US" sz="1200" b="0" i="0" u="none" strike="noStrike" baseline="0">
              <a:solidFill>
                <a:srgbClr val="000000"/>
              </a:solidFill>
              <a:latin typeface="Times New Roman"/>
              <a:cs typeface="Times New Roman"/>
            </a:endParaRPr>
          </a:p>
        </xdr:txBody>
      </xdr:sp>
      <xdr:grpSp>
        <xdr:nvGrpSpPr>
          <xdr:cNvPr id="18476" name="グループ化 69"/>
          <xdr:cNvGrpSpPr>
            <a:grpSpLocks/>
          </xdr:cNvGrpSpPr>
        </xdr:nvGrpSpPr>
        <xdr:grpSpPr bwMode="auto">
          <a:xfrm>
            <a:off x="12563475" y="4038600"/>
            <a:ext cx="438150" cy="781050"/>
            <a:chOff x="32699" y="2937"/>
            <a:chExt cx="9017" cy="16819"/>
          </a:xfrm>
        </xdr:grpSpPr>
        <xdr:sp macro="" textlink="">
          <xdr:nvSpPr>
            <xdr:cNvPr id="18477" name="角丸四角形 24"/>
            <xdr:cNvSpPr>
              <a:spLocks noChangeArrowheads="1"/>
            </xdr:cNvSpPr>
          </xdr:nvSpPr>
          <xdr:spPr bwMode="auto">
            <a:xfrm>
              <a:off x="32699" y="2937"/>
              <a:ext cx="9017" cy="16820"/>
            </a:xfrm>
            <a:prstGeom prst="roundRect">
              <a:avLst>
                <a:gd name="adj" fmla="val 16667"/>
              </a:avLst>
            </a:prstGeom>
            <a:solidFill>
              <a:srgbClr val="FFFFFF"/>
            </a:solidFill>
            <a:ln w="12700">
              <a:solidFill>
                <a:srgbClr val="272727"/>
              </a:solidFill>
              <a:miter lim="800000"/>
              <a:headEnd/>
              <a:tailEnd/>
            </a:ln>
          </xdr:spPr>
        </xdr:sp>
        <xdr:sp macro="" textlink="">
          <xdr:nvSpPr>
            <xdr:cNvPr id="18478" name="正方形/長方形 25"/>
            <xdr:cNvSpPr>
              <a:spLocks noChangeArrowheads="1"/>
            </xdr:cNvSpPr>
          </xdr:nvSpPr>
          <xdr:spPr bwMode="auto">
            <a:xfrm>
              <a:off x="33501" y="4761"/>
              <a:ext cx="7414" cy="13172"/>
            </a:xfrm>
            <a:prstGeom prst="rect">
              <a:avLst/>
            </a:prstGeom>
            <a:solidFill>
              <a:srgbClr val="000000"/>
            </a:solidFill>
            <a:ln w="12700">
              <a:solidFill>
                <a:srgbClr val="272727"/>
              </a:solidFill>
              <a:miter lim="800000"/>
              <a:headEnd/>
              <a:tailEnd/>
            </a:ln>
          </xdr:spPr>
        </xdr:sp>
        <xdr:sp macro="" textlink="">
          <xdr:nvSpPr>
            <xdr:cNvPr id="18479" name="円/楕円 26"/>
            <xdr:cNvSpPr>
              <a:spLocks noChangeArrowheads="1"/>
            </xdr:cNvSpPr>
          </xdr:nvSpPr>
          <xdr:spPr bwMode="auto">
            <a:xfrm>
              <a:off x="36506" y="18136"/>
              <a:ext cx="1403" cy="1418"/>
            </a:xfrm>
            <a:prstGeom prst="ellipse">
              <a:avLst/>
            </a:prstGeom>
            <a:noFill/>
            <a:ln w="12700">
              <a:solidFill>
                <a:srgbClr val="C4BC96"/>
              </a:solidFill>
              <a:miter lim="800000"/>
              <a:headEnd/>
              <a:tailEnd/>
            </a:ln>
            <a:extLst>
              <a:ext uri="{909E8E84-426E-40DD-AFC4-6F175D3DCCD1}">
                <a14:hiddenFill xmlns:a14="http://schemas.microsoft.com/office/drawing/2010/main">
                  <a:solidFill>
                    <a:srgbClr val="FFFFFF"/>
                  </a:solidFill>
                </a14:hiddenFill>
              </a:ext>
            </a:extLst>
          </xdr:spPr>
        </xdr:sp>
        <xdr:cxnSp macro="">
          <xdr:nvCxnSpPr>
            <xdr:cNvPr id="18480" name="直線コネクタ 27"/>
            <xdr:cNvCxnSpPr>
              <a:cxnSpLocks noChangeShapeType="1"/>
            </xdr:cNvCxnSpPr>
          </xdr:nvCxnSpPr>
          <xdr:spPr bwMode="auto">
            <a:xfrm>
              <a:off x="36414" y="3890"/>
              <a:ext cx="1498"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cxnSp>
      </xdr:grpSp>
    </xdr:grpSp>
    <xdr:clientData/>
  </xdr:twoCellAnchor>
  <xdr:twoCellAnchor>
    <xdr:from>
      <xdr:col>23</xdr:col>
      <xdr:colOff>133350</xdr:colOff>
      <xdr:row>2</xdr:row>
      <xdr:rowOff>133350</xdr:rowOff>
    </xdr:from>
    <xdr:to>
      <xdr:col>36</xdr:col>
      <xdr:colOff>180975</xdr:colOff>
      <xdr:row>6</xdr:row>
      <xdr:rowOff>85725</xdr:rowOff>
    </xdr:to>
    <xdr:sp macro="" textlink="">
      <xdr:nvSpPr>
        <xdr:cNvPr id="3" name="テキスト ボックス 2"/>
        <xdr:cNvSpPr txBox="1"/>
      </xdr:nvSpPr>
      <xdr:spPr>
        <a:xfrm>
          <a:off x="6705600" y="476250"/>
          <a:ext cx="3762375" cy="6381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latin typeface="ＭＳ ゴシック" panose="020B0609070205080204" pitchFamily="49" charset="-128"/>
              <a:ea typeface="ＭＳ ゴシック" panose="020B0609070205080204" pitchFamily="49" charset="-128"/>
            </a:rPr>
            <a:t>最終的に</a:t>
          </a:r>
          <a:r>
            <a:rPr kumimoji="1" lang="en-US" altLang="ja-JP" sz="1100">
              <a:latin typeface="ＭＳ ゴシック" panose="020B0609070205080204" pitchFamily="49" charset="-128"/>
              <a:ea typeface="ＭＳ ゴシック" panose="020B0609070205080204" pitchFamily="49" charset="-128"/>
            </a:rPr>
            <a:t>VendorApp</a:t>
          </a:r>
          <a:r>
            <a:rPr kumimoji="1" lang="ja-JP" altLang="en-US" sz="1100">
              <a:latin typeface="ＭＳ ゴシック" panose="020B0609070205080204" pitchFamily="49" charset="-128"/>
              <a:ea typeface="ＭＳ ゴシック" panose="020B0609070205080204" pitchFamily="49" charset="-128"/>
            </a:rPr>
            <a:t>へ提供する機能となるため、</a:t>
          </a:r>
          <a:endParaRPr kumimoji="1" lang="en-US" altLang="ja-JP" sz="1100">
            <a:latin typeface="ＭＳ ゴシック" panose="020B0609070205080204" pitchFamily="49" charset="-128"/>
            <a:ea typeface="ＭＳ ゴシック" panose="020B0609070205080204" pitchFamily="49" charset="-128"/>
          </a:endParaRPr>
        </a:p>
        <a:p>
          <a:r>
            <a:rPr kumimoji="1" lang="ja-JP" altLang="en-US" sz="1100">
              <a:latin typeface="ＭＳ ゴシック" panose="020B0609070205080204" pitchFamily="49" charset="-128"/>
              <a:ea typeface="ＭＳ ゴシック" panose="020B0609070205080204" pitchFamily="49" charset="-128"/>
            </a:rPr>
            <a:t>その視点で記載</a:t>
          </a:r>
        </a:p>
      </xdr:txBody>
    </xdr:sp>
    <xdr:clientData/>
  </xdr:twoCellAnchor>
  <xdr:twoCellAnchor>
    <xdr:from>
      <xdr:col>4</xdr:col>
      <xdr:colOff>85725</xdr:colOff>
      <xdr:row>44</xdr:row>
      <xdr:rowOff>85725</xdr:rowOff>
    </xdr:from>
    <xdr:to>
      <xdr:col>23</xdr:col>
      <xdr:colOff>200025</xdr:colOff>
      <xdr:row>50</xdr:row>
      <xdr:rowOff>76200</xdr:rowOff>
    </xdr:to>
    <xdr:grpSp>
      <xdr:nvGrpSpPr>
        <xdr:cNvPr id="4" name="グループ化 3"/>
        <xdr:cNvGrpSpPr/>
      </xdr:nvGrpSpPr>
      <xdr:grpSpPr>
        <a:xfrm>
          <a:off x="1251137" y="7481607"/>
          <a:ext cx="6176682" cy="999005"/>
          <a:chOff x="5457825" y="8058150"/>
          <a:chExt cx="5543550" cy="1019175"/>
        </a:xfrm>
      </xdr:grpSpPr>
      <xdr:sp macro="" textlink="">
        <xdr:nvSpPr>
          <xdr:cNvPr id="18486" name="Text Box 54"/>
          <xdr:cNvSpPr txBox="1">
            <a:spLocks noChangeArrowheads="1"/>
          </xdr:cNvSpPr>
        </xdr:nvSpPr>
        <xdr:spPr bwMode="auto">
          <a:xfrm>
            <a:off x="6553200" y="8105775"/>
            <a:ext cx="990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CAN情報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487" name="Text Box 55"/>
          <xdr:cNvSpPr txBox="1">
            <a:spLocks noChangeArrowheads="1"/>
          </xdr:cNvSpPr>
        </xdr:nvSpPr>
        <xdr:spPr bwMode="auto">
          <a:xfrm>
            <a:off x="8753475" y="8115300"/>
            <a:ext cx="10382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車両情報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482" name="Text Box 50"/>
          <xdr:cNvSpPr txBox="1">
            <a:spLocks noChangeArrowheads="1"/>
          </xdr:cNvSpPr>
        </xdr:nvSpPr>
        <xdr:spPr bwMode="auto">
          <a:xfrm>
            <a:off x="7581900" y="8058150"/>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H/U</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483" name="Text Box 51"/>
          <xdr:cNvSpPr txBox="1">
            <a:spLocks noChangeArrowheads="1"/>
          </xdr:cNvSpPr>
        </xdr:nvSpPr>
        <xdr:spPr bwMode="auto">
          <a:xfrm>
            <a:off x="9896475" y="8058150"/>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スマート</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フォン</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484" name="AutoShape 52"/>
          <xdr:cNvSpPr>
            <a:spLocks noChangeShapeType="1"/>
          </xdr:cNvSpPr>
        </xdr:nvSpPr>
        <xdr:spPr bwMode="auto">
          <a:xfrm>
            <a:off x="8686800" y="8372475"/>
            <a:ext cx="120967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18485" name="AutoShape 53"/>
          <xdr:cNvSpPr>
            <a:spLocks noChangeShapeType="1"/>
          </xdr:cNvSpPr>
        </xdr:nvSpPr>
        <xdr:spPr bwMode="auto">
          <a:xfrm>
            <a:off x="6543675" y="8372475"/>
            <a:ext cx="10382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43" name="Text Box 50"/>
          <xdr:cNvSpPr txBox="1">
            <a:spLocks noChangeArrowheads="1"/>
          </xdr:cNvSpPr>
        </xdr:nvSpPr>
        <xdr:spPr bwMode="auto">
          <a:xfrm>
            <a:off x="5457825" y="8058150"/>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rPr>
              <a:t>外部</a:t>
            </a:r>
            <a:r>
              <a:rPr lang="en-US" altLang="ja-JP"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rPr>
              <a:t>ECU</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50" name="Text Box 54"/>
          <xdr:cNvSpPr txBox="1">
            <a:spLocks noChangeArrowheads="1"/>
          </xdr:cNvSpPr>
        </xdr:nvSpPr>
        <xdr:spPr bwMode="auto">
          <a:xfrm>
            <a:off x="6562725" y="8353425"/>
            <a:ext cx="990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CAN情報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51" name="Text Box 55"/>
          <xdr:cNvSpPr txBox="1">
            <a:spLocks noChangeArrowheads="1"/>
          </xdr:cNvSpPr>
        </xdr:nvSpPr>
        <xdr:spPr bwMode="auto">
          <a:xfrm>
            <a:off x="8763000" y="8362950"/>
            <a:ext cx="10382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車両情報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52" name="AutoShape 52"/>
          <xdr:cNvSpPr>
            <a:spLocks noChangeShapeType="1"/>
          </xdr:cNvSpPr>
        </xdr:nvSpPr>
        <xdr:spPr bwMode="auto">
          <a:xfrm>
            <a:off x="8696325" y="8620125"/>
            <a:ext cx="120967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53" name="AutoShape 53"/>
          <xdr:cNvSpPr>
            <a:spLocks noChangeShapeType="1"/>
          </xdr:cNvSpPr>
        </xdr:nvSpPr>
        <xdr:spPr bwMode="auto">
          <a:xfrm>
            <a:off x="6553200" y="8620125"/>
            <a:ext cx="10382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54" name="Text Box 54"/>
          <xdr:cNvSpPr txBox="1">
            <a:spLocks noChangeArrowheads="1"/>
          </xdr:cNvSpPr>
        </xdr:nvSpPr>
        <xdr:spPr bwMode="auto">
          <a:xfrm>
            <a:off x="6562725" y="8639175"/>
            <a:ext cx="990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CAN情報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55" name="Text Box 55"/>
          <xdr:cNvSpPr txBox="1">
            <a:spLocks noChangeArrowheads="1"/>
          </xdr:cNvSpPr>
        </xdr:nvSpPr>
        <xdr:spPr bwMode="auto">
          <a:xfrm>
            <a:off x="8763000" y="8648700"/>
            <a:ext cx="10382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車両情報</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56" name="AutoShape 52"/>
          <xdr:cNvSpPr>
            <a:spLocks noChangeShapeType="1"/>
          </xdr:cNvSpPr>
        </xdr:nvSpPr>
        <xdr:spPr bwMode="auto">
          <a:xfrm>
            <a:off x="8696325" y="8905875"/>
            <a:ext cx="120967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57" name="AutoShape 53"/>
          <xdr:cNvSpPr>
            <a:spLocks noChangeShapeType="1"/>
          </xdr:cNvSpPr>
        </xdr:nvSpPr>
        <xdr:spPr bwMode="auto">
          <a:xfrm>
            <a:off x="6553200" y="8905875"/>
            <a:ext cx="10382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grpSp>
    <xdr:clientData/>
  </xdr:twoCellAnchor>
  <xdr:twoCellAnchor>
    <xdr:from>
      <xdr:col>3</xdr:col>
      <xdr:colOff>104775</xdr:colOff>
      <xdr:row>67</xdr:row>
      <xdr:rowOff>0</xdr:rowOff>
    </xdr:from>
    <xdr:to>
      <xdr:col>23</xdr:col>
      <xdr:colOff>228600</xdr:colOff>
      <xdr:row>79</xdr:row>
      <xdr:rowOff>0</xdr:rowOff>
    </xdr:to>
    <xdr:sp macro="" textlink="">
      <xdr:nvSpPr>
        <xdr:cNvPr id="18505" name="AutoShape 73"/>
        <xdr:cNvSpPr>
          <a:spLocks noChangeAspect="1" noChangeArrowheads="1" noTextEdit="1"/>
        </xdr:cNvSpPr>
      </xdr:nvSpPr>
      <xdr:spPr bwMode="auto">
        <a:xfrm>
          <a:off x="962025" y="10458450"/>
          <a:ext cx="5838825" cy="2228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xdr:colOff>
      <xdr:row>68</xdr:row>
      <xdr:rowOff>19050</xdr:rowOff>
    </xdr:from>
    <xdr:to>
      <xdr:col>23</xdr:col>
      <xdr:colOff>85725</xdr:colOff>
      <xdr:row>78</xdr:row>
      <xdr:rowOff>152400</xdr:rowOff>
    </xdr:to>
    <xdr:sp macro="" textlink="">
      <xdr:nvSpPr>
        <xdr:cNvPr id="18504" name="AutoShape 72"/>
        <xdr:cNvSpPr>
          <a:spLocks noChangeArrowheads="1"/>
        </xdr:cNvSpPr>
      </xdr:nvSpPr>
      <xdr:spPr bwMode="auto">
        <a:xfrm>
          <a:off x="3190875" y="10820400"/>
          <a:ext cx="3467100" cy="1847850"/>
        </a:xfrm>
        <a:prstGeom prst="roundRect">
          <a:avLst>
            <a:gd name="adj" fmla="val 16667"/>
          </a:avLst>
        </a:prstGeom>
        <a:solidFill>
          <a:srgbClr val="FFFFFF"/>
        </a:solidFill>
        <a:ln w="9525">
          <a:solidFill>
            <a:srgbClr val="000000"/>
          </a:solidFill>
          <a:round/>
          <a:headEnd/>
          <a:tailEnd/>
        </a:ln>
      </xdr:spPr>
      <xdr:txBody>
        <a:bodyPr vertOverflow="clip" wrap="square" lIns="74295" tIns="540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スマートフォン</a:t>
          </a:r>
        </a:p>
      </xdr:txBody>
    </xdr:sp>
    <xdr:clientData/>
  </xdr:twoCellAnchor>
  <xdr:twoCellAnchor>
    <xdr:from>
      <xdr:col>4</xdr:col>
      <xdr:colOff>85725</xdr:colOff>
      <xdr:row>70</xdr:row>
      <xdr:rowOff>161925</xdr:rowOff>
    </xdr:from>
    <xdr:to>
      <xdr:col>8</xdr:col>
      <xdr:colOff>47625</xdr:colOff>
      <xdr:row>76</xdr:row>
      <xdr:rowOff>123825</xdr:rowOff>
    </xdr:to>
    <xdr:sp macro="" textlink="">
      <xdr:nvSpPr>
        <xdr:cNvPr id="18503" name="Text Box 71"/>
        <xdr:cNvSpPr txBox="1">
          <a:spLocks noChangeArrowheads="1"/>
        </xdr:cNvSpPr>
      </xdr:nvSpPr>
      <xdr:spPr bwMode="auto">
        <a:xfrm>
          <a:off x="1228725" y="1130617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H/U</a:t>
          </a:r>
        </a:p>
      </xdr:txBody>
    </xdr:sp>
    <xdr:clientData/>
  </xdr:twoCellAnchor>
  <xdr:twoCellAnchor>
    <xdr:from>
      <xdr:col>8</xdr:col>
      <xdr:colOff>47625</xdr:colOff>
      <xdr:row>73</xdr:row>
      <xdr:rowOff>142875</xdr:rowOff>
    </xdr:from>
    <xdr:to>
      <xdr:col>11</xdr:col>
      <xdr:colOff>266700</xdr:colOff>
      <xdr:row>73</xdr:row>
      <xdr:rowOff>142875</xdr:rowOff>
    </xdr:to>
    <xdr:sp macro="" textlink="">
      <xdr:nvSpPr>
        <xdr:cNvPr id="18502" name="AutoShape 70"/>
        <xdr:cNvSpPr>
          <a:spLocks noChangeShapeType="1"/>
        </xdr:cNvSpPr>
      </xdr:nvSpPr>
      <xdr:spPr bwMode="auto">
        <a:xfrm>
          <a:off x="2333625" y="11801475"/>
          <a:ext cx="10763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8</xdr:col>
      <xdr:colOff>104775</xdr:colOff>
      <xdr:row>72</xdr:row>
      <xdr:rowOff>57150</xdr:rowOff>
    </xdr:from>
    <xdr:to>
      <xdr:col>11</xdr:col>
      <xdr:colOff>190500</xdr:colOff>
      <xdr:row>74</xdr:row>
      <xdr:rowOff>19050</xdr:rowOff>
    </xdr:to>
    <xdr:sp macro="" textlink="">
      <xdr:nvSpPr>
        <xdr:cNvPr id="18501" name="Text Box 69"/>
        <xdr:cNvSpPr txBox="1">
          <a:spLocks noChangeArrowheads="1"/>
        </xdr:cNvSpPr>
      </xdr:nvSpPr>
      <xdr:spPr bwMode="auto">
        <a:xfrm>
          <a:off x="2390775" y="1137285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車両情報</a:t>
          </a:r>
        </a:p>
      </xdr:txBody>
    </xdr:sp>
    <xdr:clientData/>
  </xdr:twoCellAnchor>
  <xdr:twoCellAnchor>
    <xdr:from>
      <xdr:col>11</xdr:col>
      <xdr:colOff>266700</xdr:colOff>
      <xdr:row>70</xdr:row>
      <xdr:rowOff>161925</xdr:rowOff>
    </xdr:from>
    <xdr:to>
      <xdr:col>15</xdr:col>
      <xdr:colOff>228600</xdr:colOff>
      <xdr:row>76</xdr:row>
      <xdr:rowOff>123825</xdr:rowOff>
    </xdr:to>
    <xdr:sp macro="" textlink="">
      <xdr:nvSpPr>
        <xdr:cNvPr id="18500" name="Text Box 68"/>
        <xdr:cNvSpPr txBox="1">
          <a:spLocks noChangeArrowheads="1"/>
        </xdr:cNvSpPr>
      </xdr:nvSpPr>
      <xdr:spPr bwMode="auto">
        <a:xfrm>
          <a:off x="3409950" y="1130617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レシーバー</a:t>
          </a:r>
        </a:p>
      </xdr:txBody>
    </xdr:sp>
    <xdr:clientData/>
  </xdr:twoCellAnchor>
  <xdr:twoCellAnchor>
    <xdr:from>
      <xdr:col>18</xdr:col>
      <xdr:colOff>257175</xdr:colOff>
      <xdr:row>70</xdr:row>
      <xdr:rowOff>161925</xdr:rowOff>
    </xdr:from>
    <xdr:to>
      <xdr:col>22</xdr:col>
      <xdr:colOff>219075</xdr:colOff>
      <xdr:row>76</xdr:row>
      <xdr:rowOff>123825</xdr:rowOff>
    </xdr:to>
    <xdr:sp macro="" textlink="">
      <xdr:nvSpPr>
        <xdr:cNvPr id="18499" name="Text Box 67"/>
        <xdr:cNvSpPr txBox="1">
          <a:spLocks noChangeArrowheads="1"/>
        </xdr:cNvSpPr>
      </xdr:nvSpPr>
      <xdr:spPr bwMode="auto">
        <a:xfrm>
          <a:off x="5400675" y="1130617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p>
      </xdr:txBody>
    </xdr:sp>
    <xdr:clientData/>
  </xdr:twoCellAnchor>
  <xdr:twoCellAnchor>
    <xdr:from>
      <xdr:col>15</xdr:col>
      <xdr:colOff>228600</xdr:colOff>
      <xdr:row>73</xdr:row>
      <xdr:rowOff>142875</xdr:rowOff>
    </xdr:from>
    <xdr:to>
      <xdr:col>18</xdr:col>
      <xdr:colOff>257175</xdr:colOff>
      <xdr:row>73</xdr:row>
      <xdr:rowOff>142875</xdr:rowOff>
    </xdr:to>
    <xdr:sp macro="" textlink="">
      <xdr:nvSpPr>
        <xdr:cNvPr id="18498" name="AutoShape 66"/>
        <xdr:cNvSpPr>
          <a:spLocks noChangeShapeType="1"/>
        </xdr:cNvSpPr>
      </xdr:nvSpPr>
      <xdr:spPr bwMode="auto">
        <a:xfrm flipV="1">
          <a:off x="4514850" y="118014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15</xdr:col>
      <xdr:colOff>228600</xdr:colOff>
      <xdr:row>72</xdr:row>
      <xdr:rowOff>57150</xdr:rowOff>
    </xdr:from>
    <xdr:to>
      <xdr:col>19</xdr:col>
      <xdr:colOff>28575</xdr:colOff>
      <xdr:row>74</xdr:row>
      <xdr:rowOff>19050</xdr:rowOff>
    </xdr:to>
    <xdr:sp macro="" textlink="">
      <xdr:nvSpPr>
        <xdr:cNvPr id="18497" name="Text Box 65"/>
        <xdr:cNvSpPr txBox="1">
          <a:spLocks noChangeArrowheads="1"/>
        </xdr:cNvSpPr>
      </xdr:nvSpPr>
      <xdr:spPr bwMode="auto">
        <a:xfrm>
          <a:off x="4514850" y="1137285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車両情報</a:t>
          </a:r>
        </a:p>
      </xdr:txBody>
    </xdr:sp>
    <xdr:clientData/>
  </xdr:twoCellAnchor>
  <xdr:twoCellAnchor>
    <xdr:from>
      <xdr:col>22</xdr:col>
      <xdr:colOff>247650</xdr:colOff>
      <xdr:row>47</xdr:row>
      <xdr:rowOff>0</xdr:rowOff>
    </xdr:from>
    <xdr:to>
      <xdr:col>39</xdr:col>
      <xdr:colOff>190500</xdr:colOff>
      <xdr:row>52</xdr:row>
      <xdr:rowOff>76200</xdr:rowOff>
    </xdr:to>
    <xdr:sp macro="" textlink="">
      <xdr:nvSpPr>
        <xdr:cNvPr id="76" name="テキスト ボックス 75"/>
        <xdr:cNvSpPr txBox="1"/>
      </xdr:nvSpPr>
      <xdr:spPr>
        <a:xfrm>
          <a:off x="6534150" y="7029450"/>
          <a:ext cx="4800600" cy="9334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latin typeface="ＭＳ ゴシック" panose="020B0609070205080204" pitchFamily="49" charset="-128"/>
              <a:ea typeface="ＭＳ ゴシック" panose="020B0609070205080204" pitchFamily="49" charset="-128"/>
            </a:rPr>
            <a:t>3.1</a:t>
          </a:r>
          <a:r>
            <a:rPr kumimoji="1" lang="ja-JP" altLang="en-US" sz="1100">
              <a:latin typeface="ＭＳ ゴシック" panose="020B0609070205080204" pitchFamily="49" charset="-128"/>
              <a:ea typeface="ＭＳ ゴシック" panose="020B0609070205080204" pitchFamily="49" charset="-128"/>
            </a:rPr>
            <a:t>では</a:t>
          </a:r>
          <a:r>
            <a:rPr kumimoji="1" lang="en-US" altLang="ja-JP" sz="1100">
              <a:latin typeface="ＭＳ ゴシック" panose="020B0609070205080204" pitchFamily="49" charset="-128"/>
              <a:ea typeface="ＭＳ ゴシック" panose="020B0609070205080204" pitchFamily="49" charset="-128"/>
            </a:rPr>
            <a:t>H/U</a:t>
          </a:r>
          <a:r>
            <a:rPr kumimoji="1" lang="ja-JP" altLang="en-US" sz="1100">
              <a:latin typeface="ＭＳ ゴシック" panose="020B0609070205080204" pitchFamily="49" charset="-128"/>
              <a:ea typeface="ＭＳ ゴシック" panose="020B0609070205080204" pitchFamily="49" charset="-128"/>
            </a:rPr>
            <a:t>→</a:t>
          </a:r>
          <a:r>
            <a:rPr kumimoji="1" lang="en-US" altLang="ja-JP" sz="1100">
              <a:latin typeface="ＭＳ ゴシック" panose="020B0609070205080204" pitchFamily="49" charset="-128"/>
              <a:ea typeface="ＭＳ ゴシック" panose="020B0609070205080204" pitchFamily="49" charset="-128"/>
            </a:rPr>
            <a:t>MD</a:t>
          </a:r>
          <a:r>
            <a:rPr kumimoji="1" lang="ja-JP" altLang="en-US" sz="1100">
              <a:latin typeface="ＭＳ ゴシック" panose="020B0609070205080204" pitchFamily="49" charset="-128"/>
              <a:ea typeface="ＭＳ ゴシック" panose="020B0609070205080204" pitchFamily="49" charset="-128"/>
            </a:rPr>
            <a:t>への車両情報提供</a:t>
          </a:r>
          <a:endParaRPr kumimoji="1" lang="en-US" altLang="ja-JP" sz="1100">
            <a:latin typeface="ＭＳ ゴシック" panose="020B0609070205080204" pitchFamily="49" charset="-128"/>
            <a:ea typeface="ＭＳ ゴシック" panose="020B0609070205080204" pitchFamily="49" charset="-128"/>
          </a:endParaRPr>
        </a:p>
        <a:p>
          <a:r>
            <a:rPr kumimoji="1" lang="en-US" altLang="ja-JP" sz="1100">
              <a:latin typeface="ＭＳ ゴシック" panose="020B0609070205080204" pitchFamily="49" charset="-128"/>
              <a:ea typeface="ＭＳ ゴシック" panose="020B0609070205080204" pitchFamily="49" charset="-128"/>
            </a:rPr>
            <a:t>3.2</a:t>
          </a:r>
          <a:r>
            <a:rPr kumimoji="1" lang="ja-JP" altLang="en-US" sz="1100">
              <a:latin typeface="ＭＳ ゴシック" panose="020B0609070205080204" pitchFamily="49" charset="-128"/>
              <a:ea typeface="ＭＳ ゴシック" panose="020B0609070205080204" pitchFamily="49" charset="-128"/>
            </a:rPr>
            <a:t>では</a:t>
          </a:r>
          <a:r>
            <a:rPr kumimoji="1" lang="en-US" altLang="ja-JP" sz="1100">
              <a:latin typeface="ＭＳ ゴシック" panose="020B0609070205080204" pitchFamily="49" charset="-128"/>
              <a:ea typeface="ＭＳ ゴシック" panose="020B0609070205080204" pitchFamily="49" charset="-128"/>
            </a:rPr>
            <a:t>MD</a:t>
          </a:r>
          <a:r>
            <a:rPr kumimoji="1" lang="ja-JP" altLang="en-US" sz="1100">
              <a:latin typeface="ＭＳ ゴシック" panose="020B0609070205080204" pitchFamily="49" charset="-128"/>
              <a:ea typeface="ＭＳ ゴシック" panose="020B0609070205080204" pitchFamily="49" charset="-128"/>
            </a:rPr>
            <a:t>内のレシーバーからアプリケーションへの車両情報への提供</a:t>
          </a:r>
          <a:endParaRPr kumimoji="1" lang="en-US" altLang="ja-JP" sz="1100">
            <a:latin typeface="ＭＳ ゴシック" panose="020B0609070205080204" pitchFamily="49" charset="-128"/>
            <a:ea typeface="ＭＳ ゴシック" panose="020B0609070205080204" pitchFamily="49" charset="-128"/>
          </a:endParaRPr>
        </a:p>
        <a:p>
          <a:r>
            <a:rPr kumimoji="1" lang="ja-JP" altLang="en-US" sz="1100">
              <a:latin typeface="ＭＳ ゴシック" panose="020B0609070205080204" pitchFamily="49" charset="-128"/>
              <a:ea typeface="ＭＳ ゴシック" panose="020B0609070205080204" pitchFamily="49" charset="-128"/>
            </a:rPr>
            <a:t>となり、位置付けが異なるため注意</a:t>
          </a:r>
        </a:p>
      </xdr:txBody>
    </xdr:sp>
    <xdr:clientData/>
  </xdr:twoCellAnchor>
  <xdr:twoCellAnchor>
    <xdr:from>
      <xdr:col>5</xdr:col>
      <xdr:colOff>0</xdr:colOff>
      <xdr:row>86</xdr:row>
      <xdr:rowOff>0</xdr:rowOff>
    </xdr:from>
    <xdr:to>
      <xdr:col>17</xdr:col>
      <xdr:colOff>38100</xdr:colOff>
      <xdr:row>96</xdr:row>
      <xdr:rowOff>133350</xdr:rowOff>
    </xdr:to>
    <xdr:grpSp>
      <xdr:nvGrpSpPr>
        <xdr:cNvPr id="6" name="グループ化 5"/>
        <xdr:cNvGrpSpPr/>
      </xdr:nvGrpSpPr>
      <xdr:grpSpPr>
        <a:xfrm>
          <a:off x="1456765" y="14455588"/>
          <a:ext cx="3993776" cy="1814233"/>
          <a:chOff x="5991225" y="13925550"/>
          <a:chExt cx="3467100" cy="1847850"/>
        </a:xfrm>
      </xdr:grpSpPr>
      <xdr:sp macro="" textlink="">
        <xdr:nvSpPr>
          <xdr:cNvPr id="18507" name="AutoShape 75"/>
          <xdr:cNvSpPr>
            <a:spLocks noChangeArrowheads="1"/>
          </xdr:cNvSpPr>
        </xdr:nvSpPr>
        <xdr:spPr bwMode="auto">
          <a:xfrm>
            <a:off x="5991225" y="13925550"/>
            <a:ext cx="3467100" cy="1847850"/>
          </a:xfrm>
          <a:prstGeom prst="roundRect">
            <a:avLst>
              <a:gd name="adj" fmla="val 16667"/>
            </a:avLst>
          </a:prstGeom>
          <a:solidFill>
            <a:srgbClr val="FFFFFF"/>
          </a:solidFill>
          <a:ln w="9525">
            <a:solidFill>
              <a:srgbClr val="000000"/>
            </a:solidFill>
            <a:round/>
            <a:headEnd/>
            <a:tailEnd/>
          </a:ln>
        </xdr:spPr>
        <xdr:txBody>
          <a:bodyPr vertOverflow="clip" wrap="square" lIns="74295" tIns="5400" rIns="74295" bIns="8890" anchor="t" upright="1"/>
          <a:lstStyle/>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スマートフォン</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511" name="Text Box 79"/>
          <xdr:cNvSpPr txBox="1">
            <a:spLocks noChangeArrowheads="1"/>
          </xdr:cNvSpPr>
        </xdr:nvSpPr>
        <xdr:spPr bwMode="auto">
          <a:xfrm>
            <a:off x="7324725" y="14487525"/>
            <a:ext cx="8382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車両情報通知</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508" name="Text Box 76"/>
          <xdr:cNvSpPr txBox="1">
            <a:spLocks noChangeArrowheads="1"/>
          </xdr:cNvSpPr>
        </xdr:nvSpPr>
        <xdr:spPr bwMode="auto">
          <a:xfrm>
            <a:off x="6219825" y="14420850"/>
            <a:ext cx="1095375"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rPr>
              <a:t>レシーバー</a:t>
            </a: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5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509" name="Text Box 77"/>
          <xdr:cNvSpPr txBox="1">
            <a:spLocks noChangeArrowheads="1"/>
          </xdr:cNvSpPr>
        </xdr:nvSpPr>
        <xdr:spPr bwMode="auto">
          <a:xfrm>
            <a:off x="8210550" y="14401800"/>
            <a:ext cx="1104900" cy="981075"/>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18510" name="AutoShape 78"/>
          <xdr:cNvSpPr>
            <a:spLocks noChangeShapeType="1"/>
          </xdr:cNvSpPr>
        </xdr:nvSpPr>
        <xdr:spPr bwMode="auto">
          <a:xfrm flipV="1">
            <a:off x="7324725" y="146589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83" name="Text Box 79"/>
          <xdr:cNvSpPr txBox="1">
            <a:spLocks noChangeArrowheads="1"/>
          </xdr:cNvSpPr>
        </xdr:nvSpPr>
        <xdr:spPr bwMode="auto">
          <a:xfrm>
            <a:off x="7324725" y="14773275"/>
            <a:ext cx="8382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車両情報通知</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84" name="AutoShape 78"/>
          <xdr:cNvSpPr>
            <a:spLocks noChangeShapeType="1"/>
          </xdr:cNvSpPr>
        </xdr:nvSpPr>
        <xdr:spPr bwMode="auto">
          <a:xfrm flipV="1">
            <a:off x="7324725" y="1494472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sp macro="" textlink="">
        <xdr:nvSpPr>
          <xdr:cNvPr id="85" name="Text Box 79"/>
          <xdr:cNvSpPr txBox="1">
            <a:spLocks noChangeArrowheads="1"/>
          </xdr:cNvSpPr>
        </xdr:nvSpPr>
        <xdr:spPr bwMode="auto">
          <a:xfrm>
            <a:off x="7324725" y="15059025"/>
            <a:ext cx="8382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車両情報通知</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sp macro="" textlink="">
        <xdr:nvSpPr>
          <xdr:cNvPr id="86" name="AutoShape 78"/>
          <xdr:cNvSpPr>
            <a:spLocks noChangeShapeType="1"/>
          </xdr:cNvSpPr>
        </xdr:nvSpPr>
        <xdr:spPr bwMode="auto">
          <a:xfrm flipV="1">
            <a:off x="7324725" y="152304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grpSp>
    <xdr:clientData/>
  </xdr:twoCellAnchor>
  <xdr:twoCellAnchor>
    <xdr:from>
      <xdr:col>5</xdr:col>
      <xdr:colOff>0</xdr:colOff>
      <xdr:row>102</xdr:row>
      <xdr:rowOff>38100</xdr:rowOff>
    </xdr:from>
    <xdr:to>
      <xdr:col>17</xdr:col>
      <xdr:colOff>38100</xdr:colOff>
      <xdr:row>113</xdr:row>
      <xdr:rowOff>0</xdr:rowOff>
    </xdr:to>
    <xdr:sp macro="" textlink="">
      <xdr:nvSpPr>
        <xdr:cNvPr id="18513" name="AutoShape 81"/>
        <xdr:cNvSpPr>
          <a:spLocks noChangeArrowheads="1"/>
        </xdr:cNvSpPr>
      </xdr:nvSpPr>
      <xdr:spPr bwMode="auto">
        <a:xfrm>
          <a:off x="1428750" y="16497300"/>
          <a:ext cx="3467100" cy="1847850"/>
        </a:xfrm>
        <a:prstGeom prst="roundRect">
          <a:avLst>
            <a:gd name="adj" fmla="val 16667"/>
          </a:avLst>
        </a:prstGeom>
        <a:solidFill>
          <a:srgbClr val="FFFFFF"/>
        </a:solidFill>
        <a:ln w="9525">
          <a:solidFill>
            <a:srgbClr val="000000"/>
          </a:solidFill>
          <a:round/>
          <a:headEnd/>
          <a:tailEnd/>
        </a:ln>
      </xdr:spPr>
      <xdr:txBody>
        <a:bodyPr vertOverflow="clip" wrap="square" lIns="74295" tIns="540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スマートフォン</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5</xdr:col>
      <xdr:colOff>228600</xdr:colOff>
      <xdr:row>105</xdr:row>
      <xdr:rowOff>19050</xdr:rowOff>
    </xdr:from>
    <xdr:to>
      <xdr:col>9</xdr:col>
      <xdr:colOff>180975</xdr:colOff>
      <xdr:row>110</xdr:row>
      <xdr:rowOff>152400</xdr:rowOff>
    </xdr:to>
    <xdr:sp macro="" textlink="">
      <xdr:nvSpPr>
        <xdr:cNvPr id="18514" name="Text Box 82"/>
        <xdr:cNvSpPr txBox="1">
          <a:spLocks noChangeArrowheads="1"/>
        </xdr:cNvSpPr>
      </xdr:nvSpPr>
      <xdr:spPr bwMode="auto">
        <a:xfrm>
          <a:off x="1657350" y="16992600"/>
          <a:ext cx="1095375"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レシーバー</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12</xdr:col>
      <xdr:colOff>209550</xdr:colOff>
      <xdr:row>105</xdr:row>
      <xdr:rowOff>19050</xdr:rowOff>
    </xdr:from>
    <xdr:to>
      <xdr:col>16</xdr:col>
      <xdr:colOff>171450</xdr:colOff>
      <xdr:row>110</xdr:row>
      <xdr:rowOff>152400</xdr:rowOff>
    </xdr:to>
    <xdr:sp macro="" textlink="">
      <xdr:nvSpPr>
        <xdr:cNvPr id="18515" name="Text Box 83"/>
        <xdr:cNvSpPr txBox="1">
          <a:spLocks noChangeArrowheads="1"/>
        </xdr:cNvSpPr>
      </xdr:nvSpPr>
      <xdr:spPr bwMode="auto">
        <a:xfrm>
          <a:off x="3638550" y="16992600"/>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9</xdr:col>
      <xdr:colOff>180975</xdr:colOff>
      <xdr:row>109</xdr:row>
      <xdr:rowOff>123825</xdr:rowOff>
    </xdr:from>
    <xdr:to>
      <xdr:col>12</xdr:col>
      <xdr:colOff>209550</xdr:colOff>
      <xdr:row>109</xdr:row>
      <xdr:rowOff>123825</xdr:rowOff>
    </xdr:to>
    <xdr:cxnSp macro="">
      <xdr:nvCxnSpPr>
        <xdr:cNvPr id="18516" name="AutoShape 84"/>
        <xdr:cNvCxnSpPr>
          <a:cxnSpLocks noChangeShapeType="1"/>
        </xdr:cNvCxnSpPr>
      </xdr:nvCxnSpPr>
      <xdr:spPr bwMode="auto">
        <a:xfrm flipV="1">
          <a:off x="2752725" y="177831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cxnSp>
    <xdr:clientData/>
  </xdr:twoCellAnchor>
  <xdr:twoCellAnchor>
    <xdr:from>
      <xdr:col>8</xdr:col>
      <xdr:colOff>228600</xdr:colOff>
      <xdr:row>108</xdr:row>
      <xdr:rowOff>95250</xdr:rowOff>
    </xdr:from>
    <xdr:to>
      <xdr:col>13</xdr:col>
      <xdr:colOff>161926</xdr:colOff>
      <xdr:row>109</xdr:row>
      <xdr:rowOff>152400</xdr:rowOff>
    </xdr:to>
    <xdr:sp macro="" textlink="">
      <xdr:nvSpPr>
        <xdr:cNvPr id="18517" name="Text Box 85"/>
        <xdr:cNvSpPr txBox="1">
          <a:spLocks noChangeArrowheads="1"/>
        </xdr:cNvSpPr>
      </xdr:nvSpPr>
      <xdr:spPr bwMode="auto">
        <a:xfrm>
          <a:off x="2514600" y="17583150"/>
          <a:ext cx="1362076"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車両情報提供</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8</xdr:col>
      <xdr:colOff>142875</xdr:colOff>
      <xdr:row>105</xdr:row>
      <xdr:rowOff>161925</xdr:rowOff>
    </xdr:from>
    <xdr:to>
      <xdr:col>14</xdr:col>
      <xdr:colOff>19051</xdr:colOff>
      <xdr:row>107</xdr:row>
      <xdr:rowOff>66675</xdr:rowOff>
    </xdr:to>
    <xdr:sp macro="" textlink="">
      <xdr:nvSpPr>
        <xdr:cNvPr id="18518" name="Text Box 86"/>
        <xdr:cNvSpPr txBox="1">
          <a:spLocks noChangeArrowheads="1"/>
        </xdr:cNvSpPr>
      </xdr:nvSpPr>
      <xdr:spPr bwMode="auto">
        <a:xfrm>
          <a:off x="2428875" y="17135475"/>
          <a:ext cx="1590676"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車両情報要求</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9</xdr:col>
      <xdr:colOff>180975</xdr:colOff>
      <xdr:row>107</xdr:row>
      <xdr:rowOff>19050</xdr:rowOff>
    </xdr:from>
    <xdr:to>
      <xdr:col>12</xdr:col>
      <xdr:colOff>209550</xdr:colOff>
      <xdr:row>107</xdr:row>
      <xdr:rowOff>19050</xdr:rowOff>
    </xdr:to>
    <xdr:cxnSp macro="">
      <xdr:nvCxnSpPr>
        <xdr:cNvPr id="18519" name="AutoShape 87"/>
        <xdr:cNvCxnSpPr>
          <a:cxnSpLocks noChangeShapeType="1"/>
        </xdr:cNvCxnSpPr>
      </xdr:nvCxnSpPr>
      <xdr:spPr bwMode="auto">
        <a:xfrm flipV="1">
          <a:off x="2752725" y="17335500"/>
          <a:ext cx="885825" cy="0"/>
        </a:xfrm>
        <a:prstGeom prst="straightConnector1">
          <a:avLst/>
        </a:prstGeom>
        <a:noFill/>
        <a:ln w="19050">
          <a:solidFill>
            <a:srgbClr val="000000"/>
          </a:solidFill>
          <a:round/>
          <a:headEnd type="arrow" w="med" len="med"/>
          <a:tailEnd type="none" w="lg" len="med"/>
        </a:ln>
        <a:extLst>
          <a:ext uri="{909E8E84-426E-40DD-AFC4-6F175D3DCCD1}">
            <a14:hiddenFill xmlns:a14="http://schemas.microsoft.com/office/drawing/2010/main">
              <a:noFill/>
            </a14:hiddenFill>
          </a:ext>
        </a:extLst>
      </xdr:spPr>
    </xdr:cxnSp>
    <xdr:clientData/>
  </xdr:twoCellAnchor>
  <xdr:twoCellAnchor>
    <xdr:from>
      <xdr:col>8</xdr:col>
      <xdr:colOff>219075</xdr:colOff>
      <xdr:row>107</xdr:row>
      <xdr:rowOff>19050</xdr:rowOff>
    </xdr:from>
    <xdr:to>
      <xdr:col>9</xdr:col>
      <xdr:colOff>161925</xdr:colOff>
      <xdr:row>109</xdr:row>
      <xdr:rowOff>123825</xdr:rowOff>
    </xdr:to>
    <xdr:sp macro="" textlink="">
      <xdr:nvSpPr>
        <xdr:cNvPr id="7" name="フリーフォーム 6"/>
        <xdr:cNvSpPr/>
      </xdr:nvSpPr>
      <xdr:spPr>
        <a:xfrm>
          <a:off x="2505075" y="17335500"/>
          <a:ext cx="228600" cy="447675"/>
        </a:xfrm>
        <a:custGeom>
          <a:avLst/>
          <a:gdLst>
            <a:gd name="connsiteX0" fmla="*/ 228600 w 228600"/>
            <a:gd name="connsiteY0" fmla="*/ 0 h 447675"/>
            <a:gd name="connsiteX1" fmla="*/ 0 w 228600"/>
            <a:gd name="connsiteY1" fmla="*/ 0 h 447675"/>
            <a:gd name="connsiteX2" fmla="*/ 0 w 228600"/>
            <a:gd name="connsiteY2" fmla="*/ 447675 h 447675"/>
            <a:gd name="connsiteX3" fmla="*/ 228600 w 228600"/>
            <a:gd name="connsiteY3" fmla="*/ 447675 h 447675"/>
          </a:gdLst>
          <a:ahLst/>
          <a:cxnLst>
            <a:cxn ang="0">
              <a:pos x="connsiteX0" y="connsiteY0"/>
            </a:cxn>
            <a:cxn ang="0">
              <a:pos x="connsiteX1" y="connsiteY1"/>
            </a:cxn>
            <a:cxn ang="0">
              <a:pos x="connsiteX2" y="connsiteY2"/>
            </a:cxn>
            <a:cxn ang="0">
              <a:pos x="connsiteX3" y="connsiteY3"/>
            </a:cxn>
          </a:cxnLst>
          <a:rect l="l" t="t" r="r" b="b"/>
          <a:pathLst>
            <a:path w="228600" h="447675">
              <a:moveTo>
                <a:pt x="228600" y="0"/>
              </a:moveTo>
              <a:lnTo>
                <a:pt x="0" y="0"/>
              </a:lnTo>
              <a:lnTo>
                <a:pt x="0" y="447675"/>
              </a:lnTo>
              <a:lnTo>
                <a:pt x="228600" y="447675"/>
              </a:lnTo>
            </a:path>
          </a:pathLst>
        </a:custGeom>
        <a:noFill/>
        <a:ln w="12700">
          <a:solidFill>
            <a:sysClr val="windowText" lastClr="000000"/>
          </a:solidFill>
          <a:prstDash val="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143</xdr:row>
      <xdr:rowOff>161925</xdr:rowOff>
    </xdr:from>
    <xdr:to>
      <xdr:col>7</xdr:col>
      <xdr:colOff>238125</xdr:colOff>
      <xdr:row>154</xdr:row>
      <xdr:rowOff>47625</xdr:rowOff>
    </xdr:to>
    <xdr:sp macro="" textlink="">
      <xdr:nvSpPr>
        <xdr:cNvPr id="97" name="Text Box 82"/>
        <xdr:cNvSpPr txBox="1">
          <a:spLocks noChangeArrowheads="1"/>
        </xdr:cNvSpPr>
      </xdr:nvSpPr>
      <xdr:spPr bwMode="auto">
        <a:xfrm>
          <a:off x="1143000" y="19535775"/>
          <a:ext cx="1095375" cy="177165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レシーバー</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a:p>
          <a:pPr algn="l"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12</xdr:col>
      <xdr:colOff>171450</xdr:colOff>
      <xdr:row>143</xdr:row>
      <xdr:rowOff>161925</xdr:rowOff>
    </xdr:from>
    <xdr:to>
      <xdr:col>19</xdr:col>
      <xdr:colOff>0</xdr:colOff>
      <xdr:row>146</xdr:row>
      <xdr:rowOff>76200</xdr:rowOff>
    </xdr:to>
    <xdr:sp macro="" textlink="">
      <xdr:nvSpPr>
        <xdr:cNvPr id="98" name="Text Box 83"/>
        <xdr:cNvSpPr txBox="1">
          <a:spLocks noChangeArrowheads="1"/>
        </xdr:cNvSpPr>
      </xdr:nvSpPr>
      <xdr:spPr bwMode="auto">
        <a:xfrm>
          <a:off x="3600450" y="19535775"/>
          <a:ext cx="1828800" cy="438150"/>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r>
            <a:rPr lang="en-US" altLang="ja-JP" sz="1000" b="0" i="0" u="none" strike="noStrike" baseline="0">
              <a:solidFill>
                <a:srgbClr val="000000"/>
              </a:solidFill>
              <a:latin typeface="ＭＳ ゴシック" panose="020B0609070205080204" pitchFamily="49" charset="-128"/>
              <a:ea typeface="ＭＳ ゴシック" panose="020B0609070205080204" pitchFamily="49" charset="-128"/>
            </a:rPr>
            <a:t>1</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12</xdr:col>
      <xdr:colOff>180975</xdr:colOff>
      <xdr:row>147</xdr:row>
      <xdr:rowOff>133350</xdr:rowOff>
    </xdr:from>
    <xdr:to>
      <xdr:col>19</xdr:col>
      <xdr:colOff>9525</xdr:colOff>
      <xdr:row>150</xdr:row>
      <xdr:rowOff>47625</xdr:rowOff>
    </xdr:to>
    <xdr:sp macro="" textlink="">
      <xdr:nvSpPr>
        <xdr:cNvPr id="99" name="Text Box 83"/>
        <xdr:cNvSpPr txBox="1">
          <a:spLocks noChangeArrowheads="1"/>
        </xdr:cNvSpPr>
      </xdr:nvSpPr>
      <xdr:spPr bwMode="auto">
        <a:xfrm>
          <a:off x="3609975" y="20202525"/>
          <a:ext cx="1828800" cy="438150"/>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r>
            <a:rPr lang="en-US" altLang="ja-JP" sz="1000" b="0" i="0" u="none" strike="noStrike" baseline="0">
              <a:solidFill>
                <a:srgbClr val="000000"/>
              </a:solidFill>
              <a:latin typeface="ＭＳ ゴシック" panose="020B0609070205080204" pitchFamily="49" charset="-128"/>
              <a:ea typeface="ＭＳ ゴシック" panose="020B0609070205080204" pitchFamily="49" charset="-128"/>
            </a:rPr>
            <a:t>2</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12</xdr:col>
      <xdr:colOff>180975</xdr:colOff>
      <xdr:row>151</xdr:row>
      <xdr:rowOff>104775</xdr:rowOff>
    </xdr:from>
    <xdr:to>
      <xdr:col>19</xdr:col>
      <xdr:colOff>9525</xdr:colOff>
      <xdr:row>154</xdr:row>
      <xdr:rowOff>19050</xdr:rowOff>
    </xdr:to>
    <xdr:sp macro="" textlink="">
      <xdr:nvSpPr>
        <xdr:cNvPr id="100" name="Text Box 83"/>
        <xdr:cNvSpPr txBox="1">
          <a:spLocks noChangeArrowheads="1"/>
        </xdr:cNvSpPr>
      </xdr:nvSpPr>
      <xdr:spPr bwMode="auto">
        <a:xfrm>
          <a:off x="3609975" y="20869275"/>
          <a:ext cx="1828800" cy="428625"/>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r>
            <a:rPr lang="en-US" altLang="ja-JP" sz="1000" b="0" i="0" u="none" strike="noStrike" baseline="0">
              <a:solidFill>
                <a:srgbClr val="000000"/>
              </a:solidFill>
              <a:latin typeface="ＭＳ ゴシック" panose="020B0609070205080204" pitchFamily="49" charset="-128"/>
              <a:ea typeface="ＭＳ ゴシック" panose="020B0609070205080204" pitchFamily="49" charset="-128"/>
            </a:rPr>
            <a:t>3</a:t>
          </a: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7</xdr:col>
      <xdr:colOff>238125</xdr:colOff>
      <xdr:row>145</xdr:row>
      <xdr:rowOff>9525</xdr:rowOff>
    </xdr:from>
    <xdr:to>
      <xdr:col>12</xdr:col>
      <xdr:colOff>190500</xdr:colOff>
      <xdr:row>152</xdr:row>
      <xdr:rowOff>123825</xdr:rowOff>
    </xdr:to>
    <xdr:grpSp>
      <xdr:nvGrpSpPr>
        <xdr:cNvPr id="11" name="グループ化 10"/>
        <xdr:cNvGrpSpPr/>
      </xdr:nvGrpSpPr>
      <xdr:grpSpPr>
        <a:xfrm>
          <a:off x="2277596" y="24404731"/>
          <a:ext cx="1543610" cy="1290918"/>
          <a:chOff x="2238375" y="19735800"/>
          <a:chExt cx="904875" cy="1323975"/>
        </a:xfrm>
      </xdr:grpSpPr>
      <xdr:cxnSp macro="">
        <xdr:nvCxnSpPr>
          <xdr:cNvPr id="101" name="AutoShape 84"/>
          <xdr:cNvCxnSpPr>
            <a:cxnSpLocks noChangeShapeType="1"/>
          </xdr:cNvCxnSpPr>
        </xdr:nvCxnSpPr>
        <xdr:spPr bwMode="auto">
          <a:xfrm flipV="1">
            <a:off x="2238375" y="19735800"/>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cxnSp>
      <xdr:cxnSp macro="">
        <xdr:nvCxnSpPr>
          <xdr:cNvPr id="103" name="AutoShape 84"/>
          <xdr:cNvCxnSpPr>
            <a:cxnSpLocks noChangeShapeType="1"/>
          </xdr:cNvCxnSpPr>
        </xdr:nvCxnSpPr>
        <xdr:spPr bwMode="auto">
          <a:xfrm flipV="1">
            <a:off x="2257425" y="204120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cxnSp>
      <xdr:cxnSp macro="">
        <xdr:nvCxnSpPr>
          <xdr:cNvPr id="104" name="AutoShape 84"/>
          <xdr:cNvCxnSpPr>
            <a:cxnSpLocks noChangeShapeType="1"/>
          </xdr:cNvCxnSpPr>
        </xdr:nvCxnSpPr>
        <xdr:spPr bwMode="auto">
          <a:xfrm flipV="1">
            <a:off x="2247900" y="210597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cxnSp>
    </xdr:grpSp>
    <xdr:clientData/>
  </xdr:twoCellAnchor>
  <xdr:twoCellAnchor>
    <xdr:from>
      <xdr:col>6</xdr:col>
      <xdr:colOff>66675</xdr:colOff>
      <xdr:row>144</xdr:row>
      <xdr:rowOff>142875</xdr:rowOff>
    </xdr:from>
    <xdr:to>
      <xdr:col>8</xdr:col>
      <xdr:colOff>190500</xdr:colOff>
      <xdr:row>146</xdr:row>
      <xdr:rowOff>142875</xdr:rowOff>
    </xdr:to>
    <xdr:sp macro="" textlink="">
      <xdr:nvSpPr>
        <xdr:cNvPr id="105" name="Text Box 83"/>
        <xdr:cNvSpPr txBox="1">
          <a:spLocks noChangeArrowheads="1"/>
        </xdr:cNvSpPr>
      </xdr:nvSpPr>
      <xdr:spPr bwMode="auto">
        <a:xfrm>
          <a:off x="1781175" y="19688175"/>
          <a:ext cx="695325" cy="352425"/>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アクセスキー</a:t>
          </a: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:α</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6</xdr:col>
      <xdr:colOff>57150</xdr:colOff>
      <xdr:row>148</xdr:row>
      <xdr:rowOff>85725</xdr:rowOff>
    </xdr:from>
    <xdr:to>
      <xdr:col>8</xdr:col>
      <xdr:colOff>180975</xdr:colOff>
      <xdr:row>150</xdr:row>
      <xdr:rowOff>85725</xdr:rowOff>
    </xdr:to>
    <xdr:sp macro="" textlink="">
      <xdr:nvSpPr>
        <xdr:cNvPr id="106" name="Text Box 83"/>
        <xdr:cNvSpPr txBox="1">
          <a:spLocks noChangeArrowheads="1"/>
        </xdr:cNvSpPr>
      </xdr:nvSpPr>
      <xdr:spPr bwMode="auto">
        <a:xfrm>
          <a:off x="1771650" y="20326350"/>
          <a:ext cx="695325" cy="352425"/>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アクセスキー</a:t>
          </a: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:β</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6</xdr:col>
      <xdr:colOff>57150</xdr:colOff>
      <xdr:row>152</xdr:row>
      <xdr:rowOff>19050</xdr:rowOff>
    </xdr:from>
    <xdr:to>
      <xdr:col>8</xdr:col>
      <xdr:colOff>180975</xdr:colOff>
      <xdr:row>154</xdr:row>
      <xdr:rowOff>28575</xdr:rowOff>
    </xdr:to>
    <xdr:sp macro="" textlink="">
      <xdr:nvSpPr>
        <xdr:cNvPr id="107" name="Text Box 83"/>
        <xdr:cNvSpPr txBox="1">
          <a:spLocks noChangeArrowheads="1"/>
        </xdr:cNvSpPr>
      </xdr:nvSpPr>
      <xdr:spPr bwMode="auto">
        <a:xfrm>
          <a:off x="1771650" y="20955000"/>
          <a:ext cx="695325" cy="352425"/>
        </a:xfrm>
        <a:prstGeom prst="rect">
          <a:avLst/>
        </a:prstGeom>
        <a:solidFill>
          <a:srgbClr val="FFFFFF"/>
        </a:solidFill>
        <a:ln w="9525">
          <a:solidFill>
            <a:srgbClr val="000000"/>
          </a:solidFill>
          <a:miter lim="800000"/>
          <a:headEnd/>
          <a:tailEnd/>
        </a:ln>
      </xdr:spPr>
      <xdr:txBody>
        <a:bodyPr vertOverflow="clip" wrap="square" lIns="74295" tIns="8890" rIns="74295" bIns="8890" anchor="ctr" upright="1"/>
        <a:lstStyle/>
        <a:p>
          <a:pPr algn="ctr" rtl="0">
            <a:defRPr sz="1000"/>
          </a:pPr>
          <a:r>
            <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rPr>
            <a:t>アクセスキー</a:t>
          </a: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:γ</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7</xdr:col>
      <xdr:colOff>66675</xdr:colOff>
      <xdr:row>143</xdr:row>
      <xdr:rowOff>123825</xdr:rowOff>
    </xdr:from>
    <xdr:to>
      <xdr:col>13</xdr:col>
      <xdr:colOff>209550</xdr:colOff>
      <xdr:row>145</xdr:row>
      <xdr:rowOff>123825</xdr:rowOff>
    </xdr:to>
    <xdr:sp macro="" textlink="">
      <xdr:nvSpPr>
        <xdr:cNvPr id="112" name="Text Box 83"/>
        <xdr:cNvSpPr txBox="1">
          <a:spLocks noChangeArrowheads="1"/>
        </xdr:cNvSpPr>
      </xdr:nvSpPr>
      <xdr:spPr bwMode="auto">
        <a:xfrm>
          <a:off x="2066925" y="20545425"/>
          <a:ext cx="1857375" cy="342900"/>
        </a:xfrm>
        <a:prstGeom prst="rect">
          <a:avLst/>
        </a:prstGeom>
        <a:noFill/>
        <a:ln w="9525">
          <a:noFill/>
          <a:miter lim="800000"/>
          <a:headEnd/>
          <a:tailEnd/>
        </a:ln>
      </xdr:spPr>
      <xdr:txBody>
        <a:bodyPr vertOverflow="clip" wrap="square" lIns="74295" tIns="8890" rIns="74295" bIns="8890" anchor="ctr" upright="1"/>
        <a:lstStyle/>
        <a:p>
          <a:pPr algn="ctr" rtl="0">
            <a:defRPr sz="1000"/>
          </a:pP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A,B,C,D,E,F</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7</xdr:col>
      <xdr:colOff>38100</xdr:colOff>
      <xdr:row>147</xdr:row>
      <xdr:rowOff>104775</xdr:rowOff>
    </xdr:from>
    <xdr:to>
      <xdr:col>13</xdr:col>
      <xdr:colOff>180975</xdr:colOff>
      <xdr:row>149</xdr:row>
      <xdr:rowOff>104775</xdr:rowOff>
    </xdr:to>
    <xdr:sp macro="" textlink="">
      <xdr:nvSpPr>
        <xdr:cNvPr id="113" name="Text Box 83"/>
        <xdr:cNvSpPr txBox="1">
          <a:spLocks noChangeArrowheads="1"/>
        </xdr:cNvSpPr>
      </xdr:nvSpPr>
      <xdr:spPr bwMode="auto">
        <a:xfrm>
          <a:off x="2038350" y="21212175"/>
          <a:ext cx="1857375" cy="342900"/>
        </a:xfrm>
        <a:prstGeom prst="rect">
          <a:avLst/>
        </a:prstGeom>
        <a:noFill/>
        <a:ln w="9525">
          <a:noFill/>
          <a:miter lim="800000"/>
          <a:headEnd/>
          <a:tailEnd/>
        </a:ln>
      </xdr:spPr>
      <xdr:txBody>
        <a:bodyPr vertOverflow="clip" wrap="square" lIns="74295" tIns="8890" rIns="74295" bIns="8890" anchor="ctr" upright="1"/>
        <a:lstStyle/>
        <a:p>
          <a:pPr algn="ctr" rtl="0">
            <a:defRPr sz="1000"/>
          </a:pP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B,D,F</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7</xdr:col>
      <xdr:colOff>19050</xdr:colOff>
      <xdr:row>151</xdr:row>
      <xdr:rowOff>66675</xdr:rowOff>
    </xdr:from>
    <xdr:to>
      <xdr:col>13</xdr:col>
      <xdr:colOff>161925</xdr:colOff>
      <xdr:row>153</xdr:row>
      <xdr:rowOff>66675</xdr:rowOff>
    </xdr:to>
    <xdr:sp macro="" textlink="">
      <xdr:nvSpPr>
        <xdr:cNvPr id="114" name="Text Box 83"/>
        <xdr:cNvSpPr txBox="1">
          <a:spLocks noChangeArrowheads="1"/>
        </xdr:cNvSpPr>
      </xdr:nvSpPr>
      <xdr:spPr bwMode="auto">
        <a:xfrm>
          <a:off x="2019300" y="21859875"/>
          <a:ext cx="1857375" cy="342900"/>
        </a:xfrm>
        <a:prstGeom prst="rect">
          <a:avLst/>
        </a:prstGeom>
        <a:noFill/>
        <a:ln w="9525">
          <a:noFill/>
          <a:miter lim="800000"/>
          <a:headEnd/>
          <a:tailEnd/>
        </a:ln>
      </xdr:spPr>
      <xdr:txBody>
        <a:bodyPr vertOverflow="clip" wrap="square" lIns="74295" tIns="8890" rIns="74295" bIns="8890" anchor="ctr" upright="1"/>
        <a:lstStyle/>
        <a:p>
          <a:pPr algn="ctr" rtl="0">
            <a:defRPr sz="1000"/>
          </a:pPr>
          <a:r>
            <a:rPr lang="en-US" altLang="ja-JP" sz="800" b="0" i="0" u="none" strike="noStrike" baseline="0">
              <a:solidFill>
                <a:srgbClr val="000000"/>
              </a:solidFill>
              <a:latin typeface="ＭＳ ゴシック" panose="020B0609070205080204" pitchFamily="49" charset="-128"/>
              <a:ea typeface="ＭＳ ゴシック" panose="020B0609070205080204" pitchFamily="49" charset="-128"/>
            </a:rPr>
            <a:t>A,C,E</a:t>
          </a:r>
          <a:endParaRPr lang="ja-JP" altLang="en-US" sz="800" b="0" i="0" u="none" strike="noStrike" baseline="0">
            <a:solidFill>
              <a:srgbClr val="000000"/>
            </a:solidFill>
            <a:latin typeface="ＭＳ ゴシック" panose="020B0609070205080204" pitchFamily="49" charset="-128"/>
            <a:ea typeface="ＭＳ ゴシック" panose="020B0609070205080204" pitchFamily="49" charset="-128"/>
            <a:cs typeface="Times New Roman"/>
          </a:endParaRPr>
        </a:p>
      </xdr:txBody>
    </xdr:sp>
    <xdr:clientData/>
  </xdr:twoCellAnchor>
  <xdr:twoCellAnchor>
    <xdr:from>
      <xdr:col>4</xdr:col>
      <xdr:colOff>85725</xdr:colOff>
      <xdr:row>122</xdr:row>
      <xdr:rowOff>161925</xdr:rowOff>
    </xdr:from>
    <xdr:to>
      <xdr:col>8</xdr:col>
      <xdr:colOff>47625</xdr:colOff>
      <xdr:row>128</xdr:row>
      <xdr:rowOff>123825</xdr:rowOff>
    </xdr:to>
    <xdr:sp macro="" textlink="">
      <xdr:nvSpPr>
        <xdr:cNvPr id="117" name="Text Box 71"/>
        <xdr:cNvSpPr txBox="1">
          <a:spLocks noChangeArrowheads="1"/>
        </xdr:cNvSpPr>
      </xdr:nvSpPr>
      <xdr:spPr bwMode="auto">
        <a:xfrm>
          <a:off x="1228725" y="1113472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H/U</a:t>
          </a:r>
        </a:p>
      </xdr:txBody>
    </xdr:sp>
    <xdr:clientData/>
  </xdr:twoCellAnchor>
  <xdr:twoCellAnchor>
    <xdr:from>
      <xdr:col>8</xdr:col>
      <xdr:colOff>47625</xdr:colOff>
      <xdr:row>124</xdr:row>
      <xdr:rowOff>161925</xdr:rowOff>
    </xdr:from>
    <xdr:to>
      <xdr:col>11</xdr:col>
      <xdr:colOff>266700</xdr:colOff>
      <xdr:row>124</xdr:row>
      <xdr:rowOff>161925</xdr:rowOff>
    </xdr:to>
    <xdr:sp macro="" textlink="">
      <xdr:nvSpPr>
        <xdr:cNvPr id="118" name="AutoShape 70"/>
        <xdr:cNvSpPr>
          <a:spLocks noChangeShapeType="1"/>
        </xdr:cNvSpPr>
      </xdr:nvSpPr>
      <xdr:spPr bwMode="auto">
        <a:xfrm flipH="1">
          <a:off x="2333625" y="20393025"/>
          <a:ext cx="10763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11</xdr:col>
      <xdr:colOff>266700</xdr:colOff>
      <xdr:row>122</xdr:row>
      <xdr:rowOff>161925</xdr:rowOff>
    </xdr:from>
    <xdr:to>
      <xdr:col>15</xdr:col>
      <xdr:colOff>228600</xdr:colOff>
      <xdr:row>128</xdr:row>
      <xdr:rowOff>123825</xdr:rowOff>
    </xdr:to>
    <xdr:sp macro="" textlink="">
      <xdr:nvSpPr>
        <xdr:cNvPr id="120" name="Text Box 68"/>
        <xdr:cNvSpPr txBox="1">
          <a:spLocks noChangeArrowheads="1"/>
        </xdr:cNvSpPr>
      </xdr:nvSpPr>
      <xdr:spPr bwMode="auto">
        <a:xfrm>
          <a:off x="3409950" y="1113472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レシーバー</a:t>
          </a:r>
        </a:p>
      </xdr:txBody>
    </xdr:sp>
    <xdr:clientData/>
  </xdr:twoCellAnchor>
  <xdr:twoCellAnchor>
    <xdr:from>
      <xdr:col>18</xdr:col>
      <xdr:colOff>257175</xdr:colOff>
      <xdr:row>122</xdr:row>
      <xdr:rowOff>161925</xdr:rowOff>
    </xdr:from>
    <xdr:to>
      <xdr:col>22</xdr:col>
      <xdr:colOff>219075</xdr:colOff>
      <xdr:row>128</xdr:row>
      <xdr:rowOff>123825</xdr:rowOff>
    </xdr:to>
    <xdr:sp macro="" textlink="">
      <xdr:nvSpPr>
        <xdr:cNvPr id="121" name="Text Box 67"/>
        <xdr:cNvSpPr txBox="1">
          <a:spLocks noChangeArrowheads="1"/>
        </xdr:cNvSpPr>
      </xdr:nvSpPr>
      <xdr:spPr bwMode="auto">
        <a:xfrm>
          <a:off x="5400675" y="11134725"/>
          <a:ext cx="1104900" cy="990600"/>
        </a:xfrm>
        <a:prstGeom prst="rect">
          <a:avLst/>
        </a:prstGeom>
        <a:solidFill>
          <a:srgbClr val="FFFFFF"/>
        </a:solidFill>
        <a:ln w="9525">
          <a:solidFill>
            <a:srgbClr val="000000"/>
          </a:solidFill>
          <a:miter lim="800000"/>
          <a:headEnd/>
          <a:tailEnd/>
        </a:ln>
      </xdr:spPr>
      <xdr:txBody>
        <a:bodyPr vertOverflow="clip" wrap="square" lIns="74295" tIns="8890" rIns="74295" bIns="8890" anchor="t" upright="1"/>
        <a:lstStyle/>
        <a:p>
          <a:pPr algn="l"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アプリケーション</a:t>
          </a:r>
        </a:p>
      </xdr:txBody>
    </xdr:sp>
    <xdr:clientData/>
  </xdr:twoCellAnchor>
  <xdr:twoCellAnchor>
    <xdr:from>
      <xdr:col>15</xdr:col>
      <xdr:colOff>228600</xdr:colOff>
      <xdr:row>124</xdr:row>
      <xdr:rowOff>161925</xdr:rowOff>
    </xdr:from>
    <xdr:to>
      <xdr:col>18</xdr:col>
      <xdr:colOff>257175</xdr:colOff>
      <xdr:row>124</xdr:row>
      <xdr:rowOff>161925</xdr:rowOff>
    </xdr:to>
    <xdr:sp macro="" textlink="">
      <xdr:nvSpPr>
        <xdr:cNvPr id="122" name="AutoShape 66"/>
        <xdr:cNvSpPr>
          <a:spLocks noChangeShapeType="1"/>
        </xdr:cNvSpPr>
      </xdr:nvSpPr>
      <xdr:spPr bwMode="auto">
        <a:xfrm flipH="1" flipV="1">
          <a:off x="4514850" y="2039302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8</xdr:col>
      <xdr:colOff>104775</xdr:colOff>
      <xdr:row>125</xdr:row>
      <xdr:rowOff>95250</xdr:rowOff>
    </xdr:from>
    <xdr:to>
      <xdr:col>11</xdr:col>
      <xdr:colOff>190500</xdr:colOff>
      <xdr:row>127</xdr:row>
      <xdr:rowOff>57150</xdr:rowOff>
    </xdr:to>
    <xdr:sp macro="" textlink="">
      <xdr:nvSpPr>
        <xdr:cNvPr id="125" name="Text Box 69"/>
        <xdr:cNvSpPr txBox="1">
          <a:spLocks noChangeArrowheads="1"/>
        </xdr:cNvSpPr>
      </xdr:nvSpPr>
      <xdr:spPr bwMode="auto">
        <a:xfrm>
          <a:off x="2390775" y="2049780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応答</a:t>
          </a:r>
        </a:p>
      </xdr:txBody>
    </xdr:sp>
    <xdr:clientData/>
  </xdr:twoCellAnchor>
  <xdr:twoCellAnchor>
    <xdr:from>
      <xdr:col>15</xdr:col>
      <xdr:colOff>228600</xdr:colOff>
      <xdr:row>125</xdr:row>
      <xdr:rowOff>95250</xdr:rowOff>
    </xdr:from>
    <xdr:to>
      <xdr:col>19</xdr:col>
      <xdr:colOff>28575</xdr:colOff>
      <xdr:row>127</xdr:row>
      <xdr:rowOff>57150</xdr:rowOff>
    </xdr:to>
    <xdr:sp macro="" textlink="">
      <xdr:nvSpPr>
        <xdr:cNvPr id="126" name="Text Box 65"/>
        <xdr:cNvSpPr txBox="1">
          <a:spLocks noChangeArrowheads="1"/>
        </xdr:cNvSpPr>
      </xdr:nvSpPr>
      <xdr:spPr bwMode="auto">
        <a:xfrm>
          <a:off x="4514850" y="20497800"/>
          <a:ext cx="9429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ctr" upright="1"/>
        <a:lstStyle/>
        <a:p>
          <a:pPr algn="ctr" rtl="0">
            <a:defRPr sz="1000"/>
          </a:pPr>
          <a:r>
            <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rPr>
            <a:t>応答</a:t>
          </a:r>
        </a:p>
      </xdr:txBody>
    </xdr:sp>
    <xdr:clientData/>
  </xdr:twoCellAnchor>
  <xdr:twoCellAnchor>
    <xdr:from>
      <xdr:col>8</xdr:col>
      <xdr:colOff>47625</xdr:colOff>
      <xdr:row>127</xdr:row>
      <xdr:rowOff>9525</xdr:rowOff>
    </xdr:from>
    <xdr:to>
      <xdr:col>11</xdr:col>
      <xdr:colOff>266700</xdr:colOff>
      <xdr:row>127</xdr:row>
      <xdr:rowOff>9525</xdr:rowOff>
    </xdr:to>
    <xdr:sp macro="" textlink="">
      <xdr:nvSpPr>
        <xdr:cNvPr id="127" name="AutoShape 70"/>
        <xdr:cNvSpPr>
          <a:spLocks noChangeShapeType="1"/>
        </xdr:cNvSpPr>
      </xdr:nvSpPr>
      <xdr:spPr bwMode="auto">
        <a:xfrm>
          <a:off x="2333625" y="20754975"/>
          <a:ext cx="10763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15</xdr:col>
      <xdr:colOff>228600</xdr:colOff>
      <xdr:row>127</xdr:row>
      <xdr:rowOff>9525</xdr:rowOff>
    </xdr:from>
    <xdr:to>
      <xdr:col>18</xdr:col>
      <xdr:colOff>257175</xdr:colOff>
      <xdr:row>127</xdr:row>
      <xdr:rowOff>9525</xdr:rowOff>
    </xdr:to>
    <xdr:sp macro="" textlink="">
      <xdr:nvSpPr>
        <xdr:cNvPr id="128" name="AutoShape 66"/>
        <xdr:cNvSpPr>
          <a:spLocks noChangeShapeType="1"/>
        </xdr:cNvSpPr>
      </xdr:nvSpPr>
      <xdr:spPr bwMode="auto">
        <a:xfrm flipV="1">
          <a:off x="4514850" y="20754975"/>
          <a:ext cx="885825" cy="0"/>
        </a:xfrm>
        <a:prstGeom prst="straightConnector1">
          <a:avLst/>
        </a:prstGeom>
        <a:noFill/>
        <a:ln w="19050">
          <a:solidFill>
            <a:srgbClr val="000000"/>
          </a:solidFill>
          <a:round/>
          <a:headEnd/>
          <a:tailEnd type="arrow" w="lg" len="med"/>
        </a:ln>
        <a:extLst>
          <a:ext uri="{909E8E84-426E-40DD-AFC4-6F175D3DCCD1}">
            <a14:hiddenFill xmlns:a14="http://schemas.microsoft.com/office/drawing/2010/main">
              <a:noFill/>
            </a14:hiddenFill>
          </a:ext>
        </a:extLst>
      </xdr:spPr>
    </xdr:sp>
    <xdr:clientData/>
  </xdr:twoCellAnchor>
  <xdr:twoCellAnchor>
    <xdr:from>
      <xdr:col>4</xdr:col>
      <xdr:colOff>152400</xdr:colOff>
      <xdr:row>157</xdr:row>
      <xdr:rowOff>28575</xdr:rowOff>
    </xdr:from>
    <xdr:to>
      <xdr:col>20</xdr:col>
      <xdr:colOff>116904</xdr:colOff>
      <xdr:row>176</xdr:row>
      <xdr:rowOff>83393</xdr:rowOff>
    </xdr:to>
    <xdr:grpSp>
      <xdr:nvGrpSpPr>
        <xdr:cNvPr id="5" name="グループ化 4"/>
        <xdr:cNvGrpSpPr/>
      </xdr:nvGrpSpPr>
      <xdr:grpSpPr>
        <a:xfrm>
          <a:off x="1317812" y="26440840"/>
          <a:ext cx="5119210" cy="3248494"/>
          <a:chOff x="1438275" y="26927175"/>
          <a:chExt cx="4536504" cy="3312368"/>
        </a:xfrm>
      </xdr:grpSpPr>
      <xdr:sp macro="" textlink="">
        <xdr:nvSpPr>
          <xdr:cNvPr id="108" name="角丸四角形 107"/>
          <xdr:cNvSpPr/>
        </xdr:nvSpPr>
        <xdr:spPr bwMode="auto">
          <a:xfrm>
            <a:off x="1438275" y="27098281"/>
            <a:ext cx="4311479" cy="3141262"/>
          </a:xfrm>
          <a:prstGeom prst="roundRect">
            <a:avLst/>
          </a:prstGeom>
          <a:no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800">
              <a:solidFill>
                <a:schemeClr val="tx1"/>
              </a:solidFill>
            </a:endParaRPr>
          </a:p>
        </xdr:txBody>
      </xdr:sp>
      <xdr:grpSp>
        <xdr:nvGrpSpPr>
          <xdr:cNvPr id="109" name="グループ化 108"/>
          <xdr:cNvGrpSpPr/>
        </xdr:nvGrpSpPr>
        <xdr:grpSpPr>
          <a:xfrm>
            <a:off x="1600293" y="27351551"/>
            <a:ext cx="4374486" cy="2756050"/>
            <a:chOff x="179513" y="3637352"/>
            <a:chExt cx="4374486" cy="2756050"/>
          </a:xfrm>
        </xdr:grpSpPr>
        <xdr:sp macro="" textlink="">
          <xdr:nvSpPr>
            <xdr:cNvPr id="111" name="テキスト ボックス 1"/>
            <xdr:cNvSpPr txBox="1"/>
          </xdr:nvSpPr>
          <xdr:spPr>
            <a:xfrm>
              <a:off x="1043609" y="5107129"/>
              <a:ext cx="2376264" cy="690463"/>
            </a:xfrm>
            <a:prstGeom prst="rect">
              <a:avLst/>
            </a:prstGeom>
            <a:solidFill>
              <a:schemeClr val="accent1">
                <a:lumMod val="20000"/>
                <a:lumOff val="80000"/>
              </a:schemeClr>
            </a:solidFill>
            <a:ln w="19050">
              <a:solidFill>
                <a:schemeClr val="tx2">
                  <a:lumMod val="60000"/>
                  <a:lumOff val="40000"/>
                </a:schemeClr>
              </a:solidFill>
            </a:ln>
          </xdr:spPr>
          <xdr:txBody>
            <a:bodyPr wrap="square" rtlCol="0" anchor="b">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MDVE Service</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15" name="テキスト ボックス 5"/>
            <xdr:cNvSpPr txBox="1"/>
          </xdr:nvSpPr>
          <xdr:spPr>
            <a:xfrm>
              <a:off x="863589" y="3637352"/>
              <a:ext cx="1188132" cy="648072"/>
            </a:xfrm>
            <a:prstGeom prst="rect">
              <a:avLst/>
            </a:prstGeom>
            <a:solidFill>
              <a:schemeClr val="accent2">
                <a:lumMod val="20000"/>
                <a:lumOff val="80000"/>
              </a:schemeClr>
            </a:solidFill>
            <a:ln w="19050">
              <a:solidFill>
                <a:schemeClr val="accent2">
                  <a:lumMod val="75000"/>
                </a:schemeClr>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Vendor</a:t>
              </a:r>
            </a:p>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App(1)</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cxnSp macro="">
          <xdr:nvCxnSpPr>
            <xdr:cNvPr id="124" name="直線矢印コネクタ 123"/>
            <xdr:cNvCxnSpPr>
              <a:endCxn id="111" idx="2"/>
            </xdr:cNvCxnSpPr>
          </xdr:nvCxnSpPr>
          <xdr:spPr bwMode="auto">
            <a:xfrm flipV="1">
              <a:off x="2231741" y="5797592"/>
              <a:ext cx="0" cy="595810"/>
            </a:xfrm>
            <a:prstGeom prst="straightConnector1">
              <a:avLst/>
            </a:prstGeom>
            <a:noFill/>
            <a:ln w="28575" cap="flat" cmpd="sng" algn="ctr">
              <a:solidFill>
                <a:schemeClr val="tx2">
                  <a:lumMod val="60000"/>
                  <a:lumOff val="40000"/>
                </a:schemeClr>
              </a:solidFill>
              <a:prstDash val="solid"/>
              <a:round/>
              <a:headEnd type="none" w="med" len="med"/>
              <a:tailEnd type="arrow"/>
            </a:ln>
            <a:effectLst/>
          </xdr:spPr>
        </xdr:cxnSp>
        <xdr:sp macro="" textlink="">
          <xdr:nvSpPr>
            <xdr:cNvPr id="129" name="テキスト ボックス 8"/>
            <xdr:cNvSpPr txBox="1"/>
          </xdr:nvSpPr>
          <xdr:spPr>
            <a:xfrm>
              <a:off x="2231741" y="5849855"/>
              <a:ext cx="1188132" cy="307777"/>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900">
                  <a:solidFill>
                    <a:schemeClr val="tx1"/>
                  </a:solidFill>
                  <a:latin typeface="ＭＳ ゴシック" panose="020B0609070205080204" pitchFamily="49" charset="-128"/>
                  <a:ea typeface="ＭＳ ゴシック" panose="020B0609070205080204" pitchFamily="49" charset="-128"/>
                </a:rPr>
                <a:t>車両データ</a:t>
              </a:r>
            </a:p>
          </xdr:txBody>
        </xdr:sp>
        <xdr:sp macro="" textlink="">
          <xdr:nvSpPr>
            <xdr:cNvPr id="130" name="テキスト ボックス 10"/>
            <xdr:cNvSpPr txBox="1"/>
          </xdr:nvSpPr>
          <xdr:spPr>
            <a:xfrm>
              <a:off x="2375757" y="3637352"/>
              <a:ext cx="1188132" cy="648072"/>
            </a:xfrm>
            <a:prstGeom prst="rect">
              <a:avLst/>
            </a:prstGeom>
            <a:solidFill>
              <a:schemeClr val="accent2">
                <a:lumMod val="20000"/>
                <a:lumOff val="80000"/>
              </a:schemeClr>
            </a:solidFill>
            <a:ln w="19050">
              <a:solidFill>
                <a:schemeClr val="accent2">
                  <a:lumMod val="75000"/>
                </a:schemeClr>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Vendor</a:t>
              </a:r>
            </a:p>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App(2)</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cxnSp macro="">
          <xdr:nvCxnSpPr>
            <xdr:cNvPr id="131" name="直線矢印コネクタ 130"/>
            <xdr:cNvCxnSpPr/>
          </xdr:nvCxnSpPr>
          <xdr:spPr bwMode="auto">
            <a:xfrm flipV="1">
              <a:off x="1619673" y="4285424"/>
              <a:ext cx="0" cy="792088"/>
            </a:xfrm>
            <a:prstGeom prst="straightConnector1">
              <a:avLst/>
            </a:prstGeom>
            <a:noFill/>
            <a:ln w="28575" cap="flat" cmpd="sng" algn="ctr">
              <a:solidFill>
                <a:schemeClr val="tx2">
                  <a:lumMod val="60000"/>
                  <a:lumOff val="40000"/>
                </a:schemeClr>
              </a:solidFill>
              <a:prstDash val="solid"/>
              <a:round/>
              <a:headEnd type="none" w="med" len="med"/>
              <a:tailEnd type="arrow"/>
            </a:ln>
            <a:effectLst/>
          </xdr:spPr>
        </xdr:cxnSp>
        <xdr:cxnSp macro="">
          <xdr:nvCxnSpPr>
            <xdr:cNvPr id="132" name="直線矢印コネクタ 131"/>
            <xdr:cNvCxnSpPr/>
          </xdr:nvCxnSpPr>
          <xdr:spPr bwMode="auto">
            <a:xfrm flipV="1">
              <a:off x="2771801" y="4285424"/>
              <a:ext cx="0" cy="792088"/>
            </a:xfrm>
            <a:prstGeom prst="straightConnector1">
              <a:avLst/>
            </a:prstGeom>
            <a:noFill/>
            <a:ln w="28575" cap="flat" cmpd="sng" algn="ctr">
              <a:solidFill>
                <a:schemeClr val="tx2">
                  <a:lumMod val="60000"/>
                  <a:lumOff val="40000"/>
                </a:schemeClr>
              </a:solidFill>
              <a:prstDash val="solid"/>
              <a:round/>
              <a:headEnd type="none" w="med" len="med"/>
              <a:tailEnd type="arrow"/>
            </a:ln>
            <a:effectLst/>
          </xdr:spPr>
        </xdr:cxnSp>
        <xdr:sp macro="" textlink="">
          <xdr:nvSpPr>
            <xdr:cNvPr id="133" name="テキスト ボックス 16"/>
            <xdr:cNvSpPr txBox="1"/>
          </xdr:nvSpPr>
          <xdr:spPr>
            <a:xfrm>
              <a:off x="179513" y="4213416"/>
              <a:ext cx="1782198" cy="523801"/>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900">
                  <a:solidFill>
                    <a:schemeClr val="tx1"/>
                  </a:solidFill>
                  <a:latin typeface="ＭＳ ゴシック" panose="020B0609070205080204" pitchFamily="49" charset="-128"/>
                  <a:ea typeface="ＭＳ ゴシック" panose="020B0609070205080204" pitchFamily="49" charset="-128"/>
                </a:rPr>
                <a:t>Vendor App(1)</a:t>
              </a:r>
              <a:r>
                <a:rPr lang="ja-JP" altLang="en-US" sz="900">
                  <a:latin typeface="ＭＳ ゴシック" panose="020B0609070205080204" pitchFamily="49" charset="-128"/>
                  <a:ea typeface="ＭＳ ゴシック" panose="020B0609070205080204" pitchFamily="49" charset="-128"/>
                </a:rPr>
                <a:t>用の</a:t>
              </a:r>
              <a:endParaRPr lang="en-US" altLang="ja-JP" sz="900">
                <a:latin typeface="ＭＳ ゴシック" panose="020B0609070205080204" pitchFamily="49" charset="-128"/>
                <a:ea typeface="ＭＳ ゴシック" panose="020B0609070205080204" pitchFamily="49" charset="-128"/>
              </a:endParaRPr>
            </a:p>
            <a:p>
              <a:r>
                <a:rPr kumimoji="1" lang="ja-JP" altLang="en-US" sz="900">
                  <a:solidFill>
                    <a:schemeClr val="tx1"/>
                  </a:solidFill>
                  <a:latin typeface="ＭＳ ゴシック" panose="020B0609070205080204" pitchFamily="49" charset="-128"/>
                  <a:ea typeface="ＭＳ ゴシック" panose="020B0609070205080204" pitchFamily="49" charset="-128"/>
                </a:rPr>
                <a:t>車両データ通知</a:t>
              </a:r>
            </a:p>
          </xdr:txBody>
        </xdr:sp>
        <xdr:sp macro="" textlink="">
          <xdr:nvSpPr>
            <xdr:cNvPr id="134" name="テキスト ボックス 17"/>
            <xdr:cNvSpPr txBox="1"/>
          </xdr:nvSpPr>
          <xdr:spPr>
            <a:xfrm>
              <a:off x="2771801" y="4213416"/>
              <a:ext cx="1782198" cy="523801"/>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900">
                  <a:solidFill>
                    <a:schemeClr val="tx1"/>
                  </a:solidFill>
                  <a:latin typeface="ＭＳ ゴシック" panose="020B0609070205080204" pitchFamily="49" charset="-128"/>
                  <a:ea typeface="ＭＳ ゴシック" panose="020B0609070205080204" pitchFamily="49" charset="-128"/>
                </a:rPr>
                <a:t>Vendor App(2)</a:t>
              </a:r>
              <a:r>
                <a:rPr lang="ja-JP" altLang="en-US" sz="900">
                  <a:latin typeface="ＭＳ ゴシック" panose="020B0609070205080204" pitchFamily="49" charset="-128"/>
                  <a:ea typeface="ＭＳ ゴシック" panose="020B0609070205080204" pitchFamily="49" charset="-128"/>
                </a:rPr>
                <a:t>用の</a:t>
              </a:r>
              <a:endParaRPr lang="en-US" altLang="ja-JP" sz="900">
                <a:latin typeface="ＭＳ ゴシック" panose="020B0609070205080204" pitchFamily="49" charset="-128"/>
                <a:ea typeface="ＭＳ ゴシック" panose="020B0609070205080204" pitchFamily="49" charset="-128"/>
              </a:endParaRPr>
            </a:p>
            <a:p>
              <a:r>
                <a:rPr kumimoji="1" lang="ja-JP" altLang="en-US" sz="900">
                  <a:solidFill>
                    <a:schemeClr val="tx1"/>
                  </a:solidFill>
                  <a:latin typeface="ＭＳ ゴシック" panose="020B0609070205080204" pitchFamily="49" charset="-128"/>
                  <a:ea typeface="ＭＳ ゴシック" panose="020B0609070205080204" pitchFamily="49" charset="-128"/>
                </a:rPr>
                <a:t>車両データ通知</a:t>
              </a:r>
            </a:p>
          </xdr:txBody>
        </xdr:sp>
        <xdr:sp macro="" textlink="">
          <xdr:nvSpPr>
            <xdr:cNvPr id="135" name="テキスト ボックス 19"/>
            <xdr:cNvSpPr txBox="1"/>
          </xdr:nvSpPr>
          <xdr:spPr>
            <a:xfrm>
              <a:off x="1241570" y="4886472"/>
              <a:ext cx="1980341" cy="542456"/>
            </a:xfrm>
            <a:prstGeom prst="rect">
              <a:avLst/>
            </a:prstGeom>
            <a:solidFill>
              <a:schemeClr val="bg1"/>
            </a:solidFill>
            <a:ln w="19050">
              <a:solidFill>
                <a:schemeClr val="tx2">
                  <a:lumMod val="60000"/>
                  <a:lumOff val="40000"/>
                </a:schemeClr>
              </a:solidFill>
            </a:ln>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Vendor</a:t>
              </a:r>
              <a:r>
                <a:rPr kumimoji="1" lang="ja-JP" altLang="en-US" sz="900">
                  <a:solidFill>
                    <a:schemeClr val="tx1"/>
                  </a:solidFill>
                  <a:latin typeface="ＭＳ ゴシック" panose="020B0609070205080204" pitchFamily="49" charset="-128"/>
                  <a:ea typeface="ＭＳ ゴシック" panose="020B0609070205080204" pitchFamily="49" charset="-128"/>
                </a:rPr>
                <a:t>毎に</a:t>
              </a:r>
              <a:r>
                <a:rPr kumimoji="1" lang="en-US" altLang="ja-JP" sz="900">
                  <a:solidFill>
                    <a:schemeClr val="tx1"/>
                  </a:solidFill>
                  <a:latin typeface="ＭＳ ゴシック" panose="020B0609070205080204" pitchFamily="49" charset="-128"/>
                  <a:ea typeface="ＭＳ ゴシック" panose="020B0609070205080204" pitchFamily="49" charset="-128"/>
                </a:rPr>
                <a:t>”</a:t>
              </a:r>
              <a:r>
                <a:rPr lang="ja-JP" altLang="en-US" sz="900">
                  <a:latin typeface="ＭＳ ゴシック" panose="020B0609070205080204" pitchFamily="49" charset="-128"/>
                  <a:ea typeface="ＭＳ ゴシック" panose="020B0609070205080204" pitchFamily="49" charset="-128"/>
                </a:rPr>
                <a:t>指定された</a:t>
              </a:r>
              <a:r>
                <a:rPr lang="en-US" altLang="ja-JP" sz="900">
                  <a:latin typeface="ＭＳ ゴシック" panose="020B0609070205080204" pitchFamily="49" charset="-128"/>
                  <a:ea typeface="ＭＳ ゴシック" panose="020B0609070205080204" pitchFamily="49" charset="-128"/>
                </a:rPr>
                <a:t>”</a:t>
              </a:r>
              <a:r>
                <a:rPr lang="ja-JP" altLang="en-US" sz="900">
                  <a:latin typeface="ＭＳ ゴシック" panose="020B0609070205080204" pitchFamily="49" charset="-128"/>
                  <a:ea typeface="ＭＳ ゴシック" panose="020B0609070205080204" pitchFamily="49" charset="-128"/>
                </a:rPr>
                <a:t>が</a:t>
              </a:r>
              <a:r>
                <a:rPr kumimoji="1" lang="ja-JP" altLang="en-US" sz="900">
                  <a:solidFill>
                    <a:schemeClr val="tx1"/>
                  </a:solidFill>
                  <a:latin typeface="ＭＳ ゴシック" panose="020B0609070205080204" pitchFamily="49" charset="-128"/>
                  <a:ea typeface="ＭＳ ゴシック" panose="020B0609070205080204" pitchFamily="49" charset="-128"/>
                </a:rPr>
                <a:t>アクセスキー</a:t>
              </a:r>
              <a:r>
                <a:rPr lang="ja-JP" altLang="en-US" sz="900">
                  <a:latin typeface="ＭＳ ゴシック" panose="020B0609070205080204" pitchFamily="49" charset="-128"/>
                  <a:ea typeface="ＭＳ ゴシック" panose="020B0609070205080204" pitchFamily="49" charset="-128"/>
                </a:rPr>
                <a:t>に応じた車両データを</a:t>
              </a:r>
              <a:endParaRPr lang="en-US" altLang="ja-JP" sz="900">
                <a:latin typeface="ＭＳ ゴシック" panose="020B0609070205080204" pitchFamily="49" charset="-128"/>
                <a:ea typeface="ＭＳ ゴシック" panose="020B0609070205080204" pitchFamily="49" charset="-128"/>
              </a:endParaRPr>
            </a:p>
            <a:p>
              <a:pPr algn="ctr"/>
              <a:r>
                <a:rPr kumimoji="1" lang="ja-JP" altLang="en-US" sz="900">
                  <a:solidFill>
                    <a:schemeClr val="tx1"/>
                  </a:solidFill>
                  <a:latin typeface="ＭＳ ゴシック" panose="020B0609070205080204" pitchFamily="49" charset="-128"/>
                  <a:ea typeface="ＭＳ ゴシック" panose="020B0609070205080204" pitchFamily="49" charset="-128"/>
                </a:rPr>
                <a:t>生成・通知</a:t>
              </a:r>
              <a:endParaRPr kumimoji="1" lang="en-US" altLang="ja-JP" sz="900">
                <a:solidFill>
                  <a:schemeClr val="tx1"/>
                </a:solidFill>
                <a:latin typeface="ＭＳ ゴシック" panose="020B0609070205080204" pitchFamily="49" charset="-128"/>
                <a:ea typeface="ＭＳ ゴシック" panose="020B0609070205080204" pitchFamily="49" charset="-128"/>
              </a:endParaRPr>
            </a:p>
          </xdr:txBody>
        </xdr:sp>
      </xdr:grpSp>
      <xdr:sp macro="" textlink="">
        <xdr:nvSpPr>
          <xdr:cNvPr id="110" name="テキスト ボックス 21"/>
          <xdr:cNvSpPr txBox="1"/>
        </xdr:nvSpPr>
        <xdr:spPr>
          <a:xfrm>
            <a:off x="1869706" y="26927175"/>
            <a:ext cx="1287761" cy="315652"/>
          </a:xfrm>
          <a:prstGeom prst="rect">
            <a:avLst/>
          </a:prstGeom>
          <a:solidFill>
            <a:schemeClr val="bg1"/>
          </a:solid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200">
                <a:solidFill>
                  <a:schemeClr val="tx1"/>
                </a:solidFill>
                <a:latin typeface="+mn-ea"/>
              </a:rPr>
              <a:t>【Android</a:t>
            </a:r>
            <a:r>
              <a:rPr kumimoji="1" lang="ja-JP" altLang="en-US" sz="1200">
                <a:solidFill>
                  <a:schemeClr val="tx1"/>
                </a:solidFill>
                <a:latin typeface="+mn-ea"/>
              </a:rPr>
              <a:t>端末</a:t>
            </a:r>
            <a:r>
              <a:rPr kumimoji="1" lang="en-US" altLang="ja-JP" sz="1200">
                <a:solidFill>
                  <a:schemeClr val="tx1"/>
                </a:solidFill>
                <a:latin typeface="+mn-ea"/>
              </a:rPr>
              <a:t>】</a:t>
            </a:r>
            <a:endParaRPr kumimoji="1" lang="ja-JP" altLang="en-US" sz="1200">
              <a:solidFill>
                <a:schemeClr val="tx1"/>
              </a:solidFill>
              <a:latin typeface="+mn-ea"/>
            </a:endParaRPr>
          </a:p>
        </xdr:txBody>
      </xdr:sp>
    </xdr:grpSp>
    <xdr:clientData/>
  </xdr:twoCellAnchor>
  <xdr:twoCellAnchor>
    <xdr:from>
      <xdr:col>5</xdr:col>
      <xdr:colOff>0</xdr:colOff>
      <xdr:row>180</xdr:row>
      <xdr:rowOff>151688</xdr:rowOff>
    </xdr:from>
    <xdr:to>
      <xdr:col>28</xdr:col>
      <xdr:colOff>196502</xdr:colOff>
      <xdr:row>206</xdr:row>
      <xdr:rowOff>48335</xdr:rowOff>
    </xdr:to>
    <xdr:sp macro="" textlink="">
      <xdr:nvSpPr>
        <xdr:cNvPr id="136" name="角丸四角形 135"/>
        <xdr:cNvSpPr/>
      </xdr:nvSpPr>
      <xdr:spPr bwMode="auto">
        <a:xfrm>
          <a:off x="1428750" y="31031738"/>
          <a:ext cx="6768752" cy="4354347"/>
        </a:xfrm>
        <a:prstGeom prst="roundRect">
          <a:avLst/>
        </a:prstGeom>
        <a:no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156963</xdr:colOff>
      <xdr:row>180</xdr:row>
      <xdr:rowOff>0</xdr:rowOff>
    </xdr:from>
    <xdr:to>
      <xdr:col>12</xdr:col>
      <xdr:colOff>15974</xdr:colOff>
      <xdr:row>181</xdr:row>
      <xdr:rowOff>144202</xdr:rowOff>
    </xdr:to>
    <xdr:sp macro="" textlink="">
      <xdr:nvSpPr>
        <xdr:cNvPr id="137" name="テキスト ボックス 26"/>
        <xdr:cNvSpPr txBox="1"/>
      </xdr:nvSpPr>
      <xdr:spPr>
        <a:xfrm>
          <a:off x="2157213" y="30880050"/>
          <a:ext cx="1287761" cy="315652"/>
        </a:xfrm>
        <a:prstGeom prst="rect">
          <a:avLst/>
        </a:prstGeom>
        <a:solidFill>
          <a:schemeClr val="bg1"/>
        </a:solid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【iPhone</a:t>
          </a:r>
          <a:r>
            <a:rPr kumimoji="1" lang="ja-JP" altLang="en-US" sz="900">
              <a:solidFill>
                <a:schemeClr val="tx1"/>
              </a:solidFill>
              <a:latin typeface="ＭＳ ゴシック" panose="020B0609070205080204" pitchFamily="49" charset="-128"/>
              <a:ea typeface="ＭＳ ゴシック" panose="020B0609070205080204" pitchFamily="49" charset="-128"/>
            </a:rPr>
            <a:t>端末</a:t>
          </a:r>
          <a:r>
            <a:rPr kumimoji="1" lang="en-US" altLang="ja-JP" sz="900">
              <a:solidFill>
                <a:schemeClr val="tx1"/>
              </a:solidFill>
              <a:latin typeface="ＭＳ ゴシック" panose="020B0609070205080204" pitchFamily="49" charset="-128"/>
              <a:ea typeface="ＭＳ ゴシック" panose="020B0609070205080204" pitchFamily="49" charset="-128"/>
            </a:rPr>
            <a:t>】</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146298</xdr:colOff>
      <xdr:row>182</xdr:row>
      <xdr:rowOff>118508</xdr:rowOff>
    </xdr:from>
    <xdr:to>
      <xdr:col>27</xdr:col>
      <xdr:colOff>50204</xdr:colOff>
      <xdr:row>207</xdr:row>
      <xdr:rowOff>20901</xdr:rowOff>
    </xdr:to>
    <xdr:grpSp>
      <xdr:nvGrpSpPr>
        <xdr:cNvPr id="138" name="グループ化 137"/>
        <xdr:cNvGrpSpPr/>
      </xdr:nvGrpSpPr>
      <xdr:grpSpPr>
        <a:xfrm>
          <a:off x="1894416" y="30732979"/>
          <a:ext cx="6593817" cy="4104598"/>
          <a:chOff x="971601" y="2120677"/>
          <a:chExt cx="5904656" cy="4188643"/>
        </a:xfrm>
      </xdr:grpSpPr>
      <xdr:sp macro="" textlink="">
        <xdr:nvSpPr>
          <xdr:cNvPr id="140" name="テキスト ボックス 28"/>
          <xdr:cNvSpPr txBox="1"/>
        </xdr:nvSpPr>
        <xdr:spPr>
          <a:xfrm>
            <a:off x="971601" y="2120677"/>
            <a:ext cx="5904656" cy="3502293"/>
          </a:xfrm>
          <a:prstGeom prst="rect">
            <a:avLst/>
          </a:prstGeom>
          <a:solidFill>
            <a:schemeClr val="accent2">
              <a:lumMod val="20000"/>
              <a:lumOff val="80000"/>
            </a:schemeClr>
          </a:solidFill>
          <a:ln w="19050">
            <a:solidFill>
              <a:schemeClr val="accent2">
                <a:lumMod val="75000"/>
              </a:schemeClr>
            </a:solidFill>
          </a:ln>
        </xdr:spPr>
        <xdr:txBody>
          <a:bodyPr wrap="square" rtlCol="0" anchor="t">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900">
                <a:solidFill>
                  <a:schemeClr val="tx1"/>
                </a:solidFill>
                <a:latin typeface="ＭＳ ゴシック" panose="020B0609070205080204" pitchFamily="49" charset="-128"/>
                <a:ea typeface="ＭＳ ゴシック" panose="020B0609070205080204" pitchFamily="49" charset="-128"/>
              </a:rPr>
              <a:t>Vendor</a:t>
            </a:r>
            <a:r>
              <a:rPr lang="ja-JP" altLang="en-US" sz="900">
                <a:latin typeface="ＭＳ ゴシック" panose="020B0609070205080204" pitchFamily="49" charset="-128"/>
                <a:ea typeface="ＭＳ ゴシック" panose="020B0609070205080204" pitchFamily="49" charset="-128"/>
              </a:rPr>
              <a:t> </a:t>
            </a:r>
            <a:r>
              <a:rPr kumimoji="1" lang="en-US" altLang="ja-JP" sz="900">
                <a:solidFill>
                  <a:schemeClr val="tx1"/>
                </a:solidFill>
                <a:latin typeface="ＭＳ ゴシック" panose="020B0609070205080204" pitchFamily="49" charset="-128"/>
                <a:ea typeface="ＭＳ ゴシック" panose="020B0609070205080204" pitchFamily="49" charset="-128"/>
              </a:rPr>
              <a:t>App(3)</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41" name="テキスト ボックス 29"/>
          <xdr:cNvSpPr txBox="1"/>
        </xdr:nvSpPr>
        <xdr:spPr>
          <a:xfrm>
            <a:off x="1377773" y="3828425"/>
            <a:ext cx="4994427" cy="1616799"/>
          </a:xfrm>
          <a:prstGeom prst="rect">
            <a:avLst/>
          </a:prstGeom>
          <a:solidFill>
            <a:schemeClr val="accent1">
              <a:lumMod val="20000"/>
              <a:lumOff val="80000"/>
            </a:schemeClr>
          </a:solidFill>
          <a:ln w="19050">
            <a:solidFill>
              <a:schemeClr val="tx2">
                <a:lumMod val="60000"/>
                <a:lumOff val="40000"/>
              </a:schemeClr>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MDEAP Framework</a:t>
            </a:r>
          </a:p>
        </xdr:txBody>
      </xdr:sp>
      <xdr:cxnSp macro="">
        <xdr:nvCxnSpPr>
          <xdr:cNvPr id="142" name="直線矢印コネクタ 141"/>
          <xdr:cNvCxnSpPr/>
        </xdr:nvCxnSpPr>
        <xdr:spPr bwMode="auto">
          <a:xfrm flipV="1">
            <a:off x="3252478" y="5445224"/>
            <a:ext cx="3470" cy="864096"/>
          </a:xfrm>
          <a:prstGeom prst="straightConnector1">
            <a:avLst/>
          </a:prstGeom>
          <a:noFill/>
          <a:ln w="19050" cap="flat" cmpd="sng" algn="ctr">
            <a:solidFill>
              <a:schemeClr val="tx2">
                <a:lumMod val="60000"/>
                <a:lumOff val="40000"/>
              </a:schemeClr>
            </a:solidFill>
            <a:prstDash val="solid"/>
            <a:round/>
            <a:headEnd type="none" w="med" len="med"/>
            <a:tailEnd type="arrow"/>
          </a:ln>
          <a:effectLst/>
        </xdr:spPr>
      </xdr:cxnSp>
      <xdr:sp macro="" textlink="">
        <xdr:nvSpPr>
          <xdr:cNvPr id="143" name="テキスト ボックス 38"/>
          <xdr:cNvSpPr txBox="1"/>
        </xdr:nvSpPr>
        <xdr:spPr>
          <a:xfrm>
            <a:off x="3252478" y="5604292"/>
            <a:ext cx="2052227" cy="543547"/>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900">
                <a:solidFill>
                  <a:schemeClr val="tx1"/>
                </a:solidFill>
                <a:latin typeface="ＭＳ ゴシック" panose="020B0609070205080204" pitchFamily="49" charset="-128"/>
                <a:ea typeface="ＭＳ ゴシック" panose="020B0609070205080204" pitchFamily="49" charset="-128"/>
              </a:rPr>
              <a:t>車両データ</a:t>
            </a:r>
            <a:endParaRPr kumimoji="1" lang="en-US" altLang="ja-JP" sz="900">
              <a:solidFill>
                <a:schemeClr val="tx1"/>
              </a:solidFill>
              <a:latin typeface="ＭＳ ゴシック" panose="020B0609070205080204" pitchFamily="49" charset="-128"/>
              <a:ea typeface="ＭＳ ゴシック" panose="020B0609070205080204" pitchFamily="49" charset="-128"/>
            </a:endParaRPr>
          </a:p>
          <a:p>
            <a:r>
              <a:rPr lang="en-US" altLang="ja-JP" sz="900">
                <a:latin typeface="ＭＳ ゴシック" panose="020B0609070205080204" pitchFamily="49" charset="-128"/>
                <a:ea typeface="ＭＳ ゴシック" panose="020B0609070205080204" pitchFamily="49" charset="-128"/>
              </a:rPr>
              <a:t>(Vendor App</a:t>
            </a:r>
            <a:r>
              <a:rPr lang="ja-JP" altLang="en-US" sz="900">
                <a:latin typeface="ＭＳ ゴシック" panose="020B0609070205080204" pitchFamily="49" charset="-128"/>
                <a:ea typeface="ＭＳ ゴシック" panose="020B0609070205080204" pitchFamily="49" charset="-128"/>
              </a:rPr>
              <a:t>は</a:t>
            </a:r>
            <a:r>
              <a:rPr lang="en-US" altLang="ja-JP" sz="900">
                <a:latin typeface="ＭＳ ゴシック" panose="020B0609070205080204" pitchFamily="49" charset="-128"/>
                <a:ea typeface="ＭＳ ゴシック" panose="020B0609070205080204" pitchFamily="49" charset="-128"/>
              </a:rPr>
              <a:t>Fore</a:t>
            </a:r>
            <a:r>
              <a:rPr lang="ja-JP" altLang="en-US" sz="900">
                <a:latin typeface="ＭＳ ゴシック" panose="020B0609070205080204" pitchFamily="49" charset="-128"/>
                <a:ea typeface="ＭＳ ゴシック" panose="020B0609070205080204" pitchFamily="49" charset="-128"/>
              </a:rPr>
              <a:t>時のみ</a:t>
            </a:r>
            <a:r>
              <a:rPr lang="en-US" altLang="ja-JP" sz="900">
                <a:latin typeface="ＭＳ ゴシック" panose="020B0609070205080204" pitchFamily="49" charset="-128"/>
                <a:ea typeface="ＭＳ ゴシック" panose="020B0609070205080204" pitchFamily="49" charset="-128"/>
              </a:rPr>
              <a:t>)</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44" name="テキスト ボックス 45"/>
          <xdr:cNvSpPr txBox="1"/>
        </xdr:nvSpPr>
        <xdr:spPr>
          <a:xfrm>
            <a:off x="1377772" y="2585085"/>
            <a:ext cx="4994428" cy="403612"/>
          </a:xfrm>
          <a:prstGeom prst="rect">
            <a:avLst/>
          </a:prstGeom>
          <a:solidFill>
            <a:schemeClr val="accent2">
              <a:lumMod val="20000"/>
              <a:lumOff val="80000"/>
            </a:schemeClr>
          </a:solidFill>
          <a:ln w="19050">
            <a:solidFill>
              <a:schemeClr val="accent2">
                <a:lumMod val="75000"/>
              </a:schemeClr>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900">
                <a:solidFill>
                  <a:schemeClr val="tx1"/>
                </a:solidFill>
                <a:latin typeface="ＭＳ ゴシック" panose="020B0609070205080204" pitchFamily="49" charset="-128"/>
                <a:ea typeface="ＭＳ ゴシック" panose="020B0609070205080204" pitchFamily="49" charset="-128"/>
              </a:rPr>
              <a:t>View Controller</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cxnSp macro="">
        <xdr:nvCxnSpPr>
          <xdr:cNvPr id="145" name="直線矢印コネクタ 144"/>
          <xdr:cNvCxnSpPr/>
        </xdr:nvCxnSpPr>
        <xdr:spPr bwMode="auto">
          <a:xfrm flipH="1" flipV="1">
            <a:off x="3252480" y="2988699"/>
            <a:ext cx="3469" cy="839726"/>
          </a:xfrm>
          <a:prstGeom prst="straightConnector1">
            <a:avLst/>
          </a:prstGeom>
          <a:noFill/>
          <a:ln w="19050" cap="flat" cmpd="sng" algn="ctr">
            <a:solidFill>
              <a:schemeClr val="tx2">
                <a:lumMod val="60000"/>
                <a:lumOff val="40000"/>
              </a:schemeClr>
            </a:solidFill>
            <a:prstDash val="solid"/>
            <a:round/>
            <a:headEnd type="none" w="med" len="med"/>
            <a:tailEnd type="arrow"/>
          </a:ln>
          <a:effectLst/>
        </xdr:spPr>
      </xdr:cxnSp>
      <xdr:grpSp>
        <xdr:nvGrpSpPr>
          <xdr:cNvPr id="146" name="グループ化 145"/>
          <xdr:cNvGrpSpPr/>
        </xdr:nvGrpSpPr>
        <xdr:grpSpPr>
          <a:xfrm>
            <a:off x="4673936" y="4184975"/>
            <a:ext cx="1484035" cy="1066777"/>
            <a:chOff x="4211960" y="2186604"/>
            <a:chExt cx="1484035" cy="1066777"/>
          </a:xfrm>
        </xdr:grpSpPr>
        <xdr:grpSp>
          <xdr:nvGrpSpPr>
            <xdr:cNvPr id="158" name="グループ化 157"/>
            <xdr:cNvGrpSpPr/>
          </xdr:nvGrpSpPr>
          <xdr:grpSpPr>
            <a:xfrm>
              <a:off x="4572000" y="2420888"/>
              <a:ext cx="771209" cy="832493"/>
              <a:chOff x="4572000" y="2420888"/>
              <a:chExt cx="771209" cy="832493"/>
            </a:xfrm>
          </xdr:grpSpPr>
          <xdr:sp macro="" textlink="">
            <xdr:nvSpPr>
              <xdr:cNvPr id="160" name="メモ 159"/>
              <xdr:cNvSpPr/>
            </xdr:nvSpPr>
            <xdr:spPr bwMode="auto">
              <a:xfrm>
                <a:off x="4572000" y="2420888"/>
                <a:ext cx="432048" cy="604395"/>
              </a:xfrm>
              <a:prstGeom prst="foldedCorner">
                <a:avLst/>
              </a:prstGeom>
              <a:solidFill>
                <a:schemeClr val="bg1"/>
              </a:solid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61" name="メモ 160"/>
              <xdr:cNvSpPr/>
            </xdr:nvSpPr>
            <xdr:spPr bwMode="auto">
              <a:xfrm>
                <a:off x="4716016" y="2527554"/>
                <a:ext cx="432048" cy="604395"/>
              </a:xfrm>
              <a:prstGeom prst="foldedCorner">
                <a:avLst/>
              </a:prstGeom>
              <a:solidFill>
                <a:schemeClr val="bg1"/>
              </a:solid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62" name="メモ 161"/>
              <xdr:cNvSpPr/>
            </xdr:nvSpPr>
            <xdr:spPr bwMode="auto">
              <a:xfrm>
                <a:off x="4911161" y="2648986"/>
                <a:ext cx="432048" cy="604395"/>
              </a:xfrm>
              <a:prstGeom prst="foldedCorner">
                <a:avLst/>
              </a:prstGeom>
              <a:solidFill>
                <a:schemeClr val="bg1"/>
              </a:solid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grpSp>
        <xdr:sp macro="" textlink="">
          <xdr:nvSpPr>
            <xdr:cNvPr id="159" name="テキスト ボックス 51"/>
            <xdr:cNvSpPr txBox="1"/>
          </xdr:nvSpPr>
          <xdr:spPr>
            <a:xfrm>
              <a:off x="4211960" y="2186604"/>
              <a:ext cx="1484035" cy="242374"/>
            </a:xfrm>
            <a:prstGeom prst="rect">
              <a:avLst/>
            </a:prstGeom>
            <a:noFill/>
            <a:ln w="19050">
              <a:noFill/>
            </a:ln>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900">
                  <a:latin typeface="ＭＳ ゴシック" panose="020B0609070205080204" pitchFamily="49" charset="-128"/>
                  <a:ea typeface="ＭＳ ゴシック" panose="020B0609070205080204" pitchFamily="49" charset="-128"/>
                </a:rPr>
                <a:t>アクセス制御リスト</a:t>
              </a: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grpSp>
      <xdr:sp macro="" textlink="">
        <xdr:nvSpPr>
          <xdr:cNvPr id="147" name="テキスト ボックス 53"/>
          <xdr:cNvSpPr txBox="1"/>
        </xdr:nvSpPr>
        <xdr:spPr>
          <a:xfrm>
            <a:off x="1079365" y="5111812"/>
            <a:ext cx="2069163" cy="542456"/>
          </a:xfrm>
          <a:prstGeom prst="rect">
            <a:avLst/>
          </a:prstGeom>
          <a:solidFill>
            <a:schemeClr val="bg1"/>
          </a:solidFill>
          <a:ln w="19050">
            <a:solidFill>
              <a:schemeClr val="tx2">
                <a:lumMod val="60000"/>
                <a:lumOff val="40000"/>
              </a:schemeClr>
            </a:solidFill>
          </a:ln>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900">
                <a:solidFill>
                  <a:schemeClr val="tx1"/>
                </a:solidFill>
                <a:latin typeface="ＭＳ ゴシック" panose="020B0609070205080204" pitchFamily="49" charset="-128"/>
                <a:ea typeface="ＭＳ ゴシック" panose="020B0609070205080204" pitchFamily="49" charset="-128"/>
              </a:rPr>
              <a:t>①車両データ受信時、アクセス不可の車両データをマスク</a:t>
            </a:r>
            <a:r>
              <a:rPr kumimoji="1" lang="en-US" altLang="ja-JP" sz="900">
                <a:solidFill>
                  <a:schemeClr val="tx1"/>
                </a:solidFill>
                <a:latin typeface="ＭＳ ゴシック" panose="020B0609070205080204" pitchFamily="49" charset="-128"/>
                <a:ea typeface="ＭＳ ゴシック" panose="020B0609070205080204" pitchFamily="49" charset="-128"/>
              </a:rPr>
              <a:t>(“0”</a:t>
            </a:r>
            <a:r>
              <a:rPr kumimoji="1" lang="ja-JP" altLang="en-US" sz="900">
                <a:solidFill>
                  <a:schemeClr val="tx1"/>
                </a:solidFill>
                <a:latin typeface="ＭＳ ゴシック" panose="020B0609070205080204" pitchFamily="49" charset="-128"/>
                <a:ea typeface="ＭＳ ゴシック" panose="020B0609070205080204" pitchFamily="49" charset="-128"/>
              </a:rPr>
              <a:t>クリア</a:t>
            </a:r>
            <a:r>
              <a:rPr kumimoji="1" lang="en-US" altLang="ja-JP" sz="900">
                <a:solidFill>
                  <a:schemeClr val="tx1"/>
                </a:solidFill>
                <a:latin typeface="ＭＳ ゴシック" panose="020B0609070205080204" pitchFamily="49" charset="-128"/>
                <a:ea typeface="ＭＳ ゴシック" panose="020B0609070205080204" pitchFamily="49" charset="-128"/>
              </a:rPr>
              <a:t>)</a:t>
            </a:r>
            <a:r>
              <a:rPr kumimoji="1" lang="ja-JP" altLang="en-US" sz="900">
                <a:solidFill>
                  <a:schemeClr val="tx1"/>
                </a:solidFill>
                <a:latin typeface="ＭＳ ゴシック" panose="020B0609070205080204" pitchFamily="49" charset="-128"/>
                <a:ea typeface="ＭＳ ゴシック" panose="020B0609070205080204" pitchFamily="49" charset="-128"/>
              </a:rPr>
              <a:t>した上で保持する</a:t>
            </a:r>
            <a:endParaRPr kumimoji="1" lang="en-US" altLang="ja-JP"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48" name="テキスト ボックス 55"/>
          <xdr:cNvSpPr txBox="1"/>
        </xdr:nvSpPr>
        <xdr:spPr>
          <a:xfrm>
            <a:off x="1079365" y="3374304"/>
            <a:ext cx="2069163" cy="542456"/>
          </a:xfrm>
          <a:prstGeom prst="rect">
            <a:avLst/>
          </a:prstGeom>
          <a:solidFill>
            <a:schemeClr val="bg1"/>
          </a:solidFill>
          <a:ln w="19050">
            <a:solidFill>
              <a:schemeClr val="tx2">
                <a:lumMod val="60000"/>
                <a:lumOff val="40000"/>
              </a:schemeClr>
            </a:solidFill>
          </a:ln>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900">
                <a:latin typeface="ＭＳ ゴシック" panose="020B0609070205080204" pitchFamily="49" charset="-128"/>
                <a:ea typeface="ＭＳ ゴシック" panose="020B0609070205080204" pitchFamily="49" charset="-128"/>
              </a:rPr>
              <a:t>②</a:t>
            </a:r>
            <a:r>
              <a:rPr lang="en-US" altLang="ja-JP" sz="900">
                <a:latin typeface="ＭＳ ゴシック" panose="020B0609070205080204" pitchFamily="49" charset="-128"/>
                <a:ea typeface="ＭＳ ゴシック" panose="020B0609070205080204" pitchFamily="49" charset="-128"/>
              </a:rPr>
              <a:t>-1.</a:t>
            </a:r>
            <a:r>
              <a:rPr lang="ja-JP" altLang="en-US" sz="900">
                <a:latin typeface="ＭＳ ゴシック" panose="020B0609070205080204" pitchFamily="49" charset="-128"/>
                <a:ea typeface="ＭＳ ゴシック" panose="020B0609070205080204" pitchFamily="49" charset="-128"/>
              </a:rPr>
              <a:t>アクセス可能な車両データのみを</a:t>
            </a:r>
            <a:r>
              <a:rPr lang="en-US" altLang="ja-JP" sz="900">
                <a:latin typeface="ＭＳ ゴシック" panose="020B0609070205080204" pitchFamily="49" charset="-128"/>
                <a:ea typeface="ＭＳ ゴシック" panose="020B0609070205080204" pitchFamily="49" charset="-128"/>
              </a:rPr>
              <a:t>JSON</a:t>
            </a:r>
            <a:r>
              <a:rPr lang="ja-JP" altLang="en-US" sz="900">
                <a:latin typeface="ＭＳ ゴシック" panose="020B0609070205080204" pitchFamily="49" charset="-128"/>
                <a:ea typeface="ＭＳ ゴシック" panose="020B0609070205080204" pitchFamily="49" charset="-128"/>
              </a:rPr>
              <a:t>形式で定期通知する</a:t>
            </a:r>
            <a:endParaRPr lang="en-US" altLang="ja-JP" sz="900">
              <a:latin typeface="ＭＳ ゴシック" panose="020B0609070205080204" pitchFamily="49" charset="-128"/>
              <a:ea typeface="ＭＳ ゴシック" panose="020B0609070205080204" pitchFamily="49" charset="-128"/>
            </a:endParaRPr>
          </a:p>
          <a:p>
            <a:r>
              <a:rPr lang="en-US" altLang="ja-JP" sz="900">
                <a:latin typeface="ＭＳ ゴシック" panose="020B0609070205080204" pitchFamily="49" charset="-128"/>
                <a:ea typeface="ＭＳ ゴシック" panose="020B0609070205080204" pitchFamily="49" charset="-128"/>
              </a:rPr>
              <a:t>(VE</a:t>
            </a:r>
            <a:r>
              <a:rPr lang="ja-JP" altLang="en-US" sz="900">
                <a:latin typeface="ＭＳ ゴシック" panose="020B0609070205080204" pitchFamily="49" charset="-128"/>
                <a:ea typeface="ＭＳ ゴシック" panose="020B0609070205080204" pitchFamily="49" charset="-128"/>
              </a:rPr>
              <a:t>同様</a:t>
            </a:r>
            <a:r>
              <a:rPr lang="en-US" altLang="ja-JP" sz="900">
                <a:latin typeface="ＭＳ ゴシック" panose="020B0609070205080204" pitchFamily="49" charset="-128"/>
                <a:ea typeface="ＭＳ ゴシック" panose="020B0609070205080204" pitchFamily="49" charset="-128"/>
              </a:rPr>
              <a:t>)</a:t>
            </a:r>
            <a:endParaRPr kumimoji="1" lang="en-US" altLang="ja-JP"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49" name="円柱 148"/>
          <xdr:cNvSpPr/>
        </xdr:nvSpPr>
        <xdr:spPr bwMode="auto">
          <a:xfrm>
            <a:off x="1780780" y="4060760"/>
            <a:ext cx="968548" cy="953379"/>
          </a:xfrm>
          <a:prstGeom prst="can">
            <a:avLst/>
          </a:prstGeom>
          <a:solidFill>
            <a:schemeClr val="bg1"/>
          </a:solid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50" name="フリーフォーム 149"/>
          <xdr:cNvSpPr/>
        </xdr:nvSpPr>
        <xdr:spPr bwMode="auto">
          <a:xfrm>
            <a:off x="2671878" y="4896813"/>
            <a:ext cx="584069" cy="548411"/>
          </a:xfrm>
          <a:custGeom>
            <a:avLst/>
            <a:gdLst>
              <a:gd name="connsiteX0" fmla="*/ 905855 w 905855"/>
              <a:gd name="connsiteY0" fmla="*/ 307649 h 307649"/>
              <a:gd name="connsiteX1" fmla="*/ 905855 w 905855"/>
              <a:gd name="connsiteY1" fmla="*/ 0 h 307649"/>
              <a:gd name="connsiteX2" fmla="*/ 0 w 905855"/>
              <a:gd name="connsiteY2" fmla="*/ 0 h 307649"/>
            </a:gdLst>
            <a:ahLst/>
            <a:cxnLst>
              <a:cxn ang="0">
                <a:pos x="connsiteX0" y="connsiteY0"/>
              </a:cxn>
              <a:cxn ang="0">
                <a:pos x="connsiteX1" y="connsiteY1"/>
              </a:cxn>
              <a:cxn ang="0">
                <a:pos x="connsiteX2" y="connsiteY2"/>
              </a:cxn>
            </a:cxnLst>
            <a:rect l="l" t="t" r="r" b="b"/>
            <a:pathLst>
              <a:path w="905855" h="307649">
                <a:moveTo>
                  <a:pt x="905855" y="307649"/>
                </a:moveTo>
                <a:lnTo>
                  <a:pt x="905855" y="0"/>
                </a:lnTo>
                <a:lnTo>
                  <a:pt x="0" y="0"/>
                </a:lnTo>
              </a:path>
            </a:pathLst>
          </a:custGeom>
          <a:noFill/>
          <a:ln w="19050">
            <a:solidFill>
              <a:schemeClr val="tx2">
                <a:lumMod val="60000"/>
                <a:lumOff val="40000"/>
              </a:schemeClr>
            </a:solidFill>
            <a:prstDash val="sysDash"/>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cxnSp macro="">
        <xdr:nvCxnSpPr>
          <xdr:cNvPr id="151" name="直線矢印コネクタ 150"/>
          <xdr:cNvCxnSpPr/>
        </xdr:nvCxnSpPr>
        <xdr:spPr bwMode="auto">
          <a:xfrm>
            <a:off x="3978844" y="2979142"/>
            <a:ext cx="0" cy="849283"/>
          </a:xfrm>
          <a:prstGeom prst="straightConnector1">
            <a:avLst/>
          </a:prstGeom>
          <a:noFill/>
          <a:ln w="19050" cap="flat" cmpd="sng" algn="ctr">
            <a:solidFill>
              <a:schemeClr val="tx2">
                <a:lumMod val="60000"/>
                <a:lumOff val="40000"/>
              </a:schemeClr>
            </a:solidFill>
            <a:prstDash val="solid"/>
            <a:round/>
            <a:headEnd type="none" w="med" len="med"/>
            <a:tailEnd type="arrow"/>
          </a:ln>
          <a:effectLst/>
        </xdr:spPr>
      </xdr:cxnSp>
      <xdr:sp macro="" textlink="">
        <xdr:nvSpPr>
          <xdr:cNvPr id="152" name="フリーフォーム 151"/>
          <xdr:cNvSpPr/>
        </xdr:nvSpPr>
        <xdr:spPr bwMode="auto">
          <a:xfrm>
            <a:off x="2671879" y="3828425"/>
            <a:ext cx="580600" cy="464671"/>
          </a:xfrm>
          <a:custGeom>
            <a:avLst/>
            <a:gdLst>
              <a:gd name="connsiteX0" fmla="*/ 0 w 888763"/>
              <a:gd name="connsiteY0" fmla="*/ 478565 h 478565"/>
              <a:gd name="connsiteX1" fmla="*/ 888763 w 888763"/>
              <a:gd name="connsiteY1" fmla="*/ 478565 h 478565"/>
              <a:gd name="connsiteX2" fmla="*/ 888763 w 888763"/>
              <a:gd name="connsiteY2" fmla="*/ 0 h 478565"/>
            </a:gdLst>
            <a:ahLst/>
            <a:cxnLst>
              <a:cxn ang="0">
                <a:pos x="connsiteX0" y="connsiteY0"/>
              </a:cxn>
              <a:cxn ang="0">
                <a:pos x="connsiteX1" y="connsiteY1"/>
              </a:cxn>
              <a:cxn ang="0">
                <a:pos x="connsiteX2" y="connsiteY2"/>
              </a:cxn>
            </a:cxnLst>
            <a:rect l="l" t="t" r="r" b="b"/>
            <a:pathLst>
              <a:path w="888763" h="478565">
                <a:moveTo>
                  <a:pt x="0" y="478565"/>
                </a:moveTo>
                <a:lnTo>
                  <a:pt x="888763" y="478565"/>
                </a:lnTo>
                <a:lnTo>
                  <a:pt x="888763" y="0"/>
                </a:lnTo>
              </a:path>
            </a:pathLst>
          </a:custGeom>
          <a:noFill/>
          <a:ln w="19050">
            <a:solidFill>
              <a:schemeClr val="tx2">
                <a:lumMod val="60000"/>
                <a:lumOff val="40000"/>
              </a:schemeClr>
            </a:solidFill>
            <a:prstDash val="sysDash"/>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sp macro="" textlink="">
        <xdr:nvSpPr>
          <xdr:cNvPr id="153" name="フリーフォーム 152"/>
          <xdr:cNvSpPr/>
        </xdr:nvSpPr>
        <xdr:spPr bwMode="auto">
          <a:xfrm>
            <a:off x="2657475" y="3828852"/>
            <a:ext cx="1514475" cy="652462"/>
          </a:xfrm>
          <a:custGeom>
            <a:avLst/>
            <a:gdLst>
              <a:gd name="connsiteX0" fmla="*/ 1319213 w 1514475"/>
              <a:gd name="connsiteY0" fmla="*/ 9525 h 652462"/>
              <a:gd name="connsiteX1" fmla="*/ 1319213 w 1514475"/>
              <a:gd name="connsiteY1" fmla="*/ 552450 h 652462"/>
              <a:gd name="connsiteX2" fmla="*/ 0 w 1514475"/>
              <a:gd name="connsiteY2" fmla="*/ 552450 h 652462"/>
              <a:gd name="connsiteX3" fmla="*/ 0 w 1514475"/>
              <a:gd name="connsiteY3" fmla="*/ 652462 h 652462"/>
              <a:gd name="connsiteX4" fmla="*/ 1514475 w 1514475"/>
              <a:gd name="connsiteY4" fmla="*/ 652462 h 652462"/>
              <a:gd name="connsiteX5" fmla="*/ 1514475 w 1514475"/>
              <a:gd name="connsiteY5" fmla="*/ 0 h 6524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514475" h="652462">
                <a:moveTo>
                  <a:pt x="1319213" y="9525"/>
                </a:moveTo>
                <a:lnTo>
                  <a:pt x="1319213" y="552450"/>
                </a:lnTo>
                <a:lnTo>
                  <a:pt x="0" y="552450"/>
                </a:lnTo>
                <a:lnTo>
                  <a:pt x="0" y="652462"/>
                </a:lnTo>
                <a:lnTo>
                  <a:pt x="1514475" y="652462"/>
                </a:lnTo>
                <a:lnTo>
                  <a:pt x="1514475" y="0"/>
                </a:lnTo>
              </a:path>
            </a:pathLst>
          </a:custGeom>
          <a:noFill/>
          <a:ln w="19050">
            <a:solidFill>
              <a:schemeClr val="tx2">
                <a:lumMod val="60000"/>
                <a:lumOff val="40000"/>
              </a:schemeClr>
            </a:solidFill>
            <a:prstDash val="sysDash"/>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cxnSp macro="">
        <xdr:nvCxnSpPr>
          <xdr:cNvPr id="154" name="直線矢印コネクタ 153"/>
          <xdr:cNvCxnSpPr/>
        </xdr:nvCxnSpPr>
        <xdr:spPr bwMode="auto">
          <a:xfrm flipH="1" flipV="1">
            <a:off x="4168482" y="2988699"/>
            <a:ext cx="3469" cy="839726"/>
          </a:xfrm>
          <a:prstGeom prst="straightConnector1">
            <a:avLst/>
          </a:prstGeom>
          <a:noFill/>
          <a:ln w="19050" cap="flat" cmpd="sng" algn="ctr">
            <a:solidFill>
              <a:schemeClr val="tx2">
                <a:lumMod val="60000"/>
                <a:lumOff val="40000"/>
              </a:schemeClr>
            </a:solidFill>
            <a:prstDash val="solid"/>
            <a:round/>
            <a:headEnd type="none" w="med" len="med"/>
            <a:tailEnd type="arrow"/>
          </a:ln>
          <a:effectLst/>
        </xdr:spPr>
      </xdr:cxnSp>
      <xdr:sp macro="" textlink="">
        <xdr:nvSpPr>
          <xdr:cNvPr id="155" name="テキスト ボックス 65"/>
          <xdr:cNvSpPr txBox="1"/>
        </xdr:nvSpPr>
        <xdr:spPr>
          <a:xfrm>
            <a:off x="4270123" y="3373933"/>
            <a:ext cx="2240635" cy="542456"/>
          </a:xfrm>
          <a:prstGeom prst="rect">
            <a:avLst/>
          </a:prstGeom>
          <a:solidFill>
            <a:schemeClr val="bg1"/>
          </a:solidFill>
          <a:ln w="19050">
            <a:solidFill>
              <a:schemeClr val="tx2">
                <a:lumMod val="60000"/>
                <a:lumOff val="40000"/>
              </a:schemeClr>
            </a:solidFill>
          </a:ln>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900">
                <a:latin typeface="ＭＳ ゴシック" panose="020B0609070205080204" pitchFamily="49" charset="-128"/>
                <a:ea typeface="ＭＳ ゴシック" panose="020B0609070205080204" pitchFamily="49" charset="-128"/>
              </a:rPr>
              <a:t>②</a:t>
            </a:r>
            <a:r>
              <a:rPr lang="en-US" altLang="ja-JP" sz="900">
                <a:latin typeface="ＭＳ ゴシック" panose="020B0609070205080204" pitchFamily="49" charset="-128"/>
                <a:ea typeface="ＭＳ ゴシック" panose="020B0609070205080204" pitchFamily="49" charset="-128"/>
              </a:rPr>
              <a:t>-2.</a:t>
            </a:r>
            <a:r>
              <a:rPr lang="ja-JP" altLang="en-US" sz="900">
                <a:latin typeface="ＭＳ ゴシック" panose="020B0609070205080204" pitchFamily="49" charset="-128"/>
                <a:ea typeface="ＭＳ ゴシック" panose="020B0609070205080204" pitchFamily="49" charset="-128"/>
              </a:rPr>
              <a:t> 取得要求に対し、アクセス可能な車両データのみを</a:t>
            </a:r>
            <a:r>
              <a:rPr lang="en-US" altLang="ja-JP" sz="900">
                <a:latin typeface="ＭＳ ゴシック" panose="020B0609070205080204" pitchFamily="49" charset="-128"/>
                <a:ea typeface="ＭＳ ゴシック" panose="020B0609070205080204" pitchFamily="49" charset="-128"/>
              </a:rPr>
              <a:t>JSON</a:t>
            </a:r>
            <a:r>
              <a:rPr lang="ja-JP" altLang="en-US" sz="900">
                <a:latin typeface="ＭＳ ゴシック" panose="020B0609070205080204" pitchFamily="49" charset="-128"/>
                <a:ea typeface="ＭＳ ゴシック" panose="020B0609070205080204" pitchFamily="49" charset="-128"/>
              </a:rPr>
              <a:t>形式で提供する</a:t>
            </a:r>
            <a:endParaRPr lang="en-US" altLang="ja-JP" sz="900">
              <a:latin typeface="ＭＳ ゴシック" panose="020B0609070205080204" pitchFamily="49" charset="-128"/>
              <a:ea typeface="ＭＳ ゴシック" panose="020B0609070205080204" pitchFamily="49" charset="-128"/>
            </a:endParaRPr>
          </a:p>
          <a:p>
            <a:r>
              <a:rPr lang="en-US" altLang="ja-JP" sz="900">
                <a:latin typeface="ＭＳ ゴシック" panose="020B0609070205080204" pitchFamily="49" charset="-128"/>
                <a:ea typeface="ＭＳ ゴシック" panose="020B0609070205080204" pitchFamily="49" charset="-128"/>
              </a:rPr>
              <a:t>(VE</a:t>
            </a:r>
            <a:r>
              <a:rPr lang="ja-JP" altLang="en-US" sz="900">
                <a:latin typeface="ＭＳ ゴシック" panose="020B0609070205080204" pitchFamily="49" charset="-128"/>
                <a:ea typeface="ＭＳ ゴシック" panose="020B0609070205080204" pitchFamily="49" charset="-128"/>
              </a:rPr>
              <a:t>同様</a:t>
            </a:r>
            <a:r>
              <a:rPr lang="en-US" altLang="ja-JP" sz="900">
                <a:latin typeface="ＭＳ ゴシック" panose="020B0609070205080204" pitchFamily="49" charset="-128"/>
                <a:ea typeface="ＭＳ ゴシック" panose="020B0609070205080204" pitchFamily="49" charset="-128"/>
              </a:rPr>
              <a:t>)</a:t>
            </a:r>
            <a:endParaRPr kumimoji="1" lang="en-US" altLang="ja-JP" sz="900">
              <a:solidFill>
                <a:schemeClr val="tx1"/>
              </a:solidFill>
              <a:latin typeface="ＭＳ ゴシック" panose="020B0609070205080204" pitchFamily="49" charset="-128"/>
              <a:ea typeface="ＭＳ ゴシック" panose="020B0609070205080204" pitchFamily="49" charset="-128"/>
            </a:endParaRPr>
          </a:p>
        </xdr:txBody>
      </xdr:sp>
      <xdr:sp macro="" textlink="">
        <xdr:nvSpPr>
          <xdr:cNvPr id="156" name="テキスト ボックス 66"/>
          <xdr:cNvSpPr txBox="1"/>
        </xdr:nvSpPr>
        <xdr:spPr>
          <a:xfrm>
            <a:off x="1884326" y="3008180"/>
            <a:ext cx="1368152" cy="271773"/>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900">
                <a:solidFill>
                  <a:schemeClr val="tx1"/>
                </a:solidFill>
                <a:latin typeface="ＭＳ ゴシック" panose="020B0609070205080204" pitchFamily="49" charset="-128"/>
                <a:ea typeface="ＭＳ ゴシック" panose="020B0609070205080204" pitchFamily="49" charset="-128"/>
              </a:rPr>
              <a:t>車両データ通知</a:t>
            </a:r>
          </a:p>
        </xdr:txBody>
      </xdr:sp>
      <xdr:sp macro="" textlink="">
        <xdr:nvSpPr>
          <xdr:cNvPr id="157" name="テキスト ボックス 67"/>
          <xdr:cNvSpPr txBox="1"/>
        </xdr:nvSpPr>
        <xdr:spPr>
          <a:xfrm>
            <a:off x="4176162" y="3001151"/>
            <a:ext cx="1368152" cy="271773"/>
          </a:xfrm>
          <a:prstGeom prst="rect">
            <a:avLst/>
          </a:prstGeom>
          <a:noFill/>
          <a:ln w="19050">
            <a:no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900">
                <a:solidFill>
                  <a:schemeClr val="tx1"/>
                </a:solidFill>
                <a:latin typeface="ＭＳ ゴシック" panose="020B0609070205080204" pitchFamily="49" charset="-128"/>
                <a:ea typeface="ＭＳ ゴシック" panose="020B0609070205080204" pitchFamily="49" charset="-128"/>
              </a:rPr>
              <a:t>車両データ提供</a:t>
            </a:r>
          </a:p>
        </xdr:txBody>
      </xdr:sp>
    </xdr:grpSp>
    <xdr:clientData/>
  </xdr:twoCellAnchor>
  <xdr:twoCellAnchor>
    <xdr:from>
      <xdr:col>23</xdr:col>
      <xdr:colOff>122132</xdr:colOff>
      <xdr:row>197</xdr:row>
      <xdr:rowOff>59855</xdr:rowOff>
    </xdr:from>
    <xdr:to>
      <xdr:col>34</xdr:col>
      <xdr:colOff>3218</xdr:colOff>
      <xdr:row>203</xdr:row>
      <xdr:rowOff>57150</xdr:rowOff>
    </xdr:to>
    <xdr:sp macro="" textlink="">
      <xdr:nvSpPr>
        <xdr:cNvPr id="139" name="四角形吹き出し 138"/>
        <xdr:cNvSpPr/>
      </xdr:nvSpPr>
      <xdr:spPr bwMode="auto">
        <a:xfrm>
          <a:off x="6694382" y="33854555"/>
          <a:ext cx="3024336" cy="1025995"/>
        </a:xfrm>
        <a:prstGeom prst="wedgeRectCallout">
          <a:avLst>
            <a:gd name="adj1" fmla="val -54843"/>
            <a:gd name="adj2" fmla="val -28264"/>
          </a:avLst>
        </a:prstGeom>
        <a:solidFill>
          <a:schemeClr val="bg1"/>
        </a:solidFill>
        <a:ln w="19050">
          <a:solidFill>
            <a:schemeClr val="tx2">
              <a:lumMod val="60000"/>
              <a:lumOff val="40000"/>
            </a:schemeClr>
          </a:solidFill>
          <a:miter lim="800000"/>
          <a:headEnd/>
          <a:tailEnd/>
        </a:ln>
        <a:effectLst/>
      </xdr:spPr>
      <xdr:txBody>
        <a:bodyPr rot="0" spcFirstLastPara="0" vert="horz" wrap="square" lIns="91440" tIns="45720" rIns="91440" bIns="45720" numCol="1" spcCol="0" rtlCol="0" fromWordArt="0" anchor="ctr" anchorCtr="0" forceAA="0" compatLnSpc="1">
          <a:prstTxWarp prst="textNoShape">
            <a:avLst/>
          </a:prstTxWarp>
          <a:normAutofit fontScale="92500" lnSpcReduction="10000"/>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アクセスキー毎にアクセス制御リストを保持。</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r>
            <a:rPr lang="ja-JP" altLang="en-US" sz="900">
              <a:solidFill>
                <a:sysClr val="windowText" lastClr="000000"/>
              </a:solidFill>
              <a:latin typeface="ＭＳ ゴシック" panose="020B0609070205080204" pitchFamily="49" charset="-128"/>
              <a:ea typeface="ＭＳ ゴシック" panose="020B0609070205080204" pitchFamily="49" charset="-128"/>
            </a:rPr>
            <a:t>車両データ定期通知開始／車両データ取得要求時、指定されたアクセスキーにより適用するアクセス制御リストを決定。</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r>
            <a:rPr lang="en-US" altLang="ja-JP" sz="900">
              <a:solidFill>
                <a:sysClr val="windowText" lastClr="000000"/>
              </a:solidFill>
              <a:latin typeface="ＭＳ ゴシック" panose="020B0609070205080204" pitchFamily="49" charset="-128"/>
              <a:ea typeface="ＭＳ ゴシック" panose="020B0609070205080204" pitchFamily="49" charset="-128"/>
            </a:rPr>
            <a:t>(</a:t>
          </a:r>
          <a:r>
            <a:rPr lang="ja-JP" altLang="en-US" sz="900">
              <a:solidFill>
                <a:sysClr val="windowText" lastClr="000000"/>
              </a:solidFill>
              <a:latin typeface="ＭＳ ゴシック" panose="020B0609070205080204" pitchFamily="49" charset="-128"/>
              <a:ea typeface="ＭＳ ゴシック" panose="020B0609070205080204" pitchFamily="49" charset="-128"/>
            </a:rPr>
            <a:t>補足</a:t>
          </a:r>
          <a:r>
            <a:rPr lang="en-US" altLang="ja-JP" sz="900">
              <a:solidFill>
                <a:sysClr val="windowText" lastClr="000000"/>
              </a:solidFill>
              <a:latin typeface="ＭＳ ゴシック" panose="020B0609070205080204" pitchFamily="49" charset="-128"/>
              <a:ea typeface="ＭＳ ゴシック" panose="020B0609070205080204" pitchFamily="49" charset="-128"/>
            </a:rPr>
            <a:t>)</a:t>
          </a:r>
          <a:r>
            <a:rPr lang="ja-JP" altLang="en-US" sz="900">
              <a:solidFill>
                <a:sysClr val="windowText" lastClr="000000"/>
              </a:solidFill>
              <a:latin typeface="ＭＳ ゴシック" panose="020B0609070205080204" pitchFamily="49" charset="-128"/>
              <a:ea typeface="ＭＳ ゴシック" panose="020B0609070205080204" pitchFamily="49" charset="-128"/>
            </a:rPr>
            <a:t>アクセス制御リストは</a:t>
          </a:r>
          <a:r>
            <a:rPr lang="en-US" altLang="ja-JP" sz="900">
              <a:solidFill>
                <a:sysClr val="windowText" lastClr="000000"/>
              </a:solidFill>
              <a:latin typeface="ＭＳ ゴシック" panose="020B0609070205080204" pitchFamily="49" charset="-128"/>
              <a:ea typeface="ＭＳ ゴシック" panose="020B0609070205080204" pitchFamily="49" charset="-128"/>
            </a:rPr>
            <a:t>Server</a:t>
          </a:r>
          <a:r>
            <a:rPr lang="ja-JP" altLang="en-US" sz="900">
              <a:solidFill>
                <a:sysClr val="windowText" lastClr="000000"/>
              </a:solidFill>
              <a:latin typeface="ＭＳ ゴシック" panose="020B0609070205080204" pitchFamily="49" charset="-128"/>
              <a:ea typeface="ＭＳ ゴシック" panose="020B0609070205080204" pitchFamily="49" charset="-128"/>
            </a:rPr>
            <a:t>にて管理する。初期シーケンス時に</a:t>
          </a:r>
          <a:r>
            <a:rPr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lang="ja-JP" altLang="en-US" sz="900">
              <a:solidFill>
                <a:sysClr val="windowText" lastClr="000000"/>
              </a:solidFill>
              <a:latin typeface="ＭＳ ゴシック" panose="020B0609070205080204" pitchFamily="49" charset="-128"/>
              <a:ea typeface="ＭＳ ゴシック" panose="020B0609070205080204" pitchFamily="49" charset="-128"/>
            </a:rPr>
            <a:t>側は</a:t>
          </a:r>
          <a:r>
            <a:rPr lang="en-US" altLang="ja-JP" sz="900">
              <a:solidFill>
                <a:sysClr val="windowText" lastClr="000000"/>
              </a:solidFill>
              <a:latin typeface="ＭＳ ゴシック" panose="020B0609070205080204" pitchFamily="49" charset="-128"/>
              <a:ea typeface="ＭＳ ゴシック" panose="020B0609070205080204" pitchFamily="49" charset="-128"/>
            </a:rPr>
            <a:t>Server</a:t>
          </a:r>
          <a:r>
            <a:rPr lang="ja-JP" altLang="en-US" sz="900">
              <a:solidFill>
                <a:sysClr val="windowText" lastClr="000000"/>
              </a:solidFill>
              <a:latin typeface="ＭＳ ゴシック" panose="020B0609070205080204" pitchFamily="49" charset="-128"/>
              <a:ea typeface="ＭＳ ゴシック" panose="020B0609070205080204" pitchFamily="49" charset="-128"/>
            </a:rPr>
            <a:t>からリストを取得する</a:t>
          </a:r>
          <a:endParaRPr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285749</xdr:colOff>
      <xdr:row>239</xdr:row>
      <xdr:rowOff>742950</xdr:rowOff>
    </xdr:from>
    <xdr:to>
      <xdr:col>10</xdr:col>
      <xdr:colOff>371</xdr:colOff>
      <xdr:row>244</xdr:row>
      <xdr:rowOff>452611</xdr:rowOff>
    </xdr:to>
    <xdr:sp macro="" textlink="">
      <xdr:nvSpPr>
        <xdr:cNvPr id="163" name="正方形/長方形 162"/>
        <xdr:cNvSpPr/>
      </xdr:nvSpPr>
      <xdr:spPr bwMode="auto">
        <a:xfrm>
          <a:off x="2285999" y="47186850"/>
          <a:ext cx="619497" cy="2129011"/>
        </a:xfrm>
        <a:prstGeom prst="rect">
          <a:avLst/>
        </a:prstGeom>
        <a:noFill/>
        <a:ln w="19050">
          <a:solidFill>
            <a:srgbClr val="FF0000"/>
          </a:solidFill>
          <a:prstDash val="sysDash"/>
          <a:miter lim="800000"/>
          <a:headEnd type="none" w="med" len="med"/>
          <a:tailEnd type="arrow"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clientData/>
  </xdr:twoCellAnchor>
  <xdr:twoCellAnchor>
    <xdr:from>
      <xdr:col>12</xdr:col>
      <xdr:colOff>1885</xdr:colOff>
      <xdr:row>240</xdr:row>
      <xdr:rowOff>0</xdr:rowOff>
    </xdr:from>
    <xdr:to>
      <xdr:col>15</xdr:col>
      <xdr:colOff>295275</xdr:colOff>
      <xdr:row>245</xdr:row>
      <xdr:rowOff>14181</xdr:rowOff>
    </xdr:to>
    <xdr:sp macro="" textlink="">
      <xdr:nvSpPr>
        <xdr:cNvPr id="164" name="正方形/長方形 163"/>
        <xdr:cNvSpPr/>
      </xdr:nvSpPr>
      <xdr:spPr bwMode="auto">
        <a:xfrm>
          <a:off x="3602335" y="47196375"/>
          <a:ext cx="1464965" cy="2138256"/>
        </a:xfrm>
        <a:prstGeom prst="rect">
          <a:avLst/>
        </a:prstGeom>
        <a:noFill/>
        <a:ln w="19050">
          <a:solidFill>
            <a:srgbClr val="FF0000"/>
          </a:solidFill>
          <a:prstDash val="sysDash"/>
          <a:miter lim="800000"/>
          <a:headEnd type="none" w="med" len="med"/>
          <a:tailEnd type="arrow"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clientData/>
  </xdr:twoCellAnchor>
  <xdr:twoCellAnchor>
    <xdr:from>
      <xdr:col>20</xdr:col>
      <xdr:colOff>9525</xdr:colOff>
      <xdr:row>240</xdr:row>
      <xdr:rowOff>0</xdr:rowOff>
    </xdr:from>
    <xdr:to>
      <xdr:col>27</xdr:col>
      <xdr:colOff>285750</xdr:colOff>
      <xdr:row>244</xdr:row>
      <xdr:rowOff>452611</xdr:rowOff>
    </xdr:to>
    <xdr:sp macro="" textlink="">
      <xdr:nvSpPr>
        <xdr:cNvPr id="165" name="正方形/長方形 164"/>
        <xdr:cNvSpPr/>
      </xdr:nvSpPr>
      <xdr:spPr bwMode="auto">
        <a:xfrm>
          <a:off x="6305550" y="47196375"/>
          <a:ext cx="2409825" cy="2119486"/>
        </a:xfrm>
        <a:prstGeom prst="rect">
          <a:avLst/>
        </a:prstGeom>
        <a:noFill/>
        <a:ln w="19050">
          <a:solidFill>
            <a:srgbClr val="FF0000"/>
          </a:solidFill>
          <a:prstDash val="sysDash"/>
          <a:miter lim="800000"/>
          <a:headEnd type="none" w="med" len="med"/>
          <a:tailEnd type="arrow"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clientData/>
  </xdr:twoCellAnchor>
  <xdr:twoCellAnchor>
    <xdr:from>
      <xdr:col>13</xdr:col>
      <xdr:colOff>266700</xdr:colOff>
      <xdr:row>245</xdr:row>
      <xdr:rowOff>138683</xdr:rowOff>
    </xdr:from>
    <xdr:to>
      <xdr:col>15</xdr:col>
      <xdr:colOff>128389</xdr:colOff>
      <xdr:row>247</xdr:row>
      <xdr:rowOff>155823</xdr:rowOff>
    </xdr:to>
    <xdr:sp macro="" textlink="">
      <xdr:nvSpPr>
        <xdr:cNvPr id="166" name="下矢印 165"/>
        <xdr:cNvSpPr/>
      </xdr:nvSpPr>
      <xdr:spPr bwMode="auto">
        <a:xfrm>
          <a:off x="4324350" y="49459133"/>
          <a:ext cx="576064" cy="360040"/>
        </a:xfrm>
        <a:prstGeom prst="downArrow">
          <a:avLst/>
        </a:prstGeom>
        <a:solidFill>
          <a:schemeClr val="accent3">
            <a:lumMod val="40000"/>
            <a:lumOff val="60000"/>
          </a:schemeClr>
        </a:solidFill>
        <a:ln w="19050">
          <a:solidFill>
            <a:schemeClr val="accent3">
              <a:lumMod val="75000"/>
            </a:schemeClr>
          </a:solidFill>
          <a:prstDash val="solid"/>
          <a:miter lim="800000"/>
          <a:headEnd type="none" w="med" len="med"/>
          <a:tailEnd type="arrow"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clientData/>
  </xdr:twoCellAnchor>
  <xdr:twoCellAnchor>
    <xdr:from>
      <xdr:col>15</xdr:col>
      <xdr:colOff>128389</xdr:colOff>
      <xdr:row>245</xdr:row>
      <xdr:rowOff>66675</xdr:rowOff>
    </xdr:from>
    <xdr:to>
      <xdr:col>30</xdr:col>
      <xdr:colOff>140636</xdr:colOff>
      <xdr:row>247</xdr:row>
      <xdr:rowOff>149533</xdr:rowOff>
    </xdr:to>
    <xdr:sp macro="" textlink="">
      <xdr:nvSpPr>
        <xdr:cNvPr id="167" name="テキスト ボックス 19"/>
        <xdr:cNvSpPr txBox="1"/>
      </xdr:nvSpPr>
      <xdr:spPr>
        <a:xfrm>
          <a:off x="4900414" y="49387125"/>
          <a:ext cx="4536622" cy="4257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kern="0">
              <a:latin typeface="ＭＳ ゴシック" panose="020B0609070205080204" pitchFamily="49" charset="-128"/>
              <a:ea typeface="ＭＳ ゴシック" panose="020B0609070205080204" pitchFamily="49" charset="-128"/>
            </a:rPr>
            <a:t>JSON</a:t>
          </a:r>
          <a:r>
            <a:rPr lang="ja-JP" altLang="en-US" sz="1000" kern="0">
              <a:latin typeface="ＭＳ ゴシック" panose="020B0609070205080204" pitchFamily="49" charset="-128"/>
              <a:ea typeface="ＭＳ ゴシック" panose="020B0609070205080204" pitchFamily="49" charset="-128"/>
            </a:rPr>
            <a:t>データ生成　</a:t>
          </a:r>
          <a:endParaRPr lang="en-US" altLang="ja-JP" sz="1000" kern="0">
            <a:latin typeface="ＭＳ ゴシック" panose="020B0609070205080204" pitchFamily="49" charset="-128"/>
            <a:ea typeface="ＭＳ ゴシック" panose="020B0609070205080204" pitchFamily="49" charset="-128"/>
          </a:endParaRPr>
        </a:p>
        <a:p>
          <a:r>
            <a:rPr lang="en-US" altLang="ja-JP" sz="1000" kern="0">
              <a:latin typeface="ＭＳ ゴシック" panose="020B0609070205080204" pitchFamily="49" charset="-128"/>
              <a:ea typeface="ＭＳ ゴシック" panose="020B0609070205080204" pitchFamily="49" charset="-128"/>
            </a:rPr>
            <a:t>※</a:t>
          </a:r>
          <a:r>
            <a:rPr lang="ja-JP" altLang="en-US" sz="1000" kern="0">
              <a:latin typeface="ＭＳ ゴシック" panose="020B0609070205080204" pitchFamily="49" charset="-128"/>
              <a:ea typeface="ＭＳ ゴシック" panose="020B0609070205080204" pitchFamily="49" charset="-128"/>
            </a:rPr>
            <a:t>詳細な生成方法は</a:t>
          </a:r>
          <a:r>
            <a:rPr lang="en-US" altLang="ja-JP" sz="1000" kern="0">
              <a:latin typeface="ＭＳ ゴシック" panose="020B0609070205080204" pitchFamily="49" charset="-128"/>
              <a:ea typeface="ＭＳ ゴシック" panose="020B0609070205080204" pitchFamily="49" charset="-128"/>
            </a:rPr>
            <a:t>[(MD)</a:t>
          </a:r>
          <a:r>
            <a:rPr lang="ja-JP" altLang="en-US" sz="1000" kern="0">
              <a:latin typeface="ＭＳ ゴシック" panose="020B0609070205080204" pitchFamily="49" charset="-128"/>
              <a:ea typeface="ＭＳ ゴシック" panose="020B0609070205080204" pitchFamily="49" charset="-128"/>
            </a:rPr>
            <a:t>スマホアプリ向け外部</a:t>
          </a:r>
          <a:r>
            <a:rPr lang="en-US" altLang="ja-JP" sz="1000" kern="0">
              <a:latin typeface="ＭＳ ゴシック" panose="020B0609070205080204" pitchFamily="49" charset="-128"/>
              <a:ea typeface="ＭＳ ゴシック" panose="020B0609070205080204" pitchFamily="49" charset="-128"/>
            </a:rPr>
            <a:t>IF</a:t>
          </a:r>
          <a:r>
            <a:rPr lang="ja-JP" altLang="en-US" sz="1000" kern="0">
              <a:latin typeface="ＭＳ ゴシック" panose="020B0609070205080204" pitchFamily="49" charset="-128"/>
              <a:ea typeface="ＭＳ ゴシック" panose="020B0609070205080204" pitchFamily="49" charset="-128"/>
            </a:rPr>
            <a:t>仕様書</a:t>
          </a:r>
          <a:r>
            <a:rPr lang="en-US" altLang="ja-JP" sz="1000" kern="0">
              <a:latin typeface="ＭＳ ゴシック" panose="020B0609070205080204" pitchFamily="49" charset="-128"/>
              <a:ea typeface="ＭＳ ゴシック" panose="020B0609070205080204" pitchFamily="49" charset="-128"/>
            </a:rPr>
            <a:t>]</a:t>
          </a:r>
          <a:r>
            <a:rPr lang="ja-JP" altLang="en-US" sz="1000" kern="0">
              <a:latin typeface="ＭＳ ゴシック" panose="020B0609070205080204" pitchFamily="49" charset="-128"/>
              <a:ea typeface="ＭＳ ゴシック" panose="020B0609070205080204" pitchFamily="49" charset="-128"/>
            </a:rPr>
            <a:t>参照</a:t>
          </a:r>
          <a:endParaRPr lang="en-US" altLang="ja-JP" sz="1000" kern="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121024</xdr:colOff>
      <xdr:row>259</xdr:row>
      <xdr:rowOff>113179</xdr:rowOff>
    </xdr:from>
    <xdr:to>
      <xdr:col>17</xdr:col>
      <xdr:colOff>138715</xdr:colOff>
      <xdr:row>265</xdr:row>
      <xdr:rowOff>13735</xdr:rowOff>
    </xdr:to>
    <xdr:sp macro="" textlink="">
      <xdr:nvSpPr>
        <xdr:cNvPr id="168" name="テキスト ボックス 34"/>
        <xdr:cNvSpPr txBox="1"/>
      </xdr:nvSpPr>
      <xdr:spPr>
        <a:xfrm>
          <a:off x="1286436" y="51066326"/>
          <a:ext cx="4264720" cy="909085"/>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sp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1000" kern="0">
              <a:solidFill>
                <a:schemeClr val="tx1"/>
              </a:solidFill>
              <a:latin typeface="ＭＳ ゴシック" panose="020B0609070205080204" pitchFamily="49" charset="-128"/>
              <a:ea typeface="ＭＳ ゴシック" panose="020B0609070205080204" pitchFamily="49" charset="-128"/>
            </a:rPr>
            <a:t>データクリア定義</a:t>
          </a:r>
          <a:r>
            <a:rPr lang="en-US" altLang="ja-JP" sz="1000" kern="0">
              <a:solidFill>
                <a:schemeClr val="tx1"/>
              </a:solidFill>
              <a:latin typeface="ＭＳ ゴシック" panose="020B0609070205080204" pitchFamily="49" charset="-128"/>
              <a:ea typeface="ＭＳ ゴシック" panose="020B0609070205080204" pitchFamily="49" charset="-128"/>
            </a:rPr>
            <a:t>)</a:t>
          </a:r>
        </a:p>
        <a:p>
          <a:r>
            <a:rPr lang="ja-JP" altLang="en-US" sz="1000" kern="0">
              <a:solidFill>
                <a:schemeClr val="tx1"/>
              </a:solidFill>
              <a:latin typeface="ＭＳ ゴシック" panose="020B0609070205080204" pitchFamily="49" charset="-128"/>
              <a:ea typeface="ＭＳ ゴシック" panose="020B0609070205080204" pitchFamily="49" charset="-128"/>
            </a:rPr>
            <a:t>データクリアとは車両データプロトコルの</a:t>
          </a:r>
          <a:endParaRPr lang="en-US" altLang="ja-JP" sz="1000" kern="0">
            <a:solidFill>
              <a:schemeClr val="tx1"/>
            </a:solidFill>
            <a:latin typeface="ＭＳ ゴシック" panose="020B0609070205080204" pitchFamily="49" charset="-128"/>
            <a:ea typeface="ＭＳ ゴシック" panose="020B0609070205080204" pitchFamily="49" charset="-128"/>
          </a:endParaRPr>
        </a:p>
        <a:p>
          <a:r>
            <a:rPr lang="ja-JP" altLang="en-US" sz="1000" kern="0">
              <a:solidFill>
                <a:schemeClr val="tx1"/>
              </a:solidFill>
              <a:latin typeface="ＭＳ ゴシック" panose="020B0609070205080204" pitchFamily="49" charset="-128"/>
              <a:ea typeface="ＭＳ ゴシック" panose="020B0609070205080204" pitchFamily="49" charset="-128"/>
            </a:rPr>
            <a:t>　</a:t>
          </a:r>
          <a:r>
            <a:rPr lang="en-US" altLang="ja-JP" sz="1000" kern="0">
              <a:solidFill>
                <a:schemeClr val="tx1"/>
              </a:solidFill>
              <a:latin typeface="ＭＳ ゴシック" panose="020B0609070205080204" pitchFamily="49" charset="-128"/>
              <a:ea typeface="ＭＳ ゴシック" panose="020B0609070205080204" pitchFamily="49" charset="-128"/>
            </a:rPr>
            <a:t>[</a:t>
          </a:r>
          <a:r>
            <a:rPr lang="ja-JP" altLang="en-US" sz="1000" kern="0">
              <a:solidFill>
                <a:schemeClr val="tx1"/>
              </a:solidFill>
              <a:latin typeface="ＭＳ ゴシック" panose="020B0609070205080204" pitchFamily="49" charset="-128"/>
              <a:ea typeface="ＭＳ ゴシック" panose="020B0609070205080204" pitchFamily="49" charset="-128"/>
            </a:rPr>
            <a:t>ヘッダ部</a:t>
          </a:r>
          <a:r>
            <a:rPr lang="en-US" altLang="ja-JP" sz="1000" kern="0">
              <a:solidFill>
                <a:schemeClr val="tx1"/>
              </a:solidFill>
              <a:latin typeface="ＭＳ ゴシック" panose="020B0609070205080204" pitchFamily="49" charset="-128"/>
              <a:ea typeface="ＭＳ ゴシック" panose="020B0609070205080204" pitchFamily="49" charset="-128"/>
            </a:rPr>
            <a:t>]</a:t>
          </a:r>
          <a:r>
            <a:rPr lang="ja-JP" altLang="en-US" sz="1000" kern="0">
              <a:solidFill>
                <a:schemeClr val="tx1"/>
              </a:solidFill>
              <a:latin typeface="ＭＳ ゴシック" panose="020B0609070205080204" pitchFamily="49" charset="-128"/>
              <a:ea typeface="ＭＳ ゴシック" panose="020B0609070205080204" pitchFamily="49" charset="-128"/>
            </a:rPr>
            <a:t>対象項目のステータス値</a:t>
          </a:r>
          <a:r>
            <a:rPr lang="en-US" altLang="ja-JP" sz="1000" kern="0">
              <a:solidFill>
                <a:schemeClr val="tx1"/>
              </a:solidFill>
              <a:latin typeface="ＭＳ ゴシック" panose="020B0609070205080204" pitchFamily="49" charset="-128"/>
              <a:ea typeface="ＭＳ ゴシック" panose="020B0609070205080204" pitchFamily="49" charset="-128"/>
            </a:rPr>
            <a:t>=0:</a:t>
          </a:r>
          <a:r>
            <a:rPr lang="ja-JP" altLang="en-US" sz="1000" kern="0">
              <a:solidFill>
                <a:schemeClr val="tx1"/>
              </a:solidFill>
              <a:latin typeface="ＭＳ ゴシック" panose="020B0609070205080204" pitchFamily="49" charset="-128"/>
              <a:ea typeface="ＭＳ ゴシック" panose="020B0609070205080204" pitchFamily="49" charset="-128"/>
            </a:rPr>
            <a:t>無効</a:t>
          </a:r>
          <a:endParaRPr lang="en-US" altLang="ja-JP" sz="1000" kern="0">
            <a:solidFill>
              <a:schemeClr val="tx1"/>
            </a:solidFill>
            <a:latin typeface="ＭＳ ゴシック" panose="020B0609070205080204" pitchFamily="49" charset="-128"/>
            <a:ea typeface="ＭＳ ゴシック" panose="020B0609070205080204" pitchFamily="49" charset="-128"/>
          </a:endParaRPr>
        </a:p>
        <a:p>
          <a:r>
            <a:rPr lang="ja-JP" altLang="en-US" sz="1000" kern="0">
              <a:solidFill>
                <a:schemeClr val="tx1"/>
              </a:solidFill>
              <a:latin typeface="ＭＳ ゴシック" panose="020B0609070205080204" pitchFamily="49" charset="-128"/>
              <a:ea typeface="ＭＳ ゴシック" panose="020B0609070205080204" pitchFamily="49" charset="-128"/>
            </a:rPr>
            <a:t>　</a:t>
          </a:r>
          <a:r>
            <a:rPr lang="en-US" altLang="ja-JP" sz="1000" kern="0">
              <a:solidFill>
                <a:schemeClr val="tx1"/>
              </a:solidFill>
              <a:latin typeface="ＭＳ ゴシック" panose="020B0609070205080204" pitchFamily="49" charset="-128"/>
              <a:ea typeface="ＭＳ ゴシック" panose="020B0609070205080204" pitchFamily="49" charset="-128"/>
            </a:rPr>
            <a:t>[</a:t>
          </a:r>
          <a:r>
            <a:rPr lang="ja-JP" altLang="en-US" sz="1000" kern="0">
              <a:solidFill>
                <a:schemeClr val="tx1"/>
              </a:solidFill>
              <a:latin typeface="ＭＳ ゴシック" panose="020B0609070205080204" pitchFamily="49" charset="-128"/>
              <a:ea typeface="ＭＳ ゴシック" panose="020B0609070205080204" pitchFamily="49" charset="-128"/>
            </a:rPr>
            <a:t>データ部</a:t>
          </a:r>
          <a:r>
            <a:rPr lang="en-US" altLang="ja-JP" sz="1000" kern="0">
              <a:solidFill>
                <a:schemeClr val="tx1"/>
              </a:solidFill>
              <a:latin typeface="ＭＳ ゴシック" panose="020B0609070205080204" pitchFamily="49" charset="-128"/>
              <a:ea typeface="ＭＳ ゴシック" panose="020B0609070205080204" pitchFamily="49" charset="-128"/>
            </a:rPr>
            <a:t>]</a:t>
          </a:r>
          <a:r>
            <a:rPr lang="ja-JP" altLang="en-US" sz="1000" kern="0">
              <a:solidFill>
                <a:schemeClr val="tx1"/>
              </a:solidFill>
              <a:latin typeface="ＭＳ ゴシック" panose="020B0609070205080204" pitchFamily="49" charset="-128"/>
              <a:ea typeface="ＭＳ ゴシック" panose="020B0609070205080204" pitchFamily="49" charset="-128"/>
            </a:rPr>
            <a:t>対象項目の値</a:t>
          </a:r>
          <a:r>
            <a:rPr lang="en-US" altLang="ja-JP" sz="1000" kern="0">
              <a:solidFill>
                <a:schemeClr val="tx1"/>
              </a:solidFill>
              <a:latin typeface="ＭＳ ゴシック" panose="020B0609070205080204" pitchFamily="49" charset="-128"/>
              <a:ea typeface="ＭＳ ゴシック" panose="020B0609070205080204" pitchFamily="49" charset="-128"/>
            </a:rPr>
            <a:t>=0</a:t>
          </a:r>
        </a:p>
        <a:p>
          <a:r>
            <a:rPr lang="ja-JP" altLang="en-US" sz="1000" kern="0">
              <a:solidFill>
                <a:schemeClr val="tx1"/>
              </a:solidFill>
              <a:latin typeface="ＭＳ ゴシック" panose="020B0609070205080204" pitchFamily="49" charset="-128"/>
              <a:ea typeface="ＭＳ ゴシック" panose="020B0609070205080204" pitchFamily="49" charset="-128"/>
            </a:rPr>
            <a:t>とすることを示す</a:t>
          </a:r>
          <a:endParaRPr lang="en-US" altLang="ja-JP" sz="1000" kern="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168088</xdr:colOff>
      <xdr:row>260</xdr:row>
      <xdr:rowOff>156883</xdr:rowOff>
    </xdr:from>
    <xdr:to>
      <xdr:col>28</xdr:col>
      <xdr:colOff>250050</xdr:colOff>
      <xdr:row>265</xdr:row>
      <xdr:rowOff>96644</xdr:rowOff>
    </xdr:to>
    <xdr:sp macro="" textlink="">
      <xdr:nvSpPr>
        <xdr:cNvPr id="169" name="四角形吹き出し 168"/>
        <xdr:cNvSpPr/>
      </xdr:nvSpPr>
      <xdr:spPr bwMode="auto">
        <a:xfrm>
          <a:off x="5883088" y="51110030"/>
          <a:ext cx="3096344" cy="780202"/>
        </a:xfrm>
        <a:prstGeom prst="wedgeRectCallout">
          <a:avLst>
            <a:gd name="adj1" fmla="val -21694"/>
            <a:gd name="adj2" fmla="val 144605"/>
          </a:avLst>
        </a:prstGeom>
        <a:solidFill>
          <a:schemeClr val="bg1"/>
        </a:solidFill>
        <a:ln w="19050">
          <a:solidFill>
            <a:schemeClr val="tx2">
              <a:lumMod val="60000"/>
              <a:lumOff val="40000"/>
            </a:schemeClr>
          </a:solidFill>
          <a:prstDash val="solid"/>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900">
              <a:latin typeface="ＭＳ ゴシック" panose="020B0609070205080204" pitchFamily="49" charset="-128"/>
              <a:ea typeface="ＭＳ ゴシック" panose="020B0609070205080204" pitchFamily="49" charset="-128"/>
            </a:rPr>
            <a:t>B-HIGH[Time]</a:t>
          </a:r>
          <a:r>
            <a:rPr kumimoji="1" lang="ja-JP" altLang="en-US" sz="900">
              <a:latin typeface="ＭＳ ゴシック" panose="020B0609070205080204" pitchFamily="49" charset="-128"/>
              <a:ea typeface="ＭＳ ゴシック" panose="020B0609070205080204" pitchFamily="49" charset="-128"/>
            </a:rPr>
            <a:t>は</a:t>
          </a:r>
          <a:r>
            <a:rPr lang="en-US" altLang="ja-JP" sz="900">
              <a:latin typeface="ＭＳ ゴシック" panose="020B0609070205080204" pitchFamily="49" charset="-128"/>
              <a:ea typeface="ＭＳ ゴシック" panose="020B0609070205080204" pitchFamily="49" charset="-128"/>
            </a:rPr>
            <a:t>CAN</a:t>
          </a:r>
          <a:r>
            <a:rPr lang="ja-JP" altLang="en-US" sz="900">
              <a:latin typeface="ＭＳ ゴシック" panose="020B0609070205080204" pitchFamily="49" charset="-128"/>
              <a:ea typeface="ＭＳ ゴシック" panose="020B0609070205080204" pitchFamily="49" charset="-128"/>
            </a:rPr>
            <a:t>では無いため、更新タイムアウト対象外とする。</a:t>
          </a:r>
          <a:r>
            <a:rPr lang="en-US" altLang="ja-JP" sz="900" u="sng">
              <a:latin typeface="ＭＳ ゴシック" panose="020B0609070205080204" pitchFamily="49" charset="-128"/>
              <a:ea typeface="ＭＳ ゴシック" panose="020B0609070205080204" pitchFamily="49" charset="-128"/>
            </a:rPr>
            <a:t>[Time]</a:t>
          </a:r>
          <a:r>
            <a:rPr lang="ja-JP" altLang="en-US" sz="900" u="sng">
              <a:latin typeface="ＭＳ ゴシック" panose="020B0609070205080204" pitchFamily="49" charset="-128"/>
              <a:ea typeface="ＭＳ ゴシック" panose="020B0609070205080204" pitchFamily="49" charset="-128"/>
            </a:rPr>
            <a:t>値以外</a:t>
          </a:r>
          <a:r>
            <a:rPr lang="ja-JP" altLang="en-US" sz="900">
              <a:latin typeface="ＭＳ ゴシック" panose="020B0609070205080204" pitchFamily="49" charset="-128"/>
              <a:ea typeface="ＭＳ ゴシック" panose="020B0609070205080204" pitchFamily="49" charset="-128"/>
            </a:rPr>
            <a:t>の項目が更新されない状態が一定期間継続した場合、更新タイムアウトが発生する。</a:t>
          </a:r>
          <a:endParaRPr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27593</xdr:colOff>
      <xdr:row>275</xdr:row>
      <xdr:rowOff>0</xdr:rowOff>
    </xdr:from>
    <xdr:to>
      <xdr:col>18</xdr:col>
      <xdr:colOff>71483</xdr:colOff>
      <xdr:row>278</xdr:row>
      <xdr:rowOff>87623</xdr:rowOff>
    </xdr:to>
    <xdr:sp macro="" textlink="">
      <xdr:nvSpPr>
        <xdr:cNvPr id="170" name="テキスト ボックス 8"/>
        <xdr:cNvSpPr txBox="1"/>
      </xdr:nvSpPr>
      <xdr:spPr>
        <a:xfrm>
          <a:off x="4117740" y="58214559"/>
          <a:ext cx="1668743" cy="591888"/>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nchor="ctr">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000" kern="0">
              <a:solidFill>
                <a:schemeClr val="accent1"/>
              </a:solidFill>
              <a:latin typeface="ＭＳ ゴシック" panose="020B0609070205080204" pitchFamily="49" charset="-128"/>
              <a:ea typeface="ＭＳ ゴシック" panose="020B0609070205080204" pitchFamily="49" charset="-128"/>
            </a:rPr>
            <a:t>HUVE Library</a:t>
          </a:r>
        </a:p>
      </xdr:txBody>
    </xdr:sp>
    <xdr:clientData/>
  </xdr:twoCellAnchor>
  <xdr:twoCellAnchor>
    <xdr:from>
      <xdr:col>4</xdr:col>
      <xdr:colOff>0</xdr:colOff>
      <xdr:row>275</xdr:row>
      <xdr:rowOff>79509</xdr:rowOff>
    </xdr:from>
    <xdr:to>
      <xdr:col>9</xdr:col>
      <xdr:colOff>188214</xdr:colOff>
      <xdr:row>278</xdr:row>
      <xdr:rowOff>1002</xdr:rowOff>
    </xdr:to>
    <xdr:sp macro="" textlink="">
      <xdr:nvSpPr>
        <xdr:cNvPr id="171" name="テキスト ボックス 9"/>
        <xdr:cNvSpPr txBox="1"/>
      </xdr:nvSpPr>
      <xdr:spPr>
        <a:xfrm>
          <a:off x="1165412" y="58294068"/>
          <a:ext cx="1656184" cy="425758"/>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ctr">
          <a:sp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000" kern="0">
              <a:solidFill>
                <a:schemeClr val="accent2"/>
              </a:solidFill>
              <a:latin typeface="ＭＳ ゴシック" panose="020B0609070205080204" pitchFamily="49" charset="-128"/>
              <a:ea typeface="ＭＳ ゴシック" panose="020B0609070205080204" pitchFamily="49" charset="-128"/>
            </a:rPr>
            <a:t>車両データ</a:t>
          </a:r>
          <a:endParaRPr lang="en-US" altLang="ja-JP" sz="1000" kern="0">
            <a:solidFill>
              <a:schemeClr val="accent2"/>
            </a:solidFill>
            <a:latin typeface="ＭＳ ゴシック" panose="020B0609070205080204" pitchFamily="49" charset="-128"/>
            <a:ea typeface="ＭＳ ゴシック" panose="020B0609070205080204" pitchFamily="49" charset="-128"/>
          </a:endParaRPr>
        </a:p>
        <a:p>
          <a:pPr algn="ctr"/>
          <a:r>
            <a:rPr lang="ja-JP" altLang="en-US" sz="1000" kern="0">
              <a:solidFill>
                <a:schemeClr val="accent2"/>
              </a:solidFill>
              <a:latin typeface="ＭＳ ゴシック" panose="020B0609070205080204" pitchFamily="49" charset="-128"/>
              <a:ea typeface="ＭＳ ゴシック" panose="020B0609070205080204" pitchFamily="49" charset="-128"/>
            </a:rPr>
            <a:t>設定側</a:t>
          </a:r>
          <a:r>
            <a:rPr lang="en-US" altLang="ja-JP" sz="1000" kern="0">
              <a:solidFill>
                <a:schemeClr val="accent2"/>
              </a:solidFill>
              <a:latin typeface="ＭＳ ゴシック" panose="020B0609070205080204" pitchFamily="49" charset="-128"/>
              <a:ea typeface="ＭＳ ゴシック" panose="020B0609070205080204" pitchFamily="49" charset="-128"/>
            </a:rPr>
            <a:t>(</a:t>
          </a:r>
          <a:r>
            <a:rPr lang="ja-JP" altLang="en-US" sz="1000" kern="0">
              <a:solidFill>
                <a:schemeClr val="accent2"/>
              </a:solidFill>
              <a:latin typeface="ＭＳ ゴシック" panose="020B0609070205080204" pitchFamily="49" charset="-128"/>
              <a:ea typeface="ＭＳ ゴシック" panose="020B0609070205080204" pitchFamily="49" charset="-128"/>
            </a:rPr>
            <a:t>他社様</a:t>
          </a:r>
          <a:r>
            <a:rPr lang="en-US" altLang="ja-JP" sz="1000" kern="0">
              <a:solidFill>
                <a:schemeClr val="accent2"/>
              </a:solidFill>
              <a:latin typeface="ＭＳ ゴシック" panose="020B0609070205080204" pitchFamily="49" charset="-128"/>
              <a:ea typeface="ＭＳ ゴシック" panose="020B0609070205080204" pitchFamily="49" charset="-128"/>
            </a:rPr>
            <a:t>)</a:t>
          </a:r>
        </a:p>
      </xdr:txBody>
    </xdr:sp>
    <xdr:clientData/>
  </xdr:twoCellAnchor>
  <xdr:twoCellAnchor>
    <xdr:from>
      <xdr:col>6</xdr:col>
      <xdr:colOff>245386</xdr:colOff>
      <xdr:row>278</xdr:row>
      <xdr:rowOff>1002</xdr:rowOff>
    </xdr:from>
    <xdr:to>
      <xdr:col>6</xdr:col>
      <xdr:colOff>245386</xdr:colOff>
      <xdr:row>303</xdr:row>
      <xdr:rowOff>118066</xdr:rowOff>
    </xdr:to>
    <xdr:cxnSp macro="">
      <xdr:nvCxnSpPr>
        <xdr:cNvPr id="172" name="直線コネクタ 171"/>
        <xdr:cNvCxnSpPr>
          <a:stCxn id="171" idx="2"/>
        </xdr:cNvCxnSpPr>
      </xdr:nvCxnSpPr>
      <xdr:spPr bwMode="auto">
        <a:xfrm>
          <a:off x="1993504" y="58719826"/>
          <a:ext cx="0" cy="4319269"/>
        </a:xfrm>
        <a:prstGeom prst="line">
          <a:avLst/>
        </a:prstGeom>
        <a:noFill/>
        <a:ln w="28575" cap="flat" cmpd="sng" algn="ctr">
          <a:solidFill>
            <a:schemeClr val="accent2"/>
          </a:solidFill>
          <a:prstDash val="solid"/>
          <a:round/>
          <a:headEnd type="none" w="med" len="med"/>
          <a:tailEnd type="none" w="med" len="med"/>
        </a:ln>
        <a:effectLst/>
      </xdr:spPr>
    </xdr:cxnSp>
    <xdr:clientData/>
  </xdr:twoCellAnchor>
  <xdr:twoCellAnchor>
    <xdr:from>
      <xdr:col>15</xdr:col>
      <xdr:colOff>144436</xdr:colOff>
      <xdr:row>278</xdr:row>
      <xdr:rowOff>87623</xdr:rowOff>
    </xdr:from>
    <xdr:to>
      <xdr:col>15</xdr:col>
      <xdr:colOff>144436</xdr:colOff>
      <xdr:row>303</xdr:row>
      <xdr:rowOff>118066</xdr:rowOff>
    </xdr:to>
    <xdr:cxnSp macro="">
      <xdr:nvCxnSpPr>
        <xdr:cNvPr id="173" name="直線コネクタ 172"/>
        <xdr:cNvCxnSpPr/>
      </xdr:nvCxnSpPr>
      <xdr:spPr bwMode="auto">
        <a:xfrm>
          <a:off x="4951760" y="58806447"/>
          <a:ext cx="0" cy="4232648"/>
        </a:xfrm>
        <a:prstGeom prst="line">
          <a:avLst/>
        </a:prstGeom>
        <a:noFill/>
        <a:ln w="28575" cap="flat" cmpd="sng" algn="ctr">
          <a:solidFill>
            <a:schemeClr val="accent1"/>
          </a:solidFill>
          <a:prstDash val="solid"/>
          <a:round/>
          <a:headEnd type="none" w="med" len="med"/>
          <a:tailEnd type="none" w="med" len="med"/>
        </a:ln>
        <a:effectLst/>
      </xdr:spPr>
    </xdr:cxnSp>
    <xdr:clientData/>
  </xdr:twoCellAnchor>
  <xdr:twoCellAnchor>
    <xdr:from>
      <xdr:col>6</xdr:col>
      <xdr:colOff>245386</xdr:colOff>
      <xdr:row>286</xdr:row>
      <xdr:rowOff>84548</xdr:rowOff>
    </xdr:from>
    <xdr:to>
      <xdr:col>15</xdr:col>
      <xdr:colOff>144787</xdr:colOff>
      <xdr:row>286</xdr:row>
      <xdr:rowOff>84548</xdr:rowOff>
    </xdr:to>
    <xdr:cxnSp macro="">
      <xdr:nvCxnSpPr>
        <xdr:cNvPr id="174" name="直線矢印コネクタ 173"/>
        <xdr:cNvCxnSpPr/>
      </xdr:nvCxnSpPr>
      <xdr:spPr bwMode="auto">
        <a:xfrm>
          <a:off x="1993504" y="60148077"/>
          <a:ext cx="2958607" cy="0"/>
        </a:xfrm>
        <a:prstGeom prst="straightConnector1">
          <a:avLst/>
        </a:prstGeom>
        <a:noFill/>
        <a:ln w="19050" cap="flat" cmpd="sng" algn="ctr">
          <a:solidFill>
            <a:schemeClr val="tx1"/>
          </a:solidFill>
          <a:prstDash val="solid"/>
          <a:round/>
          <a:headEnd type="none" w="med" len="med"/>
          <a:tailEnd type="triangle" w="med" len="med"/>
        </a:ln>
        <a:effectLst/>
      </xdr:spPr>
    </xdr:cxnSp>
    <xdr:clientData/>
  </xdr:twoCellAnchor>
  <xdr:twoCellAnchor>
    <xdr:from>
      <xdr:col>5</xdr:col>
      <xdr:colOff>179838</xdr:colOff>
      <xdr:row>285</xdr:row>
      <xdr:rowOff>13244</xdr:rowOff>
    </xdr:from>
    <xdr:to>
      <xdr:col>16</xdr:col>
      <xdr:colOff>199129</xdr:colOff>
      <xdr:row>286</xdr:row>
      <xdr:rowOff>104201</xdr:rowOff>
    </xdr:to>
    <xdr:sp macro="" textlink="">
      <xdr:nvSpPr>
        <xdr:cNvPr id="175" name="テキスト ボックス 17"/>
        <xdr:cNvSpPr txBox="1"/>
      </xdr:nvSpPr>
      <xdr:spPr>
        <a:xfrm>
          <a:off x="1636603" y="59908685"/>
          <a:ext cx="3672408"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F-CAN</a:t>
          </a:r>
          <a:r>
            <a:rPr lang="ja-JP" altLang="en-US" sz="1000" kern="0">
              <a:latin typeface="ＭＳ ゴシック" panose="020B0609070205080204" pitchFamily="49" charset="-128"/>
              <a:ea typeface="ＭＳ ゴシック" panose="020B0609070205080204" pitchFamily="49" charset="-128"/>
            </a:rPr>
            <a:t>リプロ設定</a:t>
          </a:r>
          <a:r>
            <a:rPr lang="en-US" altLang="ja-JP" sz="1000" kern="0">
              <a:latin typeface="ＭＳ ゴシック" panose="020B0609070205080204" pitchFamily="49" charset="-128"/>
              <a:ea typeface="ＭＳ ゴシック" panose="020B0609070205080204" pitchFamily="49" charset="-128"/>
            </a:rPr>
            <a:t>(1</a:t>
          </a:r>
          <a:r>
            <a:rPr lang="ja-JP" altLang="en-US" sz="1000" kern="0">
              <a:latin typeface="ＭＳ ゴシック" panose="020B0609070205080204" pitchFamily="49" charset="-128"/>
              <a:ea typeface="ＭＳ ゴシック" panose="020B0609070205080204" pitchFamily="49" charset="-128"/>
            </a:rPr>
            <a:t>：リプロ中</a:t>
          </a:r>
          <a:r>
            <a:rPr lang="en-US" altLang="ja-JP" sz="1000" kern="0">
              <a:latin typeface="ＭＳ ゴシック" panose="020B0609070205080204" pitchFamily="49" charset="-128"/>
              <a:ea typeface="ＭＳ ゴシック" panose="020B0609070205080204" pitchFamily="49" charset="-128"/>
            </a:rPr>
            <a:t>)</a:t>
          </a:r>
        </a:p>
      </xdr:txBody>
    </xdr:sp>
    <xdr:clientData/>
  </xdr:twoCellAnchor>
  <xdr:twoCellAnchor>
    <xdr:from>
      <xdr:col>18</xdr:col>
      <xdr:colOff>264229</xdr:colOff>
      <xdr:row>278</xdr:row>
      <xdr:rowOff>87623</xdr:rowOff>
    </xdr:from>
    <xdr:to>
      <xdr:col>25</xdr:col>
      <xdr:colOff>141104</xdr:colOff>
      <xdr:row>286</xdr:row>
      <xdr:rowOff>93717</xdr:rowOff>
    </xdr:to>
    <xdr:sp macro="" textlink="">
      <xdr:nvSpPr>
        <xdr:cNvPr id="176" name="正方形/長方形 175"/>
        <xdr:cNvSpPr/>
      </xdr:nvSpPr>
      <xdr:spPr bwMode="auto">
        <a:xfrm>
          <a:off x="5979229" y="58806447"/>
          <a:ext cx="1994787" cy="1350799"/>
        </a:xfrm>
        <a:prstGeom prst="rect">
          <a:avLst/>
        </a:prstGeom>
        <a:solidFill>
          <a:schemeClr val="accent1">
            <a:lumMod val="40000"/>
            <a:lumOff val="60000"/>
          </a:schemeClr>
        </a:solidFill>
        <a:ln w="19050">
          <a:noFill/>
          <a:prstDash val="sysDash"/>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116405</xdr:colOff>
      <xdr:row>277</xdr:row>
      <xdr:rowOff>23864</xdr:rowOff>
    </xdr:from>
    <xdr:to>
      <xdr:col>24</xdr:col>
      <xdr:colOff>246421</xdr:colOff>
      <xdr:row>278</xdr:row>
      <xdr:rowOff>114820</xdr:rowOff>
    </xdr:to>
    <xdr:sp macro="" textlink="">
      <xdr:nvSpPr>
        <xdr:cNvPr id="177" name="テキスト ボックス 11"/>
        <xdr:cNvSpPr txBox="1"/>
      </xdr:nvSpPr>
      <xdr:spPr>
        <a:xfrm>
          <a:off x="6133964" y="58574599"/>
          <a:ext cx="1642810"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a:latin typeface="ＭＳ ゴシック" panose="020B0609070205080204" pitchFamily="49" charset="-128"/>
              <a:ea typeface="ＭＳ ゴシック" panose="020B0609070205080204" pitchFamily="49" charset="-128"/>
            </a:rPr>
            <a:t>F-CAN</a:t>
          </a:r>
          <a:r>
            <a:rPr lang="ja-JP" altLang="en-US" sz="1000">
              <a:latin typeface="ＭＳ ゴシック" panose="020B0609070205080204" pitchFamily="49" charset="-128"/>
              <a:ea typeface="ＭＳ ゴシック" panose="020B0609070205080204" pitchFamily="49" charset="-128"/>
            </a:rPr>
            <a:t>リプロ状態</a:t>
          </a:r>
          <a:endParaRPr kumimoji="1" lang="ja-JP" altLang="en-US" sz="10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54991</xdr:colOff>
      <xdr:row>279</xdr:row>
      <xdr:rowOff>68333</xdr:rowOff>
    </xdr:from>
    <xdr:to>
      <xdr:col>22</xdr:col>
      <xdr:colOff>187825</xdr:colOff>
      <xdr:row>280</xdr:row>
      <xdr:rowOff>159290</xdr:rowOff>
    </xdr:to>
    <xdr:sp macro="" textlink="">
      <xdr:nvSpPr>
        <xdr:cNvPr id="178" name="テキスト ボックス 23"/>
        <xdr:cNvSpPr txBox="1"/>
      </xdr:nvSpPr>
      <xdr:spPr>
        <a:xfrm>
          <a:off x="6072550" y="58955245"/>
          <a:ext cx="1040510"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a:solidFill>
                <a:schemeClr val="tx2"/>
              </a:solidFill>
              <a:latin typeface="ＭＳ ゴシック" panose="020B0609070205080204" pitchFamily="49" charset="-128"/>
              <a:ea typeface="ＭＳ ゴシック" panose="020B0609070205080204" pitchFamily="49" charset="-128"/>
            </a:rPr>
            <a:t>非リプロ中</a:t>
          </a:r>
          <a:endParaRPr kumimoji="1" lang="ja-JP" altLang="en-US" sz="1000">
            <a:solidFill>
              <a:schemeClr val="tx2"/>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264229</xdr:colOff>
      <xdr:row>286</xdr:row>
      <xdr:rowOff>93717</xdr:rowOff>
    </xdr:from>
    <xdr:to>
      <xdr:col>25</xdr:col>
      <xdr:colOff>141104</xdr:colOff>
      <xdr:row>303</xdr:row>
      <xdr:rowOff>46058</xdr:rowOff>
    </xdr:to>
    <xdr:sp macro="" textlink="">
      <xdr:nvSpPr>
        <xdr:cNvPr id="179" name="正方形/長方形 178"/>
        <xdr:cNvSpPr/>
      </xdr:nvSpPr>
      <xdr:spPr bwMode="auto">
        <a:xfrm>
          <a:off x="5979229" y="60157246"/>
          <a:ext cx="1994787" cy="2809841"/>
        </a:xfrm>
        <a:prstGeom prst="rect">
          <a:avLst/>
        </a:prstGeom>
        <a:solidFill>
          <a:schemeClr val="accent2">
            <a:lumMod val="60000"/>
            <a:lumOff val="40000"/>
          </a:schemeClr>
        </a:solidFill>
        <a:ln w="19050">
          <a:noFill/>
          <a:prstDash val="sysDash"/>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68050</xdr:colOff>
      <xdr:row>286</xdr:row>
      <xdr:rowOff>161432</xdr:rowOff>
    </xdr:from>
    <xdr:to>
      <xdr:col>22</xdr:col>
      <xdr:colOff>200884</xdr:colOff>
      <xdr:row>288</xdr:row>
      <xdr:rowOff>84300</xdr:rowOff>
    </xdr:to>
    <xdr:sp macro="" textlink="">
      <xdr:nvSpPr>
        <xdr:cNvPr id="180" name="テキスト ボックス 25"/>
        <xdr:cNvSpPr txBox="1"/>
      </xdr:nvSpPr>
      <xdr:spPr>
        <a:xfrm>
          <a:off x="6085609" y="60224961"/>
          <a:ext cx="1040510"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a:solidFill>
                <a:schemeClr val="accent2">
                  <a:lumMod val="75000"/>
                </a:schemeClr>
              </a:solidFill>
              <a:latin typeface="ＭＳ ゴシック" panose="020B0609070205080204" pitchFamily="49" charset="-128"/>
              <a:ea typeface="ＭＳ ゴシック" panose="020B0609070205080204" pitchFamily="49" charset="-128"/>
            </a:rPr>
            <a:t>リプロ中</a:t>
          </a:r>
          <a:endParaRPr kumimoji="1" lang="ja-JP" altLang="en-US" sz="1000">
            <a:solidFill>
              <a:schemeClr val="accent2">
                <a:lumMod val="75000"/>
              </a:schemeClr>
            </a:solidFill>
            <a:latin typeface="ＭＳ ゴシック" panose="020B0609070205080204" pitchFamily="49" charset="-128"/>
            <a:ea typeface="ＭＳ ゴシック" panose="020B0609070205080204" pitchFamily="49" charset="-128"/>
          </a:endParaRPr>
        </a:p>
      </xdr:txBody>
    </xdr:sp>
    <xdr:clientData/>
  </xdr:twoCellAnchor>
  <xdr:twoCellAnchor>
    <xdr:from>
      <xdr:col>17</xdr:col>
      <xdr:colOff>217467</xdr:colOff>
      <xdr:row>286</xdr:row>
      <xdr:rowOff>93717</xdr:rowOff>
    </xdr:from>
    <xdr:to>
      <xdr:col>26</xdr:col>
      <xdr:colOff>230741</xdr:colOff>
      <xdr:row>286</xdr:row>
      <xdr:rowOff>93717</xdr:rowOff>
    </xdr:to>
    <xdr:cxnSp macro="">
      <xdr:nvCxnSpPr>
        <xdr:cNvPr id="181" name="直線矢印コネクタ 180"/>
        <xdr:cNvCxnSpPr/>
      </xdr:nvCxnSpPr>
      <xdr:spPr bwMode="auto">
        <a:xfrm flipH="1">
          <a:off x="5629908" y="60157246"/>
          <a:ext cx="2736304" cy="0"/>
        </a:xfrm>
        <a:prstGeom prst="straightConnector1">
          <a:avLst/>
        </a:prstGeom>
        <a:noFill/>
        <a:ln w="19050" cap="flat" cmpd="sng" algn="ctr">
          <a:solidFill>
            <a:schemeClr val="tx1"/>
          </a:solidFill>
          <a:prstDash val="sysDash"/>
          <a:round/>
          <a:headEnd type="none" w="med" len="med"/>
          <a:tailEnd type="none" w="med" len="med"/>
        </a:ln>
        <a:effectLst/>
      </xdr:spPr>
    </xdr:cxnSp>
    <xdr:clientData/>
  </xdr:twoCellAnchor>
  <xdr:twoCellAnchor>
    <xdr:from>
      <xdr:col>6</xdr:col>
      <xdr:colOff>245036</xdr:colOff>
      <xdr:row>289</xdr:row>
      <xdr:rowOff>23029</xdr:rowOff>
    </xdr:from>
    <xdr:to>
      <xdr:col>15</xdr:col>
      <xdr:colOff>144437</xdr:colOff>
      <xdr:row>289</xdr:row>
      <xdr:rowOff>23029</xdr:rowOff>
    </xdr:to>
    <xdr:cxnSp macro="">
      <xdr:nvCxnSpPr>
        <xdr:cNvPr id="182" name="直線矢印コネクタ 181"/>
        <xdr:cNvCxnSpPr/>
      </xdr:nvCxnSpPr>
      <xdr:spPr bwMode="auto">
        <a:xfrm flipH="1">
          <a:off x="1993154" y="60590823"/>
          <a:ext cx="2958607" cy="0"/>
        </a:xfrm>
        <a:prstGeom prst="straightConnector1">
          <a:avLst/>
        </a:prstGeom>
        <a:noFill/>
        <a:ln w="19050" cap="flat" cmpd="sng" algn="ctr">
          <a:solidFill>
            <a:schemeClr val="tx1"/>
          </a:solidFill>
          <a:prstDash val="sysDash"/>
          <a:round/>
          <a:headEnd type="none" w="med" len="med"/>
          <a:tailEnd type="triangle" w="med" len="med"/>
        </a:ln>
        <a:effectLst/>
      </xdr:spPr>
    </xdr:cxnSp>
    <xdr:clientData/>
  </xdr:twoCellAnchor>
  <xdr:twoCellAnchor>
    <xdr:from>
      <xdr:col>15</xdr:col>
      <xdr:colOff>158855</xdr:colOff>
      <xdr:row>281</xdr:row>
      <xdr:rowOff>76572</xdr:rowOff>
    </xdr:from>
    <xdr:to>
      <xdr:col>17</xdr:col>
      <xdr:colOff>73452</xdr:colOff>
      <xdr:row>283</xdr:row>
      <xdr:rowOff>23446</xdr:rowOff>
    </xdr:to>
    <xdr:sp macro="" textlink="">
      <xdr:nvSpPr>
        <xdr:cNvPr id="183" name="フリーフォーム 182"/>
        <xdr:cNvSpPr/>
      </xdr:nvSpPr>
      <xdr:spPr bwMode="auto">
        <a:xfrm>
          <a:off x="4966179" y="59299660"/>
          <a:ext cx="519714" cy="283051"/>
        </a:xfrm>
        <a:custGeom>
          <a:avLst/>
          <a:gdLst>
            <a:gd name="connsiteX0" fmla="*/ 0 w 447473"/>
            <a:gd name="connsiteY0" fmla="*/ 0 h 398834"/>
            <a:gd name="connsiteX1" fmla="*/ 447473 w 447473"/>
            <a:gd name="connsiteY1" fmla="*/ 0 h 398834"/>
            <a:gd name="connsiteX2" fmla="*/ 447473 w 447473"/>
            <a:gd name="connsiteY2" fmla="*/ 398834 h 398834"/>
            <a:gd name="connsiteX3" fmla="*/ 9728 w 447473"/>
            <a:gd name="connsiteY3" fmla="*/ 398834 h 398834"/>
          </a:gdLst>
          <a:ahLst/>
          <a:cxnLst>
            <a:cxn ang="0">
              <a:pos x="connsiteX0" y="connsiteY0"/>
            </a:cxn>
            <a:cxn ang="0">
              <a:pos x="connsiteX1" y="connsiteY1"/>
            </a:cxn>
            <a:cxn ang="0">
              <a:pos x="connsiteX2" y="connsiteY2"/>
            </a:cxn>
            <a:cxn ang="0">
              <a:pos x="connsiteX3" y="connsiteY3"/>
            </a:cxn>
          </a:cxnLst>
          <a:rect l="l" t="t" r="r" b="b"/>
          <a:pathLst>
            <a:path w="447473" h="398834">
              <a:moveTo>
                <a:pt x="0" y="0"/>
              </a:moveTo>
              <a:lnTo>
                <a:pt x="447473" y="0"/>
              </a:lnTo>
              <a:lnTo>
                <a:pt x="447473" y="398834"/>
              </a:lnTo>
              <a:lnTo>
                <a:pt x="9728" y="398834"/>
              </a:lnTo>
            </a:path>
          </a:pathLst>
        </a:custGeom>
        <a:noFill/>
        <a:ln w="19050">
          <a:solidFill>
            <a:schemeClr val="tx2">
              <a:lumMod val="60000"/>
              <a:lumOff val="40000"/>
            </a:schemeClr>
          </a:solidFill>
          <a:prstDash val="solid"/>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151141</xdr:colOff>
      <xdr:row>278</xdr:row>
      <xdr:rowOff>144089</xdr:rowOff>
    </xdr:from>
    <xdr:to>
      <xdr:col>17</xdr:col>
      <xdr:colOff>207039</xdr:colOff>
      <xdr:row>281</xdr:row>
      <xdr:rowOff>65583</xdr:rowOff>
    </xdr:to>
    <xdr:sp macro="" textlink="">
      <xdr:nvSpPr>
        <xdr:cNvPr id="184" name="テキスト ボックス 29"/>
        <xdr:cNvSpPr txBox="1"/>
      </xdr:nvSpPr>
      <xdr:spPr>
        <a:xfrm>
          <a:off x="4958465" y="58862913"/>
          <a:ext cx="661015" cy="4257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kern="0">
              <a:solidFill>
                <a:schemeClr val="accent1"/>
              </a:solidFill>
              <a:latin typeface="ＭＳ ゴシック" panose="020B0609070205080204" pitchFamily="49" charset="-128"/>
              <a:ea typeface="ＭＳ ゴシック" panose="020B0609070205080204" pitchFamily="49" charset="-128"/>
            </a:rPr>
            <a:t>データ</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a:p>
          <a:r>
            <a:rPr lang="ja-JP" altLang="en-US" sz="1000" kern="0">
              <a:solidFill>
                <a:schemeClr val="accent1"/>
              </a:solidFill>
              <a:latin typeface="ＭＳ ゴシック" panose="020B0609070205080204" pitchFamily="49" charset="-128"/>
              <a:ea typeface="ＭＳ ゴシック" panose="020B0609070205080204" pitchFamily="49" charset="-128"/>
            </a:rPr>
            <a:t>更新</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245386</xdr:colOff>
      <xdr:row>281</xdr:row>
      <xdr:rowOff>58421</xdr:rowOff>
    </xdr:from>
    <xdr:to>
      <xdr:col>15</xdr:col>
      <xdr:colOff>144787</xdr:colOff>
      <xdr:row>281</xdr:row>
      <xdr:rowOff>58421</xdr:rowOff>
    </xdr:to>
    <xdr:cxnSp macro="">
      <xdr:nvCxnSpPr>
        <xdr:cNvPr id="185" name="直線矢印コネクタ 184"/>
        <xdr:cNvCxnSpPr/>
      </xdr:nvCxnSpPr>
      <xdr:spPr bwMode="auto">
        <a:xfrm>
          <a:off x="1993504" y="59281509"/>
          <a:ext cx="2958607" cy="0"/>
        </a:xfrm>
        <a:prstGeom prst="straightConnector1">
          <a:avLst/>
        </a:prstGeom>
        <a:noFill/>
        <a:ln w="19050" cap="flat" cmpd="sng" algn="ctr">
          <a:solidFill>
            <a:schemeClr val="tx1"/>
          </a:solidFill>
          <a:prstDash val="solid"/>
          <a:round/>
          <a:headEnd type="none" w="med" len="med"/>
          <a:tailEnd type="triangle" w="med" len="med"/>
        </a:ln>
        <a:effectLst/>
      </xdr:spPr>
    </xdr:cxnSp>
    <xdr:clientData/>
  </xdr:twoCellAnchor>
  <xdr:twoCellAnchor>
    <xdr:from>
      <xdr:col>5</xdr:col>
      <xdr:colOff>179838</xdr:colOff>
      <xdr:row>279</xdr:row>
      <xdr:rowOff>155205</xdr:rowOff>
    </xdr:from>
    <xdr:to>
      <xdr:col>16</xdr:col>
      <xdr:colOff>199129</xdr:colOff>
      <xdr:row>281</xdr:row>
      <xdr:rowOff>78074</xdr:rowOff>
    </xdr:to>
    <xdr:sp macro="" textlink="">
      <xdr:nvSpPr>
        <xdr:cNvPr id="186" name="テキスト ボックス 33"/>
        <xdr:cNvSpPr txBox="1"/>
      </xdr:nvSpPr>
      <xdr:spPr>
        <a:xfrm>
          <a:off x="1636603" y="59042117"/>
          <a:ext cx="3672408"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00" kern="0">
              <a:latin typeface="ＭＳ ゴシック" panose="020B0609070205080204" pitchFamily="49" charset="-128"/>
              <a:ea typeface="ＭＳ ゴシック" panose="020B0609070205080204" pitchFamily="49" charset="-128"/>
            </a:rPr>
            <a:t>車両データ設定</a:t>
          </a:r>
          <a:r>
            <a:rPr lang="en-US" altLang="ja-JP" sz="1000" kern="0">
              <a:latin typeface="ＭＳ ゴシック" panose="020B0609070205080204" pitchFamily="49" charset="-128"/>
              <a:ea typeface="ＭＳ ゴシック" panose="020B0609070205080204" pitchFamily="49" charset="-128"/>
            </a:rPr>
            <a:t>(</a:t>
          </a:r>
          <a:r>
            <a:rPr lang="ja-JP" altLang="en-US" sz="1000" kern="0">
              <a:latin typeface="ＭＳ ゴシック" panose="020B0609070205080204" pitchFamily="49" charset="-128"/>
              <a:ea typeface="ＭＳ ゴシック" panose="020B0609070205080204" pitchFamily="49" charset="-128"/>
            </a:rPr>
            <a:t>燃費等々</a:t>
          </a:r>
          <a:r>
            <a:rPr lang="en-US" altLang="ja-JP" sz="1000" kern="0">
              <a:latin typeface="ＭＳ ゴシック" panose="020B0609070205080204" pitchFamily="49" charset="-128"/>
              <a:ea typeface="ＭＳ ゴシック" panose="020B0609070205080204" pitchFamily="49" charset="-128"/>
            </a:rPr>
            <a:t>)</a:t>
          </a:r>
        </a:p>
      </xdr:txBody>
    </xdr:sp>
    <xdr:clientData/>
  </xdr:twoCellAnchor>
  <xdr:twoCellAnchor>
    <xdr:from>
      <xdr:col>6</xdr:col>
      <xdr:colOff>245387</xdr:colOff>
      <xdr:row>283</xdr:row>
      <xdr:rowOff>42902</xdr:rowOff>
    </xdr:from>
    <xdr:to>
      <xdr:col>15</xdr:col>
      <xdr:colOff>144788</xdr:colOff>
      <xdr:row>283</xdr:row>
      <xdr:rowOff>42902</xdr:rowOff>
    </xdr:to>
    <xdr:cxnSp macro="">
      <xdr:nvCxnSpPr>
        <xdr:cNvPr id="187" name="直線矢印コネクタ 186"/>
        <xdr:cNvCxnSpPr/>
      </xdr:nvCxnSpPr>
      <xdr:spPr bwMode="auto">
        <a:xfrm flipH="1">
          <a:off x="1993505" y="59602167"/>
          <a:ext cx="2958607" cy="0"/>
        </a:xfrm>
        <a:prstGeom prst="straightConnector1">
          <a:avLst/>
        </a:prstGeom>
        <a:noFill/>
        <a:ln w="19050" cap="flat" cmpd="sng" algn="ctr">
          <a:solidFill>
            <a:schemeClr val="tx1"/>
          </a:solidFill>
          <a:prstDash val="sysDash"/>
          <a:round/>
          <a:headEnd type="none" w="med" len="med"/>
          <a:tailEnd type="triangle" w="med" len="med"/>
        </a:ln>
        <a:effectLst/>
      </xdr:spPr>
    </xdr:cxnSp>
    <xdr:clientData/>
  </xdr:twoCellAnchor>
  <xdr:twoCellAnchor>
    <xdr:from>
      <xdr:col>15</xdr:col>
      <xdr:colOff>158855</xdr:colOff>
      <xdr:row>286</xdr:row>
      <xdr:rowOff>150432</xdr:rowOff>
    </xdr:from>
    <xdr:to>
      <xdr:col>17</xdr:col>
      <xdr:colOff>73452</xdr:colOff>
      <xdr:row>288</xdr:row>
      <xdr:rowOff>97306</xdr:rowOff>
    </xdr:to>
    <xdr:sp macro="" textlink="">
      <xdr:nvSpPr>
        <xdr:cNvPr id="188" name="フリーフォーム 187"/>
        <xdr:cNvSpPr/>
      </xdr:nvSpPr>
      <xdr:spPr bwMode="auto">
        <a:xfrm>
          <a:off x="4966179" y="60213961"/>
          <a:ext cx="519714" cy="283051"/>
        </a:xfrm>
        <a:custGeom>
          <a:avLst/>
          <a:gdLst>
            <a:gd name="connsiteX0" fmla="*/ 0 w 447473"/>
            <a:gd name="connsiteY0" fmla="*/ 0 h 398834"/>
            <a:gd name="connsiteX1" fmla="*/ 447473 w 447473"/>
            <a:gd name="connsiteY1" fmla="*/ 0 h 398834"/>
            <a:gd name="connsiteX2" fmla="*/ 447473 w 447473"/>
            <a:gd name="connsiteY2" fmla="*/ 398834 h 398834"/>
            <a:gd name="connsiteX3" fmla="*/ 9728 w 447473"/>
            <a:gd name="connsiteY3" fmla="*/ 398834 h 398834"/>
          </a:gdLst>
          <a:ahLst/>
          <a:cxnLst>
            <a:cxn ang="0">
              <a:pos x="connsiteX0" y="connsiteY0"/>
            </a:cxn>
            <a:cxn ang="0">
              <a:pos x="connsiteX1" y="connsiteY1"/>
            </a:cxn>
            <a:cxn ang="0">
              <a:pos x="connsiteX2" y="connsiteY2"/>
            </a:cxn>
            <a:cxn ang="0">
              <a:pos x="connsiteX3" y="connsiteY3"/>
            </a:cxn>
          </a:cxnLst>
          <a:rect l="l" t="t" r="r" b="b"/>
          <a:pathLst>
            <a:path w="447473" h="398834">
              <a:moveTo>
                <a:pt x="0" y="0"/>
              </a:moveTo>
              <a:lnTo>
                <a:pt x="447473" y="0"/>
              </a:lnTo>
              <a:lnTo>
                <a:pt x="447473" y="398834"/>
              </a:lnTo>
              <a:lnTo>
                <a:pt x="9728" y="398834"/>
              </a:lnTo>
            </a:path>
          </a:pathLst>
        </a:custGeom>
        <a:noFill/>
        <a:ln w="19050">
          <a:solidFill>
            <a:schemeClr val="tx2">
              <a:lumMod val="60000"/>
              <a:lumOff val="40000"/>
            </a:schemeClr>
          </a:solidFill>
          <a:prstDash val="solid"/>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137397</xdr:colOff>
      <xdr:row>284</xdr:row>
      <xdr:rowOff>60684</xdr:rowOff>
    </xdr:from>
    <xdr:to>
      <xdr:col>19</xdr:col>
      <xdr:colOff>9506</xdr:colOff>
      <xdr:row>286</xdr:row>
      <xdr:rowOff>150266</xdr:rowOff>
    </xdr:to>
    <xdr:sp macro="" textlink="">
      <xdr:nvSpPr>
        <xdr:cNvPr id="189" name="テキスト ボックス 37"/>
        <xdr:cNvSpPr txBox="1"/>
      </xdr:nvSpPr>
      <xdr:spPr>
        <a:xfrm>
          <a:off x="4944721" y="59788037"/>
          <a:ext cx="1082344" cy="4257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kern="0">
              <a:solidFill>
                <a:schemeClr val="accent1"/>
              </a:solidFill>
              <a:latin typeface="ＭＳ ゴシック" panose="020B0609070205080204" pitchFamily="49" charset="-128"/>
              <a:ea typeface="ＭＳ ゴシック" panose="020B0609070205080204" pitchFamily="49" charset="-128"/>
            </a:rPr>
            <a:t>対象バッファ</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a:p>
          <a:r>
            <a:rPr lang="ja-JP" altLang="en-US" sz="1000" kern="0">
              <a:solidFill>
                <a:schemeClr val="accent1"/>
              </a:solidFill>
              <a:latin typeface="ＭＳ ゴシック" panose="020B0609070205080204" pitchFamily="49" charset="-128"/>
              <a:ea typeface="ＭＳ ゴシック" panose="020B0609070205080204" pitchFamily="49" charset="-128"/>
            </a:rPr>
            <a:t>クリア</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172923</xdr:colOff>
      <xdr:row>292</xdr:row>
      <xdr:rowOff>38264</xdr:rowOff>
    </xdr:from>
    <xdr:to>
      <xdr:col>17</xdr:col>
      <xdr:colOff>87520</xdr:colOff>
      <xdr:row>293</xdr:row>
      <xdr:rowOff>153227</xdr:rowOff>
    </xdr:to>
    <xdr:sp macro="" textlink="">
      <xdr:nvSpPr>
        <xdr:cNvPr id="190" name="フリーフォーム 189"/>
        <xdr:cNvSpPr/>
      </xdr:nvSpPr>
      <xdr:spPr bwMode="auto">
        <a:xfrm>
          <a:off x="4980247" y="61110323"/>
          <a:ext cx="519714" cy="283051"/>
        </a:xfrm>
        <a:custGeom>
          <a:avLst/>
          <a:gdLst>
            <a:gd name="connsiteX0" fmla="*/ 0 w 447473"/>
            <a:gd name="connsiteY0" fmla="*/ 0 h 398834"/>
            <a:gd name="connsiteX1" fmla="*/ 447473 w 447473"/>
            <a:gd name="connsiteY1" fmla="*/ 0 h 398834"/>
            <a:gd name="connsiteX2" fmla="*/ 447473 w 447473"/>
            <a:gd name="connsiteY2" fmla="*/ 398834 h 398834"/>
            <a:gd name="connsiteX3" fmla="*/ 9728 w 447473"/>
            <a:gd name="connsiteY3" fmla="*/ 398834 h 398834"/>
          </a:gdLst>
          <a:ahLst/>
          <a:cxnLst>
            <a:cxn ang="0">
              <a:pos x="connsiteX0" y="connsiteY0"/>
            </a:cxn>
            <a:cxn ang="0">
              <a:pos x="connsiteX1" y="connsiteY1"/>
            </a:cxn>
            <a:cxn ang="0">
              <a:pos x="connsiteX2" y="connsiteY2"/>
            </a:cxn>
            <a:cxn ang="0">
              <a:pos x="connsiteX3" y="connsiteY3"/>
            </a:cxn>
          </a:cxnLst>
          <a:rect l="l" t="t" r="r" b="b"/>
          <a:pathLst>
            <a:path w="447473" h="398834">
              <a:moveTo>
                <a:pt x="0" y="0"/>
              </a:moveTo>
              <a:lnTo>
                <a:pt x="447473" y="0"/>
              </a:lnTo>
              <a:lnTo>
                <a:pt x="447473" y="398834"/>
              </a:lnTo>
              <a:lnTo>
                <a:pt x="9728" y="398834"/>
              </a:lnTo>
            </a:path>
          </a:pathLst>
        </a:custGeom>
        <a:noFill/>
        <a:ln w="19050">
          <a:solidFill>
            <a:schemeClr val="tx2">
              <a:lumMod val="60000"/>
              <a:lumOff val="40000"/>
            </a:schemeClr>
          </a:solidFill>
          <a:prstDash val="solid"/>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151141</xdr:colOff>
      <xdr:row>289</xdr:row>
      <xdr:rowOff>105782</xdr:rowOff>
    </xdr:from>
    <xdr:to>
      <xdr:col>19</xdr:col>
      <xdr:colOff>27037</xdr:colOff>
      <xdr:row>292</xdr:row>
      <xdr:rowOff>27275</xdr:rowOff>
    </xdr:to>
    <xdr:sp macro="" textlink="">
      <xdr:nvSpPr>
        <xdr:cNvPr id="191" name="テキスト ボックス 39"/>
        <xdr:cNvSpPr txBox="1"/>
      </xdr:nvSpPr>
      <xdr:spPr>
        <a:xfrm>
          <a:off x="4958465" y="60673576"/>
          <a:ext cx="1086131" cy="4257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kern="0">
              <a:solidFill>
                <a:schemeClr val="accent1"/>
              </a:solidFill>
              <a:latin typeface="ＭＳ ゴシック" panose="020B0609070205080204" pitchFamily="49" charset="-128"/>
              <a:ea typeface="ＭＳ ゴシック" panose="020B0609070205080204" pitchFamily="49" charset="-128"/>
            </a:rPr>
            <a:t>データ</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a:p>
          <a:r>
            <a:rPr lang="ja-JP" altLang="en-US" sz="1000" kern="0">
              <a:solidFill>
                <a:schemeClr val="accent1"/>
              </a:solidFill>
              <a:latin typeface="ＭＳ ゴシック" panose="020B0609070205080204" pitchFamily="49" charset="-128"/>
              <a:ea typeface="ＭＳ ゴシック" panose="020B0609070205080204" pitchFamily="49" charset="-128"/>
            </a:rPr>
            <a:t>更新しない</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259454</xdr:colOff>
      <xdr:row>292</xdr:row>
      <xdr:rowOff>20113</xdr:rowOff>
    </xdr:from>
    <xdr:to>
      <xdr:col>15</xdr:col>
      <xdr:colOff>158855</xdr:colOff>
      <xdr:row>292</xdr:row>
      <xdr:rowOff>20113</xdr:rowOff>
    </xdr:to>
    <xdr:cxnSp macro="">
      <xdr:nvCxnSpPr>
        <xdr:cNvPr id="192" name="直線矢印コネクタ 191"/>
        <xdr:cNvCxnSpPr/>
      </xdr:nvCxnSpPr>
      <xdr:spPr bwMode="auto">
        <a:xfrm>
          <a:off x="2007572" y="61092172"/>
          <a:ext cx="2958607" cy="0"/>
        </a:xfrm>
        <a:prstGeom prst="straightConnector1">
          <a:avLst/>
        </a:prstGeom>
        <a:noFill/>
        <a:ln w="19050" cap="flat" cmpd="sng" algn="ctr">
          <a:solidFill>
            <a:schemeClr val="tx1"/>
          </a:solidFill>
          <a:prstDash val="solid"/>
          <a:round/>
          <a:headEnd type="none" w="med" len="med"/>
          <a:tailEnd type="triangle" w="med" len="med"/>
        </a:ln>
        <a:effectLst/>
      </xdr:spPr>
    </xdr:cxnSp>
    <xdr:clientData/>
  </xdr:twoCellAnchor>
  <xdr:twoCellAnchor>
    <xdr:from>
      <xdr:col>5</xdr:col>
      <xdr:colOff>193906</xdr:colOff>
      <xdr:row>290</xdr:row>
      <xdr:rowOff>107170</xdr:rowOff>
    </xdr:from>
    <xdr:to>
      <xdr:col>16</xdr:col>
      <xdr:colOff>213197</xdr:colOff>
      <xdr:row>292</xdr:row>
      <xdr:rowOff>30038</xdr:rowOff>
    </xdr:to>
    <xdr:sp macro="" textlink="">
      <xdr:nvSpPr>
        <xdr:cNvPr id="193" name="テキスト ボックス 41"/>
        <xdr:cNvSpPr txBox="1"/>
      </xdr:nvSpPr>
      <xdr:spPr>
        <a:xfrm>
          <a:off x="1650671" y="60843052"/>
          <a:ext cx="3672408"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00" kern="0">
              <a:latin typeface="ＭＳ ゴシック" panose="020B0609070205080204" pitchFamily="49" charset="-128"/>
              <a:ea typeface="ＭＳ ゴシック" panose="020B0609070205080204" pitchFamily="49" charset="-128"/>
            </a:rPr>
            <a:t>車両データ設定</a:t>
          </a:r>
          <a:r>
            <a:rPr lang="en-US" altLang="ja-JP" sz="1000" kern="0">
              <a:latin typeface="ＭＳ ゴシック" panose="020B0609070205080204" pitchFamily="49" charset="-128"/>
              <a:ea typeface="ＭＳ ゴシック" panose="020B0609070205080204" pitchFamily="49" charset="-128"/>
            </a:rPr>
            <a:t>(F-CAN</a:t>
          </a:r>
          <a:r>
            <a:rPr lang="ja-JP" altLang="en-US" sz="1000" kern="0">
              <a:latin typeface="ＭＳ ゴシック" panose="020B0609070205080204" pitchFamily="49" charset="-128"/>
              <a:ea typeface="ＭＳ ゴシック" panose="020B0609070205080204" pitchFamily="49" charset="-128"/>
            </a:rPr>
            <a:t>リプロ対象項目</a:t>
          </a:r>
          <a:r>
            <a:rPr lang="en-US" altLang="ja-JP" sz="1000" kern="0">
              <a:latin typeface="ＭＳ ゴシック" panose="020B0609070205080204" pitchFamily="49" charset="-128"/>
              <a:ea typeface="ＭＳ ゴシック" panose="020B0609070205080204" pitchFamily="49" charset="-128"/>
            </a:rPr>
            <a:t>)</a:t>
          </a:r>
        </a:p>
      </xdr:txBody>
    </xdr:sp>
    <xdr:clientData/>
  </xdr:twoCellAnchor>
  <xdr:twoCellAnchor>
    <xdr:from>
      <xdr:col>6</xdr:col>
      <xdr:colOff>259455</xdr:colOff>
      <xdr:row>294</xdr:row>
      <xdr:rowOff>4595</xdr:rowOff>
    </xdr:from>
    <xdr:to>
      <xdr:col>15</xdr:col>
      <xdr:colOff>158856</xdr:colOff>
      <xdr:row>294</xdr:row>
      <xdr:rowOff>4595</xdr:rowOff>
    </xdr:to>
    <xdr:cxnSp macro="">
      <xdr:nvCxnSpPr>
        <xdr:cNvPr id="194" name="直線矢印コネクタ 193"/>
        <xdr:cNvCxnSpPr/>
      </xdr:nvCxnSpPr>
      <xdr:spPr bwMode="auto">
        <a:xfrm flipH="1">
          <a:off x="2007573" y="61412830"/>
          <a:ext cx="2958607" cy="0"/>
        </a:xfrm>
        <a:prstGeom prst="straightConnector1">
          <a:avLst/>
        </a:prstGeom>
        <a:noFill/>
        <a:ln w="19050" cap="flat" cmpd="sng" algn="ctr">
          <a:solidFill>
            <a:schemeClr val="tx1"/>
          </a:solidFill>
          <a:prstDash val="sysDash"/>
          <a:round/>
          <a:headEnd type="none" w="med" len="med"/>
          <a:tailEnd type="triangle" w="med" len="med"/>
        </a:ln>
        <a:effectLst/>
      </xdr:spPr>
    </xdr:cxnSp>
    <xdr:clientData/>
  </xdr:twoCellAnchor>
  <xdr:twoCellAnchor>
    <xdr:from>
      <xdr:col>15</xdr:col>
      <xdr:colOff>179958</xdr:colOff>
      <xdr:row>292</xdr:row>
      <xdr:rowOff>13002</xdr:rowOff>
    </xdr:from>
    <xdr:to>
      <xdr:col>17</xdr:col>
      <xdr:colOff>80486</xdr:colOff>
      <xdr:row>294</xdr:row>
      <xdr:rowOff>46685</xdr:rowOff>
    </xdr:to>
    <xdr:cxnSp macro="">
      <xdr:nvCxnSpPr>
        <xdr:cNvPr id="195" name="直線コネクタ 194"/>
        <xdr:cNvCxnSpPr/>
      </xdr:nvCxnSpPr>
      <xdr:spPr bwMode="auto">
        <a:xfrm flipH="1" flipV="1">
          <a:off x="4987282" y="61085061"/>
          <a:ext cx="505645" cy="369859"/>
        </a:xfrm>
        <a:prstGeom prst="line">
          <a:avLst/>
        </a:prstGeom>
        <a:ln w="1905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172923</xdr:colOff>
      <xdr:row>292</xdr:row>
      <xdr:rowOff>22821</xdr:rowOff>
    </xdr:from>
    <xdr:to>
      <xdr:col>17</xdr:col>
      <xdr:colOff>73451</xdr:colOff>
      <xdr:row>294</xdr:row>
      <xdr:rowOff>56504</xdr:rowOff>
    </xdr:to>
    <xdr:cxnSp macro="">
      <xdr:nvCxnSpPr>
        <xdr:cNvPr id="196" name="直線コネクタ 195"/>
        <xdr:cNvCxnSpPr/>
      </xdr:nvCxnSpPr>
      <xdr:spPr bwMode="auto">
        <a:xfrm flipV="1">
          <a:off x="4980247" y="61094880"/>
          <a:ext cx="505645" cy="369859"/>
        </a:xfrm>
        <a:prstGeom prst="line">
          <a:avLst/>
        </a:prstGeom>
        <a:ln w="1905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258861</xdr:colOff>
      <xdr:row>281</xdr:row>
      <xdr:rowOff>124599</xdr:rowOff>
    </xdr:from>
    <xdr:to>
      <xdr:col>12</xdr:col>
      <xdr:colOff>148242</xdr:colOff>
      <xdr:row>283</xdr:row>
      <xdr:rowOff>47467</xdr:rowOff>
    </xdr:to>
    <xdr:sp macro="" textlink="">
      <xdr:nvSpPr>
        <xdr:cNvPr id="197" name="テキスト ボックス 46"/>
        <xdr:cNvSpPr txBox="1"/>
      </xdr:nvSpPr>
      <xdr:spPr>
        <a:xfrm>
          <a:off x="3194802" y="59347687"/>
          <a:ext cx="584146"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true</a:t>
          </a:r>
        </a:p>
      </xdr:txBody>
    </xdr:sp>
    <xdr:clientData/>
  </xdr:twoCellAnchor>
  <xdr:twoCellAnchor>
    <xdr:from>
      <xdr:col>10</xdr:col>
      <xdr:colOff>244442</xdr:colOff>
      <xdr:row>287</xdr:row>
      <xdr:rowOff>126894</xdr:rowOff>
    </xdr:from>
    <xdr:to>
      <xdr:col>12</xdr:col>
      <xdr:colOff>133823</xdr:colOff>
      <xdr:row>289</xdr:row>
      <xdr:rowOff>49763</xdr:rowOff>
    </xdr:to>
    <xdr:sp macro="" textlink="">
      <xdr:nvSpPr>
        <xdr:cNvPr id="198" name="テキスト ボックス 47"/>
        <xdr:cNvSpPr txBox="1"/>
      </xdr:nvSpPr>
      <xdr:spPr>
        <a:xfrm>
          <a:off x="3180383" y="60358512"/>
          <a:ext cx="584146"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true</a:t>
          </a:r>
        </a:p>
      </xdr:txBody>
    </xdr:sp>
    <xdr:clientData/>
  </xdr:twoCellAnchor>
  <xdr:twoCellAnchor>
    <xdr:from>
      <xdr:col>10</xdr:col>
      <xdr:colOff>237613</xdr:colOff>
      <xdr:row>292</xdr:row>
      <xdr:rowOff>105861</xdr:rowOff>
    </xdr:from>
    <xdr:to>
      <xdr:col>12</xdr:col>
      <xdr:colOff>126994</xdr:colOff>
      <xdr:row>294</xdr:row>
      <xdr:rowOff>28730</xdr:rowOff>
    </xdr:to>
    <xdr:sp macro="" textlink="">
      <xdr:nvSpPr>
        <xdr:cNvPr id="199" name="テキスト ボックス 48"/>
        <xdr:cNvSpPr txBox="1"/>
      </xdr:nvSpPr>
      <xdr:spPr>
        <a:xfrm>
          <a:off x="3173554" y="61177920"/>
          <a:ext cx="584146"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false</a:t>
          </a:r>
        </a:p>
      </xdr:txBody>
    </xdr:sp>
    <xdr:clientData/>
  </xdr:twoCellAnchor>
  <xdr:twoCellAnchor>
    <xdr:from>
      <xdr:col>15</xdr:col>
      <xdr:colOff>172923</xdr:colOff>
      <xdr:row>297</xdr:row>
      <xdr:rowOff>9481</xdr:rowOff>
    </xdr:from>
    <xdr:to>
      <xdr:col>17</xdr:col>
      <xdr:colOff>87520</xdr:colOff>
      <xdr:row>298</xdr:row>
      <xdr:rowOff>124444</xdr:rowOff>
    </xdr:to>
    <xdr:sp macro="" textlink="">
      <xdr:nvSpPr>
        <xdr:cNvPr id="200" name="フリーフォーム 199"/>
        <xdr:cNvSpPr/>
      </xdr:nvSpPr>
      <xdr:spPr bwMode="auto">
        <a:xfrm>
          <a:off x="4980247" y="61921981"/>
          <a:ext cx="519714" cy="283051"/>
        </a:xfrm>
        <a:custGeom>
          <a:avLst/>
          <a:gdLst>
            <a:gd name="connsiteX0" fmla="*/ 0 w 447473"/>
            <a:gd name="connsiteY0" fmla="*/ 0 h 398834"/>
            <a:gd name="connsiteX1" fmla="*/ 447473 w 447473"/>
            <a:gd name="connsiteY1" fmla="*/ 0 h 398834"/>
            <a:gd name="connsiteX2" fmla="*/ 447473 w 447473"/>
            <a:gd name="connsiteY2" fmla="*/ 398834 h 398834"/>
            <a:gd name="connsiteX3" fmla="*/ 9728 w 447473"/>
            <a:gd name="connsiteY3" fmla="*/ 398834 h 398834"/>
          </a:gdLst>
          <a:ahLst/>
          <a:cxnLst>
            <a:cxn ang="0">
              <a:pos x="connsiteX0" y="connsiteY0"/>
            </a:cxn>
            <a:cxn ang="0">
              <a:pos x="connsiteX1" y="connsiteY1"/>
            </a:cxn>
            <a:cxn ang="0">
              <a:pos x="connsiteX2" y="connsiteY2"/>
            </a:cxn>
            <a:cxn ang="0">
              <a:pos x="connsiteX3" y="connsiteY3"/>
            </a:cxn>
          </a:cxnLst>
          <a:rect l="l" t="t" r="r" b="b"/>
          <a:pathLst>
            <a:path w="447473" h="398834">
              <a:moveTo>
                <a:pt x="0" y="0"/>
              </a:moveTo>
              <a:lnTo>
                <a:pt x="447473" y="0"/>
              </a:lnTo>
              <a:lnTo>
                <a:pt x="447473" y="398834"/>
              </a:lnTo>
              <a:lnTo>
                <a:pt x="9728" y="398834"/>
              </a:lnTo>
            </a:path>
          </a:pathLst>
        </a:custGeom>
        <a:noFill/>
        <a:ln w="19050">
          <a:solidFill>
            <a:schemeClr val="tx2">
              <a:lumMod val="60000"/>
              <a:lumOff val="40000"/>
            </a:schemeClr>
          </a:solidFill>
          <a:prstDash val="solid"/>
          <a:miter lim="800000"/>
          <a:headEnd type="none" w="med" len="med"/>
          <a:tailEnd type="arrow" w="med" len="med"/>
        </a:ln>
        <a:effectLst/>
      </xdr:spPr>
      <xdr:txBody>
        <a:bodyPr wrap="square" rtlCol="0" anchor="ct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165209</xdr:colOff>
      <xdr:row>294</xdr:row>
      <xdr:rowOff>76999</xdr:rowOff>
    </xdr:from>
    <xdr:to>
      <xdr:col>17</xdr:col>
      <xdr:colOff>221107</xdr:colOff>
      <xdr:row>296</xdr:row>
      <xdr:rowOff>166580</xdr:rowOff>
    </xdr:to>
    <xdr:sp macro="" textlink="">
      <xdr:nvSpPr>
        <xdr:cNvPr id="201" name="テキスト ボックス 54"/>
        <xdr:cNvSpPr txBox="1"/>
      </xdr:nvSpPr>
      <xdr:spPr>
        <a:xfrm>
          <a:off x="4972533" y="61485234"/>
          <a:ext cx="661015" cy="4257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kern="0">
              <a:solidFill>
                <a:schemeClr val="accent1"/>
              </a:solidFill>
              <a:latin typeface="ＭＳ ゴシック" panose="020B0609070205080204" pitchFamily="49" charset="-128"/>
              <a:ea typeface="ＭＳ ゴシック" panose="020B0609070205080204" pitchFamily="49" charset="-128"/>
            </a:rPr>
            <a:t>データ</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a:p>
          <a:r>
            <a:rPr lang="ja-JP" altLang="en-US" sz="1000" kern="0">
              <a:solidFill>
                <a:schemeClr val="accent1"/>
              </a:solidFill>
              <a:latin typeface="ＭＳ ゴシック" panose="020B0609070205080204" pitchFamily="49" charset="-128"/>
              <a:ea typeface="ＭＳ ゴシック" panose="020B0609070205080204" pitchFamily="49" charset="-128"/>
            </a:rPr>
            <a:t>更新</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259454</xdr:colOff>
      <xdr:row>296</xdr:row>
      <xdr:rowOff>159418</xdr:rowOff>
    </xdr:from>
    <xdr:to>
      <xdr:col>15</xdr:col>
      <xdr:colOff>158855</xdr:colOff>
      <xdr:row>296</xdr:row>
      <xdr:rowOff>159418</xdr:rowOff>
    </xdr:to>
    <xdr:cxnSp macro="">
      <xdr:nvCxnSpPr>
        <xdr:cNvPr id="202" name="直線矢印コネクタ 201"/>
        <xdr:cNvCxnSpPr/>
      </xdr:nvCxnSpPr>
      <xdr:spPr bwMode="auto">
        <a:xfrm>
          <a:off x="2007572" y="61903830"/>
          <a:ext cx="2958607" cy="0"/>
        </a:xfrm>
        <a:prstGeom prst="straightConnector1">
          <a:avLst/>
        </a:prstGeom>
        <a:noFill/>
        <a:ln w="19050" cap="flat" cmpd="sng" algn="ctr">
          <a:solidFill>
            <a:schemeClr val="tx1"/>
          </a:solidFill>
          <a:prstDash val="solid"/>
          <a:round/>
          <a:headEnd type="none" w="med" len="med"/>
          <a:tailEnd type="triangle" w="med" len="med"/>
        </a:ln>
        <a:effectLst/>
      </xdr:spPr>
    </xdr:cxnSp>
    <xdr:clientData/>
  </xdr:twoCellAnchor>
  <xdr:twoCellAnchor>
    <xdr:from>
      <xdr:col>5</xdr:col>
      <xdr:colOff>193906</xdr:colOff>
      <xdr:row>295</xdr:row>
      <xdr:rowOff>94619</xdr:rowOff>
    </xdr:from>
    <xdr:to>
      <xdr:col>16</xdr:col>
      <xdr:colOff>213197</xdr:colOff>
      <xdr:row>297</xdr:row>
      <xdr:rowOff>17488</xdr:rowOff>
    </xdr:to>
    <xdr:sp macro="" textlink="">
      <xdr:nvSpPr>
        <xdr:cNvPr id="203" name="テキスト ボックス 56"/>
        <xdr:cNvSpPr txBox="1"/>
      </xdr:nvSpPr>
      <xdr:spPr>
        <a:xfrm>
          <a:off x="1650671" y="61670943"/>
          <a:ext cx="3672408"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00" kern="0">
              <a:latin typeface="ＭＳ ゴシック" panose="020B0609070205080204" pitchFamily="49" charset="-128"/>
              <a:ea typeface="ＭＳ ゴシック" panose="020B0609070205080204" pitchFamily="49" charset="-128"/>
            </a:rPr>
            <a:t>車両データ設定</a:t>
          </a:r>
          <a:r>
            <a:rPr lang="en-US" altLang="ja-JP" sz="1000" kern="0">
              <a:latin typeface="ＭＳ ゴシック" panose="020B0609070205080204" pitchFamily="49" charset="-128"/>
              <a:ea typeface="ＭＳ ゴシック" panose="020B0609070205080204" pitchFamily="49" charset="-128"/>
            </a:rPr>
            <a:t>(F-CAN</a:t>
          </a:r>
          <a:r>
            <a:rPr lang="ja-JP" altLang="en-US" sz="1000" kern="0">
              <a:latin typeface="ＭＳ ゴシック" panose="020B0609070205080204" pitchFamily="49" charset="-128"/>
              <a:ea typeface="ＭＳ ゴシック" panose="020B0609070205080204" pitchFamily="49" charset="-128"/>
            </a:rPr>
            <a:t>リプロ対象</a:t>
          </a:r>
          <a:r>
            <a:rPr lang="en-US" altLang="ja-JP" sz="1000" kern="0">
              <a:latin typeface="ＭＳ ゴシック" panose="020B0609070205080204" pitchFamily="49" charset="-128"/>
              <a:ea typeface="ＭＳ ゴシック" panose="020B0609070205080204" pitchFamily="49" charset="-128"/>
            </a:rPr>
            <a:t>”</a:t>
          </a:r>
          <a:r>
            <a:rPr lang="ja-JP" altLang="en-US" sz="1000" kern="0">
              <a:latin typeface="ＭＳ ゴシック" panose="020B0609070205080204" pitchFamily="49" charset="-128"/>
              <a:ea typeface="ＭＳ ゴシック" panose="020B0609070205080204" pitchFamily="49" charset="-128"/>
            </a:rPr>
            <a:t>外</a:t>
          </a:r>
          <a:r>
            <a:rPr lang="en-US" altLang="ja-JP" sz="1000" kern="0">
              <a:latin typeface="ＭＳ ゴシック" panose="020B0609070205080204" pitchFamily="49" charset="-128"/>
              <a:ea typeface="ＭＳ ゴシック" panose="020B0609070205080204" pitchFamily="49" charset="-128"/>
            </a:rPr>
            <a:t>”</a:t>
          </a:r>
          <a:r>
            <a:rPr lang="ja-JP" altLang="en-US" sz="1000" kern="0">
              <a:latin typeface="ＭＳ ゴシック" panose="020B0609070205080204" pitchFamily="49" charset="-128"/>
              <a:ea typeface="ＭＳ ゴシック" panose="020B0609070205080204" pitchFamily="49" charset="-128"/>
            </a:rPr>
            <a:t>項目</a:t>
          </a:r>
          <a:r>
            <a:rPr lang="en-US" altLang="ja-JP" sz="1000" kern="0">
              <a:latin typeface="ＭＳ ゴシック" panose="020B0609070205080204" pitchFamily="49" charset="-128"/>
              <a:ea typeface="ＭＳ ゴシック" panose="020B0609070205080204" pitchFamily="49" charset="-128"/>
            </a:rPr>
            <a:t>)</a:t>
          </a:r>
        </a:p>
      </xdr:txBody>
    </xdr:sp>
    <xdr:clientData/>
  </xdr:twoCellAnchor>
  <xdr:twoCellAnchor>
    <xdr:from>
      <xdr:col>6</xdr:col>
      <xdr:colOff>259455</xdr:colOff>
      <xdr:row>298</xdr:row>
      <xdr:rowOff>143900</xdr:rowOff>
    </xdr:from>
    <xdr:to>
      <xdr:col>15</xdr:col>
      <xdr:colOff>158856</xdr:colOff>
      <xdr:row>298</xdr:row>
      <xdr:rowOff>143900</xdr:rowOff>
    </xdr:to>
    <xdr:cxnSp macro="">
      <xdr:nvCxnSpPr>
        <xdr:cNvPr id="204" name="直線矢印コネクタ 203"/>
        <xdr:cNvCxnSpPr/>
      </xdr:nvCxnSpPr>
      <xdr:spPr bwMode="auto">
        <a:xfrm flipH="1">
          <a:off x="2007573" y="62224488"/>
          <a:ext cx="2958607" cy="0"/>
        </a:xfrm>
        <a:prstGeom prst="straightConnector1">
          <a:avLst/>
        </a:prstGeom>
        <a:noFill/>
        <a:ln w="19050" cap="flat" cmpd="sng" algn="ctr">
          <a:solidFill>
            <a:schemeClr val="tx1"/>
          </a:solidFill>
          <a:prstDash val="sysDash"/>
          <a:round/>
          <a:headEnd type="none" w="med" len="med"/>
          <a:tailEnd type="triangle" w="med" len="med"/>
        </a:ln>
        <a:effectLst/>
      </xdr:spPr>
    </xdr:cxnSp>
    <xdr:clientData/>
  </xdr:twoCellAnchor>
  <xdr:twoCellAnchor>
    <xdr:from>
      <xdr:col>10</xdr:col>
      <xdr:colOff>272929</xdr:colOff>
      <xdr:row>297</xdr:row>
      <xdr:rowOff>83568</xdr:rowOff>
    </xdr:from>
    <xdr:to>
      <xdr:col>12</xdr:col>
      <xdr:colOff>162310</xdr:colOff>
      <xdr:row>299</xdr:row>
      <xdr:rowOff>6437</xdr:rowOff>
    </xdr:to>
    <xdr:sp macro="" textlink="">
      <xdr:nvSpPr>
        <xdr:cNvPr id="205" name="テキスト ボックス 58"/>
        <xdr:cNvSpPr txBox="1"/>
      </xdr:nvSpPr>
      <xdr:spPr>
        <a:xfrm>
          <a:off x="3208870" y="61996068"/>
          <a:ext cx="584146"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true</a:t>
          </a:r>
        </a:p>
      </xdr:txBody>
    </xdr:sp>
    <xdr:clientData/>
  </xdr:twoCellAnchor>
  <xdr:twoCellAnchor>
    <xdr:from>
      <xdr:col>6</xdr:col>
      <xdr:colOff>252206</xdr:colOff>
      <xdr:row>301</xdr:row>
      <xdr:rowOff>22194</xdr:rowOff>
    </xdr:from>
    <xdr:to>
      <xdr:col>15</xdr:col>
      <xdr:colOff>151607</xdr:colOff>
      <xdr:row>301</xdr:row>
      <xdr:rowOff>22194</xdr:rowOff>
    </xdr:to>
    <xdr:cxnSp macro="">
      <xdr:nvCxnSpPr>
        <xdr:cNvPr id="206" name="直線矢印コネクタ 205"/>
        <xdr:cNvCxnSpPr/>
      </xdr:nvCxnSpPr>
      <xdr:spPr bwMode="auto">
        <a:xfrm>
          <a:off x="2000324" y="62607047"/>
          <a:ext cx="2958607" cy="0"/>
        </a:xfrm>
        <a:prstGeom prst="straightConnector1">
          <a:avLst/>
        </a:prstGeom>
        <a:noFill/>
        <a:ln w="19050" cap="flat" cmpd="sng" algn="ctr">
          <a:solidFill>
            <a:schemeClr val="tx1"/>
          </a:solidFill>
          <a:prstDash val="solid"/>
          <a:round/>
          <a:headEnd type="none" w="med" len="med"/>
          <a:tailEnd type="triangle" w="med" len="med"/>
        </a:ln>
        <a:effectLst/>
      </xdr:spPr>
    </xdr:cxnSp>
    <xdr:clientData/>
  </xdr:twoCellAnchor>
  <xdr:twoCellAnchor>
    <xdr:from>
      <xdr:col>5</xdr:col>
      <xdr:colOff>209447</xdr:colOff>
      <xdr:row>299</xdr:row>
      <xdr:rowOff>122147</xdr:rowOff>
    </xdr:from>
    <xdr:to>
      <xdr:col>16</xdr:col>
      <xdr:colOff>228738</xdr:colOff>
      <xdr:row>301</xdr:row>
      <xdr:rowOff>45015</xdr:rowOff>
    </xdr:to>
    <xdr:sp macro="" textlink="">
      <xdr:nvSpPr>
        <xdr:cNvPr id="207" name="テキスト ボックス 60"/>
        <xdr:cNvSpPr txBox="1"/>
      </xdr:nvSpPr>
      <xdr:spPr>
        <a:xfrm>
          <a:off x="1666212" y="62370823"/>
          <a:ext cx="3672408"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F-CAN</a:t>
          </a:r>
          <a:r>
            <a:rPr lang="ja-JP" altLang="en-US" sz="1000" kern="0">
              <a:latin typeface="ＭＳ ゴシック" panose="020B0609070205080204" pitchFamily="49" charset="-128"/>
              <a:ea typeface="ＭＳ ゴシック" panose="020B0609070205080204" pitchFamily="49" charset="-128"/>
            </a:rPr>
            <a:t>リプロ設定</a:t>
          </a:r>
          <a:r>
            <a:rPr lang="en-US" altLang="ja-JP" sz="1000" kern="0">
              <a:latin typeface="ＭＳ ゴシック" panose="020B0609070205080204" pitchFamily="49" charset="-128"/>
              <a:ea typeface="ＭＳ ゴシック" panose="020B0609070205080204" pitchFamily="49" charset="-128"/>
            </a:rPr>
            <a:t>(1</a:t>
          </a:r>
          <a:r>
            <a:rPr lang="ja-JP" altLang="en-US" sz="1000" kern="0">
              <a:latin typeface="ＭＳ ゴシック" panose="020B0609070205080204" pitchFamily="49" charset="-128"/>
              <a:ea typeface="ＭＳ ゴシック" panose="020B0609070205080204" pitchFamily="49" charset="-128"/>
            </a:rPr>
            <a:t>：リプロ中</a:t>
          </a:r>
          <a:r>
            <a:rPr lang="en-US" altLang="ja-JP" sz="1000" kern="0">
              <a:latin typeface="ＭＳ ゴシック" panose="020B0609070205080204" pitchFamily="49" charset="-128"/>
              <a:ea typeface="ＭＳ ゴシック" panose="020B0609070205080204" pitchFamily="49" charset="-128"/>
            </a:rPr>
            <a:t>)</a:t>
          </a:r>
        </a:p>
      </xdr:txBody>
    </xdr:sp>
    <xdr:clientData/>
  </xdr:twoCellAnchor>
  <xdr:twoCellAnchor>
    <xdr:from>
      <xdr:col>6</xdr:col>
      <xdr:colOff>228269</xdr:colOff>
      <xdr:row>302</xdr:row>
      <xdr:rowOff>48254</xdr:rowOff>
    </xdr:from>
    <xdr:to>
      <xdr:col>15</xdr:col>
      <xdr:colOff>127670</xdr:colOff>
      <xdr:row>302</xdr:row>
      <xdr:rowOff>48254</xdr:rowOff>
    </xdr:to>
    <xdr:cxnSp macro="">
      <xdr:nvCxnSpPr>
        <xdr:cNvPr id="208" name="直線矢印コネクタ 207"/>
        <xdr:cNvCxnSpPr/>
      </xdr:nvCxnSpPr>
      <xdr:spPr bwMode="auto">
        <a:xfrm flipH="1">
          <a:off x="1976387" y="62801195"/>
          <a:ext cx="2958607" cy="0"/>
        </a:xfrm>
        <a:prstGeom prst="straightConnector1">
          <a:avLst/>
        </a:prstGeom>
        <a:noFill/>
        <a:ln w="19050" cap="flat" cmpd="sng" algn="ctr">
          <a:solidFill>
            <a:schemeClr val="tx1"/>
          </a:solidFill>
          <a:prstDash val="sysDash"/>
          <a:round/>
          <a:headEnd type="none" w="med" len="med"/>
          <a:tailEnd type="triangle" w="med" len="med"/>
        </a:ln>
        <a:effectLst/>
      </xdr:spPr>
    </xdr:cxnSp>
    <xdr:clientData/>
  </xdr:twoCellAnchor>
  <xdr:twoCellAnchor>
    <xdr:from>
      <xdr:col>10</xdr:col>
      <xdr:colOff>244441</xdr:colOff>
      <xdr:row>300</xdr:row>
      <xdr:rowOff>158491</xdr:rowOff>
    </xdr:from>
    <xdr:to>
      <xdr:col>12</xdr:col>
      <xdr:colOff>133822</xdr:colOff>
      <xdr:row>302</xdr:row>
      <xdr:rowOff>81360</xdr:rowOff>
    </xdr:to>
    <xdr:sp macro="" textlink="">
      <xdr:nvSpPr>
        <xdr:cNvPr id="209" name="テキスト ボックス 62"/>
        <xdr:cNvSpPr txBox="1"/>
      </xdr:nvSpPr>
      <xdr:spPr>
        <a:xfrm>
          <a:off x="3180382" y="62575256"/>
          <a:ext cx="584146"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000" kern="0">
              <a:latin typeface="ＭＳ ゴシック" panose="020B0609070205080204" pitchFamily="49" charset="-128"/>
              <a:ea typeface="ＭＳ ゴシック" panose="020B0609070205080204" pitchFamily="49" charset="-128"/>
            </a:rPr>
            <a:t>true</a:t>
          </a:r>
        </a:p>
      </xdr:txBody>
    </xdr:sp>
    <xdr:clientData/>
  </xdr:twoCellAnchor>
  <xdr:twoCellAnchor>
    <xdr:from>
      <xdr:col>15</xdr:col>
      <xdr:colOff>102504</xdr:colOff>
      <xdr:row>300</xdr:row>
      <xdr:rowOff>157792</xdr:rowOff>
    </xdr:from>
    <xdr:to>
      <xdr:col>18</xdr:col>
      <xdr:colOff>277172</xdr:colOff>
      <xdr:row>302</xdr:row>
      <xdr:rowOff>80661</xdr:rowOff>
    </xdr:to>
    <xdr:sp macro="" textlink="">
      <xdr:nvSpPr>
        <xdr:cNvPr id="210" name="テキスト ボックス 65"/>
        <xdr:cNvSpPr txBox="1"/>
      </xdr:nvSpPr>
      <xdr:spPr>
        <a:xfrm>
          <a:off x="4909828" y="62574557"/>
          <a:ext cx="1082344" cy="25904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kern="0">
              <a:solidFill>
                <a:schemeClr val="accent1"/>
              </a:solidFill>
              <a:latin typeface="ＭＳ ゴシック" panose="020B0609070205080204" pitchFamily="49" charset="-128"/>
              <a:ea typeface="ＭＳ ゴシック" panose="020B0609070205080204" pitchFamily="49" charset="-128"/>
            </a:rPr>
            <a:t>何もしない</a:t>
          </a:r>
          <a:endParaRPr lang="en-US" altLang="ja-JP" sz="1000" kern="0">
            <a:solidFill>
              <a:schemeClr val="accent1"/>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281827</xdr:colOff>
      <xdr:row>310</xdr:row>
      <xdr:rowOff>0</xdr:rowOff>
    </xdr:from>
    <xdr:to>
      <xdr:col>37</xdr:col>
      <xdr:colOff>112059</xdr:colOff>
      <xdr:row>331</xdr:row>
      <xdr:rowOff>0</xdr:rowOff>
    </xdr:to>
    <xdr:sp macro="" textlink="">
      <xdr:nvSpPr>
        <xdr:cNvPr id="211" name="テキスト ボックス 34"/>
        <xdr:cNvSpPr txBox="1"/>
      </xdr:nvSpPr>
      <xdr:spPr>
        <a:xfrm>
          <a:off x="1155886" y="65397529"/>
          <a:ext cx="10307732" cy="3529853"/>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nchor="ctr">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rtl="0" eaLnBrk="1" latinLnBrk="0" hangingPunct="1"/>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1)</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更新タイムアウト機能制限について</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下記モデルは更新タイムアウトの機能に以下制限がかかる。</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a:t>
          </a:r>
          <a:r>
            <a:rPr kumimoji="1" lang="en-US"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Honda</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機種コード：</a:t>
          </a:r>
          <a:r>
            <a:rPr kumimoji="1" lang="en-US"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TVAA</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更新タイムアウト機能自体が動作しない。</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もしくは、更新タイムアウト機能が動作するタイミングが当資料に定義された</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タイムアウト値よりも長くなる</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a:t>
          </a:r>
          <a:r>
            <a:rPr kumimoji="1" lang="en-US"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VAA</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以降の</a:t>
          </a:r>
          <a:r>
            <a:rPr kumimoji="1" lang="en-US"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VE/EAP</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機能搭載予定</a:t>
          </a:r>
          <a:r>
            <a:rPr kumimoji="1" lang="en-US"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1100" u="sng" kern="1200">
              <a:solidFill>
                <a:schemeClr val="dk1"/>
              </a:solidFill>
              <a:effectLst/>
              <a:latin typeface="ＭＳ ゴシック" panose="020B0609070205080204" pitchFamily="49" charset="-128"/>
              <a:ea typeface="ＭＳ ゴシック" panose="020B0609070205080204" pitchFamily="49" charset="-128"/>
              <a:cs typeface="+mn-cs"/>
            </a:rPr>
            <a:t>パナソニック様開発機種</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更新タイムアウト機能が動作するタイミングが当資料に定義されたタイムアウト値よりも長くなる</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背景</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本来は各パケット毎のみタイムアウト検知を行う仕様だが、その前に各</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CAN Message</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毎にも</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CAN</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途絶検知を行っている為、更新タイムアウト値が長くなる。</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1.CAN Message</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途絶検知</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2.</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パケット毎のタイムアウト検知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各パケットに対する全</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CAN Messege</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途絶発生後</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1100" i="1" u="sng" kern="1200">
              <a:solidFill>
                <a:schemeClr val="dk1"/>
              </a:solidFill>
              <a:effectLst/>
              <a:latin typeface="ＭＳ ゴシック" panose="020B0609070205080204" pitchFamily="49" charset="-128"/>
              <a:ea typeface="ＭＳ ゴシック" panose="020B0609070205080204" pitchFamily="49" charset="-128"/>
              <a:cs typeface="+mn-cs"/>
            </a:rPr>
            <a:t>上記モデルの更新タイムアウト値＝</a:t>
          </a:r>
          <a:r>
            <a:rPr kumimoji="1" lang="en-US" altLang="ja-JP" sz="1100" i="1" u="sng" kern="1200">
              <a:solidFill>
                <a:schemeClr val="dk1"/>
              </a:solidFill>
              <a:effectLst/>
              <a:latin typeface="ＭＳ ゴシック" panose="020B0609070205080204" pitchFamily="49" charset="-128"/>
              <a:ea typeface="ＭＳ ゴシック" panose="020B0609070205080204" pitchFamily="49" charset="-128"/>
              <a:cs typeface="+mn-cs"/>
            </a:rPr>
            <a:t>CAN Message</a:t>
          </a:r>
          <a:r>
            <a:rPr kumimoji="1" lang="ja-JP" altLang="ja-JP" sz="1100" i="1" u="sng" kern="1200">
              <a:solidFill>
                <a:schemeClr val="dk1"/>
              </a:solidFill>
              <a:effectLst/>
              <a:latin typeface="ＭＳ ゴシック" panose="020B0609070205080204" pitchFamily="49" charset="-128"/>
              <a:ea typeface="ＭＳ ゴシック" panose="020B0609070205080204" pitchFamily="49" charset="-128"/>
              <a:cs typeface="+mn-cs"/>
            </a:rPr>
            <a:t>途絶検知時間＋当資料定義のタイムアウト値</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なお、</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[TVAA]</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は、パケット種別</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"F-HIGH"</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の</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CAN Message</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のうち、一部の途絶検知を行っていない。</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CAN Message</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途絶検知を行わない場合、上記</a:t>
          </a:r>
          <a:r>
            <a:rPr kumimoji="1" lang="en-US" altLang="ja-JP" sz="1100" kern="1200">
              <a:solidFill>
                <a:schemeClr val="dk1"/>
              </a:solidFill>
              <a:effectLst/>
              <a:latin typeface="ＭＳ ゴシック" panose="020B0609070205080204" pitchFamily="49" charset="-128"/>
              <a:ea typeface="ＭＳ ゴシック" panose="020B0609070205080204" pitchFamily="49" charset="-128"/>
              <a:cs typeface="+mn-cs"/>
            </a:rPr>
            <a:t>[2.]</a:t>
          </a:r>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のパケット毎のタイムアウト検知が不可となり、</a:t>
          </a:r>
          <a:endParaRPr lang="ja-JP" altLang="ja-JP" sz="1100">
            <a:effectLst/>
            <a:latin typeface="ＭＳ ゴシック" panose="020B0609070205080204" pitchFamily="49" charset="-128"/>
            <a:ea typeface="ＭＳ ゴシック" panose="020B0609070205080204" pitchFamily="49" charset="-128"/>
          </a:endParaRPr>
        </a:p>
        <a:p>
          <a:pPr rtl="0" eaLnBrk="1" latinLnBrk="0" hangingPunct="1"/>
          <a:r>
            <a:rPr kumimoji="1" lang="ja-JP" altLang="ja-JP" sz="1100" kern="1200">
              <a:solidFill>
                <a:schemeClr val="dk1"/>
              </a:solidFill>
              <a:effectLst/>
              <a:latin typeface="ＭＳ ゴシック" panose="020B0609070205080204" pitchFamily="49" charset="-128"/>
              <a:ea typeface="ＭＳ ゴシック" panose="020B0609070205080204" pitchFamily="49" charset="-128"/>
              <a:cs typeface="+mn-cs"/>
            </a:rPr>
            <a:t>　結果、更新タイムアウト機能自体が動作しない。</a:t>
          </a:r>
          <a:endParaRPr lang="ja-JP" altLang="ja-JP" sz="1100">
            <a:effectLst/>
            <a:latin typeface="ＭＳ ゴシック" panose="020B0609070205080204" pitchFamily="49" charset="-128"/>
            <a:ea typeface="ＭＳ ゴシック" panose="020B0609070205080204" pitchFamily="49"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178171</xdr:colOff>
      <xdr:row>172</xdr:row>
      <xdr:rowOff>4</xdr:rowOff>
    </xdr:from>
    <xdr:to>
      <xdr:col>22</xdr:col>
      <xdr:colOff>168648</xdr:colOff>
      <xdr:row>190</xdr:row>
      <xdr:rowOff>11205</xdr:rowOff>
    </xdr:to>
    <xdr:sp macro="" textlink="">
      <xdr:nvSpPr>
        <xdr:cNvPr id="442" name="正方形/長方形 441"/>
        <xdr:cNvSpPr/>
      </xdr:nvSpPr>
      <xdr:spPr bwMode="auto">
        <a:xfrm flipV="1">
          <a:off x="536759" y="13973739"/>
          <a:ext cx="14345213" cy="303679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523874</xdr:colOff>
      <xdr:row>173</xdr:row>
      <xdr:rowOff>123259</xdr:rowOff>
    </xdr:from>
    <xdr:to>
      <xdr:col>21</xdr:col>
      <xdr:colOff>123823</xdr:colOff>
      <xdr:row>188</xdr:row>
      <xdr:rowOff>33618</xdr:rowOff>
    </xdr:to>
    <xdr:grpSp>
      <xdr:nvGrpSpPr>
        <xdr:cNvPr id="439" name="グループ化 438"/>
        <xdr:cNvGrpSpPr/>
      </xdr:nvGrpSpPr>
      <xdr:grpSpPr>
        <a:xfrm>
          <a:off x="882462" y="29393024"/>
          <a:ext cx="13271126" cy="2431682"/>
          <a:chOff x="882462" y="13144503"/>
          <a:chExt cx="13271126" cy="2039471"/>
        </a:xfrm>
      </xdr:grpSpPr>
      <xdr:sp macro="" textlink="">
        <xdr:nvSpPr>
          <xdr:cNvPr id="436" name="正方形/長方形 435"/>
          <xdr:cNvSpPr/>
        </xdr:nvSpPr>
        <xdr:spPr>
          <a:xfrm>
            <a:off x="9208992" y="13154028"/>
            <a:ext cx="4944596" cy="2020421"/>
          </a:xfrm>
          <a:prstGeom prst="rect">
            <a:avLst/>
          </a:prstGeom>
          <a:solidFill>
            <a:sysClr val="window" lastClr="FFFFFF"/>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VE/EAP</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認証サーバ</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検証用</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sp macro="" textlink="">
        <xdr:nvSpPr>
          <xdr:cNvPr id="437" name="正方形/長方形 436"/>
          <xdr:cNvSpPr/>
        </xdr:nvSpPr>
        <xdr:spPr>
          <a:xfrm>
            <a:off x="5117165" y="13144503"/>
            <a:ext cx="2050677" cy="2020421"/>
          </a:xfrm>
          <a:prstGeom prst="rect">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Mobile</a:t>
            </a:r>
            <a:r>
              <a:rPr kumimoji="1" lang="en-US" altLang="ja-JP" sz="1100" baseline="0">
                <a:solidFill>
                  <a:sysClr val="windowText" lastClr="000000"/>
                </a:solidFill>
                <a:latin typeface="HGｺﾞｼｯｸM" panose="020B0609000000000000" pitchFamily="49" charset="-128"/>
                <a:ea typeface="HGｺﾞｼｯｸM" panose="020B0609000000000000" pitchFamily="49" charset="-128"/>
              </a:rPr>
              <a:t> Device</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sp macro="" textlink="">
        <xdr:nvSpPr>
          <xdr:cNvPr id="438" name="正方形/長方形 437"/>
          <xdr:cNvSpPr/>
        </xdr:nvSpPr>
        <xdr:spPr>
          <a:xfrm>
            <a:off x="882462" y="13163553"/>
            <a:ext cx="2210361" cy="2020421"/>
          </a:xfrm>
          <a:prstGeom prst="rect">
            <a:avLst/>
          </a:prstGeom>
          <a:solidFill>
            <a:sysClr val="window" lastClr="FFFFFF"/>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HU</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grpSp>
    <xdr:clientData/>
  </xdr:twoCellAnchor>
  <xdr:twoCellAnchor>
    <xdr:from>
      <xdr:col>1</xdr:col>
      <xdr:colOff>189377</xdr:colOff>
      <xdr:row>5</xdr:row>
      <xdr:rowOff>0</xdr:rowOff>
    </xdr:from>
    <xdr:to>
      <xdr:col>22</xdr:col>
      <xdr:colOff>179854</xdr:colOff>
      <xdr:row>90</xdr:row>
      <xdr:rowOff>156882</xdr:rowOff>
    </xdr:to>
    <xdr:sp macro="" textlink="">
      <xdr:nvSpPr>
        <xdr:cNvPr id="2" name="正方形/長方形 1"/>
        <xdr:cNvSpPr/>
      </xdr:nvSpPr>
      <xdr:spPr bwMode="auto">
        <a:xfrm>
          <a:off x="547965" y="862853"/>
          <a:ext cx="14345213" cy="1276350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HGｺﾞｼｯｸM" panose="020B0609000000000000" pitchFamily="49" charset="-128"/>
            <a:ea typeface="HGｺﾞｼｯｸM" panose="020B0609000000000000" pitchFamily="49" charset="-128"/>
          </a:endParaRPr>
        </a:p>
      </xdr:txBody>
    </xdr:sp>
    <xdr:clientData/>
  </xdr:twoCellAnchor>
  <xdr:twoCellAnchor>
    <xdr:from>
      <xdr:col>13</xdr:col>
      <xdr:colOff>647699</xdr:colOff>
      <xdr:row>8</xdr:row>
      <xdr:rowOff>19050</xdr:rowOff>
    </xdr:from>
    <xdr:to>
      <xdr:col>21</xdr:col>
      <xdr:colOff>123824</xdr:colOff>
      <xdr:row>89</xdr:row>
      <xdr:rowOff>147358</xdr:rowOff>
    </xdr:to>
    <xdr:sp macro="" textlink="">
      <xdr:nvSpPr>
        <xdr:cNvPr id="3" name="正方形/長方形 2"/>
        <xdr:cNvSpPr/>
      </xdr:nvSpPr>
      <xdr:spPr>
        <a:xfrm>
          <a:off x="9208993" y="1386168"/>
          <a:ext cx="4944596" cy="12062572"/>
        </a:xfrm>
        <a:prstGeom prst="rect">
          <a:avLst/>
        </a:prstGeom>
        <a:solidFill>
          <a:sysClr val="window" lastClr="FFFFFF"/>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VE/EAP</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認証サーバ</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検証用</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28575</xdr:colOff>
      <xdr:row>10</xdr:row>
      <xdr:rowOff>22412</xdr:rowOff>
    </xdr:from>
    <xdr:to>
      <xdr:col>20</xdr:col>
      <xdr:colOff>504825</xdr:colOff>
      <xdr:row>54</xdr:row>
      <xdr:rowOff>1</xdr:rowOff>
    </xdr:to>
    <xdr:sp macro="" textlink="">
      <xdr:nvSpPr>
        <xdr:cNvPr id="4" name="正方形/長方形 3"/>
        <xdr:cNvSpPr/>
      </xdr:nvSpPr>
      <xdr:spPr>
        <a:xfrm>
          <a:off x="11363325" y="2708462"/>
          <a:ext cx="2533650" cy="7521389"/>
        </a:xfrm>
        <a:prstGeom prst="rect">
          <a:avLst/>
        </a:prstGeom>
        <a:solidFill>
          <a:schemeClr val="accent3">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サーバで管理するデータ</a:t>
          </a:r>
        </a:p>
      </xdr:txBody>
    </xdr:sp>
    <xdr:clientData/>
  </xdr:twoCellAnchor>
  <xdr:twoCellAnchor>
    <xdr:from>
      <xdr:col>7</xdr:col>
      <xdr:colOff>657225</xdr:colOff>
      <xdr:row>8</xdr:row>
      <xdr:rowOff>9525</xdr:rowOff>
    </xdr:from>
    <xdr:to>
      <xdr:col>10</xdr:col>
      <xdr:colOff>657225</xdr:colOff>
      <xdr:row>89</xdr:row>
      <xdr:rowOff>137833</xdr:rowOff>
    </xdr:to>
    <xdr:sp macro="" textlink="">
      <xdr:nvSpPr>
        <xdr:cNvPr id="5" name="正方形/長方形 4"/>
        <xdr:cNvSpPr/>
      </xdr:nvSpPr>
      <xdr:spPr>
        <a:xfrm>
          <a:off x="5117166" y="1376643"/>
          <a:ext cx="2050677" cy="12062572"/>
        </a:xfrm>
        <a:prstGeom prst="rect">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Mobile</a:t>
          </a:r>
          <a:r>
            <a:rPr kumimoji="1" lang="en-US" altLang="ja-JP" sz="1100" baseline="0">
              <a:solidFill>
                <a:sysClr val="windowText" lastClr="000000"/>
              </a:solidFill>
              <a:latin typeface="HGｺﾞｼｯｸM" panose="020B0609000000000000" pitchFamily="49" charset="-128"/>
              <a:ea typeface="HGｺﾞｼｯｸM" panose="020B0609000000000000" pitchFamily="49" charset="-128"/>
            </a:rPr>
            <a:t> Device</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523875</xdr:colOff>
      <xdr:row>8</xdr:row>
      <xdr:rowOff>28575</xdr:rowOff>
    </xdr:from>
    <xdr:to>
      <xdr:col>5</xdr:col>
      <xdr:colOff>0</xdr:colOff>
      <xdr:row>89</xdr:row>
      <xdr:rowOff>156883</xdr:rowOff>
    </xdr:to>
    <xdr:sp macro="" textlink="">
      <xdr:nvSpPr>
        <xdr:cNvPr id="6" name="正方形/長方形 5"/>
        <xdr:cNvSpPr/>
      </xdr:nvSpPr>
      <xdr:spPr>
        <a:xfrm>
          <a:off x="882463" y="1395693"/>
          <a:ext cx="2210361" cy="12062572"/>
        </a:xfrm>
        <a:prstGeom prst="rect">
          <a:avLst/>
        </a:prstGeom>
        <a:solidFill>
          <a:sysClr val="window" lastClr="FFFFFF"/>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HU</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19050</xdr:colOff>
      <xdr:row>12</xdr:row>
      <xdr:rowOff>66675</xdr:rowOff>
    </xdr:from>
    <xdr:to>
      <xdr:col>7</xdr:col>
      <xdr:colOff>657225</xdr:colOff>
      <xdr:row>12</xdr:row>
      <xdr:rowOff>66675</xdr:rowOff>
    </xdr:to>
    <xdr:cxnSp macro="">
      <xdr:nvCxnSpPr>
        <xdr:cNvPr id="7" name="直線矢印コネクタ 6"/>
        <xdr:cNvCxnSpPr/>
      </xdr:nvCxnSpPr>
      <xdr:spPr>
        <a:xfrm>
          <a:off x="3124200" y="309562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11</xdr:row>
      <xdr:rowOff>9525</xdr:rowOff>
    </xdr:from>
    <xdr:to>
      <xdr:col>7</xdr:col>
      <xdr:colOff>285750</xdr:colOff>
      <xdr:row>12</xdr:row>
      <xdr:rowOff>123825</xdr:rowOff>
    </xdr:to>
    <xdr:sp macro="" textlink="">
      <xdr:nvSpPr>
        <xdr:cNvPr id="8" name="テキスト ボックス 7"/>
        <xdr:cNvSpPr txBox="1"/>
      </xdr:nvSpPr>
      <xdr:spPr>
        <a:xfrm>
          <a:off x="3486150" y="2867025"/>
          <a:ext cx="1276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(1)</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通信開始要求</a:t>
          </a:r>
        </a:p>
      </xdr:txBody>
    </xdr:sp>
    <xdr:clientData/>
  </xdr:twoCellAnchor>
  <xdr:twoCellAnchor>
    <xdr:from>
      <xdr:col>10</xdr:col>
      <xdr:colOff>676275</xdr:colOff>
      <xdr:row>11</xdr:row>
      <xdr:rowOff>19050</xdr:rowOff>
    </xdr:from>
    <xdr:to>
      <xdr:col>13</xdr:col>
      <xdr:colOff>647700</xdr:colOff>
      <xdr:row>12</xdr:row>
      <xdr:rowOff>133350</xdr:rowOff>
    </xdr:to>
    <xdr:grpSp>
      <xdr:nvGrpSpPr>
        <xdr:cNvPr id="9" name="グループ化 8"/>
        <xdr:cNvGrpSpPr/>
      </xdr:nvGrpSpPr>
      <xdr:grpSpPr>
        <a:xfrm>
          <a:off x="7186893" y="2058521"/>
          <a:ext cx="2022101" cy="282388"/>
          <a:chOff x="7534275" y="2247900"/>
          <a:chExt cx="2028825" cy="285750"/>
        </a:xfrm>
      </xdr:grpSpPr>
      <xdr:cxnSp macro="">
        <xdr:nvCxnSpPr>
          <xdr:cNvPr id="10" name="直線矢印コネクタ 9"/>
          <xdr:cNvCxnSpPr/>
        </xdr:nvCxnSpPr>
        <xdr:spPr>
          <a:xfrm>
            <a:off x="753427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1" name="テキスト ボックス 10"/>
          <xdr:cNvSpPr txBox="1"/>
        </xdr:nvSpPr>
        <xdr:spPr>
          <a:xfrm>
            <a:off x="7753350" y="2247900"/>
            <a:ext cx="1809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HGｺﾞｼｯｸM" panose="020B0609000000000000" pitchFamily="49" charset="-128"/>
                <a:ea typeface="HGｺﾞｼｯｸM" panose="020B0609000000000000" pitchFamily="49" charset="-128"/>
              </a:rPr>
              <a:t>(2)</a:t>
            </a:r>
            <a:r>
              <a:rPr kumimoji="1" lang="ja-JP" altLang="en-US" sz="1000">
                <a:latin typeface="HGｺﾞｼｯｸM" panose="020B0609000000000000" pitchFamily="49" charset="-128"/>
                <a:ea typeface="HGｺﾞｼｯｸM" panose="020B0609000000000000" pitchFamily="49" charset="-128"/>
              </a:rPr>
              <a:t>初期化要求</a:t>
            </a:r>
          </a:p>
        </xdr:txBody>
      </xdr:sp>
    </xdr:grpSp>
    <xdr:clientData/>
  </xdr:twoCellAnchor>
  <xdr:twoCellAnchor>
    <xdr:from>
      <xdr:col>5</xdr:col>
      <xdr:colOff>314325</xdr:colOff>
      <xdr:row>12</xdr:row>
      <xdr:rowOff>123825</xdr:rowOff>
    </xdr:from>
    <xdr:to>
      <xdr:col>7</xdr:col>
      <xdr:colOff>323849</xdr:colOff>
      <xdr:row>14</xdr:row>
      <xdr:rowOff>38100</xdr:rowOff>
    </xdr:to>
    <xdr:sp macro="" textlink="">
      <xdr:nvSpPr>
        <xdr:cNvPr id="12" name="角丸四角形 11"/>
        <xdr:cNvSpPr/>
      </xdr:nvSpPr>
      <xdr:spPr>
        <a:xfrm>
          <a:off x="3419475" y="3152775"/>
          <a:ext cx="1381124" cy="257175"/>
        </a:xfrm>
        <a:prstGeom prst="roundRect">
          <a:avLst/>
        </a:prstGeom>
        <a:ln w="19050">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123825</xdr:colOff>
      <xdr:row>14</xdr:row>
      <xdr:rowOff>112623</xdr:rowOff>
    </xdr:from>
    <xdr:to>
      <xdr:col>13</xdr:col>
      <xdr:colOff>85725</xdr:colOff>
      <xdr:row>16</xdr:row>
      <xdr:rowOff>26897</xdr:rowOff>
    </xdr:to>
    <xdr:sp macro="" textlink="">
      <xdr:nvSpPr>
        <xdr:cNvPr id="13" name="角丸四角形 12"/>
        <xdr:cNvSpPr/>
      </xdr:nvSpPr>
      <xdr:spPr>
        <a:xfrm>
          <a:off x="7343775" y="3484473"/>
          <a:ext cx="1333500" cy="257174"/>
        </a:xfrm>
        <a:prstGeom prst="roundRect">
          <a:avLst/>
        </a:prstGeom>
        <a:ln w="19050">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123825</xdr:colOff>
      <xdr:row>16</xdr:row>
      <xdr:rowOff>74522</xdr:rowOff>
    </xdr:from>
    <xdr:to>
      <xdr:col>13</xdr:col>
      <xdr:colOff>85725</xdr:colOff>
      <xdr:row>17</xdr:row>
      <xdr:rowOff>156886</xdr:rowOff>
    </xdr:to>
    <xdr:sp macro="" textlink="">
      <xdr:nvSpPr>
        <xdr:cNvPr id="14" name="角丸四角形 13"/>
        <xdr:cNvSpPr/>
      </xdr:nvSpPr>
      <xdr:spPr>
        <a:xfrm>
          <a:off x="7343775" y="3789272"/>
          <a:ext cx="1333500" cy="253814"/>
        </a:xfrm>
        <a:prstGeom prst="roundRect">
          <a:avLst/>
        </a:prstGeom>
        <a:ln w="19050">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8</xdr:col>
      <xdr:colOff>266701</xdr:colOff>
      <xdr:row>11</xdr:row>
      <xdr:rowOff>19050</xdr:rowOff>
    </xdr:from>
    <xdr:to>
      <xdr:col>10</xdr:col>
      <xdr:colOff>247651</xdr:colOff>
      <xdr:row>15</xdr:row>
      <xdr:rowOff>161925</xdr:rowOff>
    </xdr:to>
    <xdr:sp macro="" textlink="">
      <xdr:nvSpPr>
        <xdr:cNvPr id="15" name="正方形/長方形 14"/>
        <xdr:cNvSpPr/>
      </xdr:nvSpPr>
      <xdr:spPr>
        <a:xfrm>
          <a:off x="5429251" y="2876550"/>
          <a:ext cx="1352550" cy="8286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ペア鍵作成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0</xdr:colOff>
      <xdr:row>12</xdr:row>
      <xdr:rowOff>66675</xdr:rowOff>
    </xdr:from>
    <xdr:to>
      <xdr:col>10</xdr:col>
      <xdr:colOff>657225</xdr:colOff>
      <xdr:row>12</xdr:row>
      <xdr:rowOff>66675</xdr:rowOff>
    </xdr:to>
    <xdr:cxnSp macro="">
      <xdr:nvCxnSpPr>
        <xdr:cNvPr id="16" name="直線矢印コネクタ 15"/>
        <xdr:cNvCxnSpPr/>
      </xdr:nvCxnSpPr>
      <xdr:spPr>
        <a:xfrm>
          <a:off x="5162550" y="3095625"/>
          <a:ext cx="2028825" cy="0"/>
        </a:xfrm>
        <a:prstGeom prst="straightConnector1">
          <a:avLst/>
        </a:prstGeom>
        <a:ln>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428625</xdr:colOff>
      <xdr:row>22</xdr:row>
      <xdr:rowOff>0</xdr:rowOff>
    </xdr:from>
    <xdr:to>
      <xdr:col>20</xdr:col>
      <xdr:colOff>249370</xdr:colOff>
      <xdr:row>26</xdr:row>
      <xdr:rowOff>47626</xdr:rowOff>
    </xdr:to>
    <xdr:sp macro="" textlink="">
      <xdr:nvSpPr>
        <xdr:cNvPr id="17" name="正方形/長方形 16"/>
        <xdr:cNvSpPr/>
      </xdr:nvSpPr>
      <xdr:spPr>
        <a:xfrm>
          <a:off x="11763375" y="4743450"/>
          <a:ext cx="1878145" cy="73342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サーバの秘密鍵</a:t>
          </a:r>
        </a:p>
      </xdr:txBody>
    </xdr:sp>
    <xdr:clientData/>
  </xdr:twoCellAnchor>
  <xdr:twoCellAnchor>
    <xdr:from>
      <xdr:col>14</xdr:col>
      <xdr:colOff>190500</xdr:colOff>
      <xdr:row>22</xdr:row>
      <xdr:rowOff>0</xdr:rowOff>
    </xdr:from>
    <xdr:to>
      <xdr:col>16</xdr:col>
      <xdr:colOff>253999</xdr:colOff>
      <xdr:row>30</xdr:row>
      <xdr:rowOff>9525</xdr:rowOff>
    </xdr:to>
    <xdr:sp macro="" textlink="">
      <xdr:nvSpPr>
        <xdr:cNvPr id="18" name="正方形/長方形 17"/>
        <xdr:cNvSpPr/>
      </xdr:nvSpPr>
      <xdr:spPr>
        <a:xfrm>
          <a:off x="9467850" y="4743450"/>
          <a:ext cx="1435099" cy="138112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公開鍵証明書作成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190500</xdr:colOff>
      <xdr:row>10</xdr:row>
      <xdr:rowOff>152400</xdr:rowOff>
    </xdr:from>
    <xdr:to>
      <xdr:col>16</xdr:col>
      <xdr:colOff>142875</xdr:colOff>
      <xdr:row>21</xdr:row>
      <xdr:rowOff>0</xdr:rowOff>
    </xdr:to>
    <xdr:sp macro="" textlink="">
      <xdr:nvSpPr>
        <xdr:cNvPr id="19" name="正方形/長方形 18"/>
        <xdr:cNvSpPr/>
      </xdr:nvSpPr>
      <xdr:spPr>
        <a:xfrm>
          <a:off x="9467850" y="2838450"/>
          <a:ext cx="1323975" cy="17335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ソフトウェア</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使用可否判定</a:t>
          </a:r>
        </a:p>
      </xdr:txBody>
    </xdr:sp>
    <xdr:clientData/>
  </xdr:twoCellAnchor>
  <xdr:twoCellAnchor>
    <xdr:from>
      <xdr:col>17</xdr:col>
      <xdr:colOff>638175</xdr:colOff>
      <xdr:row>23</xdr:row>
      <xdr:rowOff>9522</xdr:rowOff>
    </xdr:from>
    <xdr:to>
      <xdr:col>18</xdr:col>
      <xdr:colOff>352425</xdr:colOff>
      <xdr:row>25</xdr:row>
      <xdr:rowOff>150400</xdr:rowOff>
    </xdr:to>
    <xdr:grpSp>
      <xdr:nvGrpSpPr>
        <xdr:cNvPr id="20" name="グループ化 19"/>
        <xdr:cNvGrpSpPr/>
      </xdr:nvGrpSpPr>
      <xdr:grpSpPr>
        <a:xfrm>
          <a:off x="11933704" y="4066051"/>
          <a:ext cx="397809" cy="477055"/>
          <a:chOff x="12382953" y="4175100"/>
          <a:chExt cx="304800" cy="375853"/>
        </a:xfrm>
      </xdr:grpSpPr>
      <xdr:grpSp>
        <xdr:nvGrpSpPr>
          <xdr:cNvPr id="21" name="グループ化 20"/>
          <xdr:cNvGrpSpPr/>
        </xdr:nvGrpSpPr>
        <xdr:grpSpPr>
          <a:xfrm>
            <a:off x="12411075" y="4181475"/>
            <a:ext cx="207552" cy="369478"/>
            <a:chOff x="4718160" y="7405853"/>
            <a:chExt cx="201995" cy="365233"/>
          </a:xfrm>
          <a:solidFill>
            <a:schemeClr val="accent3"/>
          </a:solidFill>
        </xdr:grpSpPr>
        <xdr:sp macro="" textlink="">
          <xdr:nvSpPr>
            <xdr:cNvPr id="23" name="円/楕円 22"/>
            <xdr:cNvSpPr/>
          </xdr:nvSpPr>
          <xdr:spPr>
            <a:xfrm>
              <a:off x="4718160" y="7405853"/>
              <a:ext cx="168823" cy="170793"/>
            </a:xfrm>
            <a:prstGeom prst="ellipse">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4" name="正方形/長方形 23"/>
            <xdr:cNvSpPr/>
          </xdr:nvSpPr>
          <xdr:spPr>
            <a:xfrm>
              <a:off x="4784113" y="7532633"/>
              <a:ext cx="45719" cy="237468"/>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5" name="正方形/長方形 24"/>
            <xdr:cNvSpPr/>
          </xdr:nvSpPr>
          <xdr:spPr>
            <a:xfrm>
              <a:off x="4801849" y="7624599"/>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6" name="正方形/長方形 25"/>
            <xdr:cNvSpPr/>
          </xdr:nvSpPr>
          <xdr:spPr>
            <a:xfrm>
              <a:off x="4801849" y="7716564"/>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22" name="テキスト ボックス 21"/>
          <xdr:cNvSpPr txBox="1"/>
        </xdr:nvSpPr>
        <xdr:spPr>
          <a:xfrm>
            <a:off x="12382953" y="4175100"/>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秘</a:t>
            </a:r>
          </a:p>
        </xdr:txBody>
      </xdr:sp>
    </xdr:grpSp>
    <xdr:clientData/>
  </xdr:twoCellAnchor>
  <xdr:twoCellAnchor>
    <xdr:from>
      <xdr:col>13</xdr:col>
      <xdr:colOff>619125</xdr:colOff>
      <xdr:row>12</xdr:row>
      <xdr:rowOff>76199</xdr:rowOff>
    </xdr:from>
    <xdr:to>
      <xdr:col>14</xdr:col>
      <xdr:colOff>295274</xdr:colOff>
      <xdr:row>52</xdr:row>
      <xdr:rowOff>152400</xdr:rowOff>
    </xdr:to>
    <xdr:sp macro="" textlink="">
      <xdr:nvSpPr>
        <xdr:cNvPr id="27" name="フリーフォーム 26"/>
        <xdr:cNvSpPr/>
      </xdr:nvSpPr>
      <xdr:spPr>
        <a:xfrm flipH="1">
          <a:off x="9210675" y="3105149"/>
          <a:ext cx="361949" cy="6934201"/>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609599</xdr:colOff>
      <xdr:row>22</xdr:row>
      <xdr:rowOff>66675</xdr:rowOff>
    </xdr:from>
    <xdr:to>
      <xdr:col>17</xdr:col>
      <xdr:colOff>523874</xdr:colOff>
      <xdr:row>25</xdr:row>
      <xdr:rowOff>104775</xdr:rowOff>
    </xdr:to>
    <xdr:sp macro="" textlink="">
      <xdr:nvSpPr>
        <xdr:cNvPr id="28" name="右矢印 27"/>
        <xdr:cNvSpPr/>
      </xdr:nvSpPr>
      <xdr:spPr>
        <a:xfrm>
          <a:off x="10572749" y="4810125"/>
          <a:ext cx="1285875" cy="552450"/>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14</xdr:col>
      <xdr:colOff>514348</xdr:colOff>
      <xdr:row>23</xdr:row>
      <xdr:rowOff>104776</xdr:rowOff>
    </xdr:from>
    <xdr:to>
      <xdr:col>15</xdr:col>
      <xdr:colOff>438149</xdr:colOff>
      <xdr:row>28</xdr:row>
      <xdr:rowOff>133350</xdr:rowOff>
    </xdr:to>
    <xdr:sp macro="" textlink="">
      <xdr:nvSpPr>
        <xdr:cNvPr id="29" name="メモ 28"/>
        <xdr:cNvSpPr/>
      </xdr:nvSpPr>
      <xdr:spPr>
        <a:xfrm>
          <a:off x="9791698" y="5019676"/>
          <a:ext cx="609601" cy="885824"/>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10</xdr:col>
      <xdr:colOff>676275</xdr:colOff>
      <xdr:row>51</xdr:row>
      <xdr:rowOff>104775</xdr:rowOff>
    </xdr:from>
    <xdr:to>
      <xdr:col>13</xdr:col>
      <xdr:colOff>628650</xdr:colOff>
      <xdr:row>53</xdr:row>
      <xdr:rowOff>47625</xdr:rowOff>
    </xdr:to>
    <xdr:grpSp>
      <xdr:nvGrpSpPr>
        <xdr:cNvPr id="31" name="グループ化 30"/>
        <xdr:cNvGrpSpPr/>
      </xdr:nvGrpSpPr>
      <xdr:grpSpPr>
        <a:xfrm>
          <a:off x="7186893" y="8867775"/>
          <a:ext cx="2003051" cy="279026"/>
          <a:chOff x="7515225" y="2238375"/>
          <a:chExt cx="2009775" cy="285750"/>
        </a:xfrm>
      </xdr:grpSpPr>
      <xdr:cxnSp macro="">
        <xdr:nvCxnSpPr>
          <xdr:cNvPr id="32" name="直線矢印コネクタ 31"/>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33" name="テキスト ボックス 32"/>
          <xdr:cNvSpPr txBox="1"/>
        </xdr:nvSpPr>
        <xdr:spPr>
          <a:xfrm>
            <a:off x="7705725" y="2238375"/>
            <a:ext cx="1809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(3)</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初期化応答</a:t>
            </a:r>
          </a:p>
        </xdr:txBody>
      </xdr:sp>
    </xdr:grpSp>
    <xdr:clientData/>
  </xdr:twoCellAnchor>
  <xdr:twoCellAnchor>
    <xdr:from>
      <xdr:col>8</xdr:col>
      <xdr:colOff>0</xdr:colOff>
      <xdr:row>52</xdr:row>
      <xdr:rowOff>161925</xdr:rowOff>
    </xdr:from>
    <xdr:to>
      <xdr:col>10</xdr:col>
      <xdr:colOff>657225</xdr:colOff>
      <xdr:row>52</xdr:row>
      <xdr:rowOff>161925</xdr:rowOff>
    </xdr:to>
    <xdr:cxnSp macro="">
      <xdr:nvCxnSpPr>
        <xdr:cNvPr id="34" name="直線矢印コネクタ 33"/>
        <xdr:cNvCxnSpPr/>
      </xdr:nvCxnSpPr>
      <xdr:spPr>
        <a:xfrm>
          <a:off x="5162550" y="10048875"/>
          <a:ext cx="2028825" cy="0"/>
        </a:xfrm>
        <a:prstGeom prst="straightConnector1">
          <a:avLst/>
        </a:prstGeom>
        <a:ln>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51</xdr:row>
      <xdr:rowOff>95250</xdr:rowOff>
    </xdr:from>
    <xdr:to>
      <xdr:col>7</xdr:col>
      <xdr:colOff>666750</xdr:colOff>
      <xdr:row>53</xdr:row>
      <xdr:rowOff>38100</xdr:rowOff>
    </xdr:to>
    <xdr:grpSp>
      <xdr:nvGrpSpPr>
        <xdr:cNvPr id="35" name="グループ化 34"/>
        <xdr:cNvGrpSpPr/>
      </xdr:nvGrpSpPr>
      <xdr:grpSpPr>
        <a:xfrm>
          <a:off x="3121399" y="8858250"/>
          <a:ext cx="2005292" cy="279026"/>
          <a:chOff x="7515225" y="2228850"/>
          <a:chExt cx="2009775" cy="285750"/>
        </a:xfrm>
      </xdr:grpSpPr>
      <xdr:cxnSp macro="">
        <xdr:nvCxnSpPr>
          <xdr:cNvPr id="36" name="直線矢印コネクタ 35"/>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37" name="テキスト ボックス 36"/>
          <xdr:cNvSpPr txBox="1"/>
        </xdr:nvSpPr>
        <xdr:spPr>
          <a:xfrm>
            <a:off x="7924800" y="2228850"/>
            <a:ext cx="14763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(4)</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通信開始応答</a:t>
            </a:r>
          </a:p>
        </xdr:txBody>
      </xdr:sp>
    </xdr:grpSp>
    <xdr:clientData/>
  </xdr:twoCellAnchor>
  <xdr:twoCellAnchor>
    <xdr:from>
      <xdr:col>2</xdr:col>
      <xdr:colOff>209550</xdr:colOff>
      <xdr:row>43</xdr:row>
      <xdr:rowOff>78440</xdr:rowOff>
    </xdr:from>
    <xdr:to>
      <xdr:col>4</xdr:col>
      <xdr:colOff>466725</xdr:colOff>
      <xdr:row>49</xdr:row>
      <xdr:rowOff>85724</xdr:rowOff>
    </xdr:to>
    <xdr:sp macro="" textlink="">
      <xdr:nvSpPr>
        <xdr:cNvPr id="38" name="正方形/長方形 37"/>
        <xdr:cNvSpPr/>
      </xdr:nvSpPr>
      <xdr:spPr>
        <a:xfrm>
          <a:off x="1257300" y="8422340"/>
          <a:ext cx="1628775" cy="1035984"/>
        </a:xfrm>
        <a:prstGeom prst="rect">
          <a:avLst/>
        </a:prstGeom>
        <a:solidFill>
          <a:schemeClr val="bg1"/>
        </a:solid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サーバの公開鍵</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（ソースコード埋め込み）</a:t>
          </a:r>
        </a:p>
      </xdr:txBody>
    </xdr:sp>
    <xdr:clientData/>
  </xdr:twoCellAnchor>
  <xdr:twoCellAnchor>
    <xdr:from>
      <xdr:col>2</xdr:col>
      <xdr:colOff>438150</xdr:colOff>
      <xdr:row>45</xdr:row>
      <xdr:rowOff>142878</xdr:rowOff>
    </xdr:from>
    <xdr:to>
      <xdr:col>3</xdr:col>
      <xdr:colOff>152400</xdr:colOff>
      <xdr:row>48</xdr:row>
      <xdr:rowOff>112301</xdr:rowOff>
    </xdr:to>
    <xdr:grpSp>
      <xdr:nvGrpSpPr>
        <xdr:cNvPr id="39" name="グループ化 38"/>
        <xdr:cNvGrpSpPr/>
      </xdr:nvGrpSpPr>
      <xdr:grpSpPr>
        <a:xfrm>
          <a:off x="1480297" y="7897349"/>
          <a:ext cx="397809" cy="473687"/>
          <a:chOff x="12382953" y="4175104"/>
          <a:chExt cx="304800" cy="375849"/>
        </a:xfrm>
      </xdr:grpSpPr>
      <xdr:grpSp>
        <xdr:nvGrpSpPr>
          <xdr:cNvPr id="40" name="グループ化 39"/>
          <xdr:cNvGrpSpPr/>
        </xdr:nvGrpSpPr>
        <xdr:grpSpPr>
          <a:xfrm>
            <a:off x="12411075" y="4181475"/>
            <a:ext cx="207552" cy="369478"/>
            <a:chOff x="4718160" y="7405853"/>
            <a:chExt cx="201995" cy="365233"/>
          </a:xfrm>
          <a:solidFill>
            <a:schemeClr val="accent3"/>
          </a:solidFill>
        </xdr:grpSpPr>
        <xdr:sp macro="" textlink="">
          <xdr:nvSpPr>
            <xdr:cNvPr id="42" name="円/楕円 41"/>
            <xdr:cNvSpPr/>
          </xdr:nvSpPr>
          <xdr:spPr>
            <a:xfrm>
              <a:off x="4718160" y="7405853"/>
              <a:ext cx="168823" cy="170793"/>
            </a:xfrm>
            <a:prstGeom prst="ellipse">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3" name="正方形/長方形 42"/>
            <xdr:cNvSpPr/>
          </xdr:nvSpPr>
          <xdr:spPr>
            <a:xfrm>
              <a:off x="4784113" y="7532633"/>
              <a:ext cx="45719" cy="237467"/>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4" name="正方形/長方形 43"/>
            <xdr:cNvSpPr/>
          </xdr:nvSpPr>
          <xdr:spPr>
            <a:xfrm>
              <a:off x="4801849" y="7624599"/>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5" name="正方形/長方形 44"/>
            <xdr:cNvSpPr/>
          </xdr:nvSpPr>
          <xdr:spPr>
            <a:xfrm>
              <a:off x="4801849" y="7716564"/>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41" name="テキスト ボックス 40"/>
          <xdr:cNvSpPr txBox="1"/>
        </xdr:nvSpPr>
        <xdr:spPr>
          <a:xfrm>
            <a:off x="12382953" y="4175104"/>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2</xdr:col>
      <xdr:colOff>209550</xdr:colOff>
      <xdr:row>51</xdr:row>
      <xdr:rowOff>142875</xdr:rowOff>
    </xdr:from>
    <xdr:to>
      <xdr:col>4</xdr:col>
      <xdr:colOff>495301</xdr:colOff>
      <xdr:row>56</xdr:row>
      <xdr:rowOff>76200</xdr:rowOff>
    </xdr:to>
    <xdr:sp macro="" textlink="">
      <xdr:nvSpPr>
        <xdr:cNvPr id="46" name="正方形/長方形 45"/>
        <xdr:cNvSpPr/>
      </xdr:nvSpPr>
      <xdr:spPr>
        <a:xfrm>
          <a:off x="1257300" y="9858375"/>
          <a:ext cx="1657351" cy="7905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公開鍵検証</a:t>
          </a:r>
        </a:p>
      </xdr:txBody>
    </xdr:sp>
    <xdr:clientData/>
  </xdr:twoCellAnchor>
  <xdr:twoCellAnchor>
    <xdr:from>
      <xdr:col>8</xdr:col>
      <xdr:colOff>409575</xdr:colOff>
      <xdr:row>12</xdr:row>
      <xdr:rowOff>104772</xdr:rowOff>
    </xdr:from>
    <xdr:to>
      <xdr:col>9</xdr:col>
      <xdr:colOff>123825</xdr:colOff>
      <xdr:row>15</xdr:row>
      <xdr:rowOff>74200</xdr:rowOff>
    </xdr:to>
    <xdr:grpSp>
      <xdr:nvGrpSpPr>
        <xdr:cNvPr id="47" name="グループ化 46"/>
        <xdr:cNvGrpSpPr/>
      </xdr:nvGrpSpPr>
      <xdr:grpSpPr>
        <a:xfrm>
          <a:off x="5553075" y="2312331"/>
          <a:ext cx="397809" cy="473693"/>
          <a:chOff x="6115050" y="5553072"/>
          <a:chExt cx="400050" cy="483778"/>
        </a:xfrm>
      </xdr:grpSpPr>
      <xdr:grpSp>
        <xdr:nvGrpSpPr>
          <xdr:cNvPr id="48" name="グループ化 47"/>
          <xdr:cNvGrpSpPr/>
        </xdr:nvGrpSpPr>
        <xdr:grpSpPr>
          <a:xfrm>
            <a:off x="6151960" y="5561278"/>
            <a:ext cx="272412" cy="475572"/>
            <a:chOff x="4718160" y="7405853"/>
            <a:chExt cx="201995" cy="365233"/>
          </a:xfrm>
          <a:solidFill>
            <a:schemeClr val="accent2"/>
          </a:solidFill>
        </xdr:grpSpPr>
        <xdr:sp macro="" textlink="">
          <xdr:nvSpPr>
            <xdr:cNvPr id="50" name="円/楕円 49"/>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 name="正方形/長方形 50"/>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2" name="正方形/長方形 51"/>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3" name="正方形/長方形 52"/>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49" name="テキスト ボックス 48"/>
          <xdr:cNvSpPr txBox="1"/>
        </xdr:nvSpPr>
        <xdr:spPr>
          <a:xfrm>
            <a:off x="6115050" y="5553072"/>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秘</a:t>
            </a:r>
          </a:p>
        </xdr:txBody>
      </xdr:sp>
    </xdr:grpSp>
    <xdr:clientData/>
  </xdr:twoCellAnchor>
  <xdr:twoCellAnchor>
    <xdr:from>
      <xdr:col>9</xdr:col>
      <xdr:colOff>123825</xdr:colOff>
      <xdr:row>12</xdr:row>
      <xdr:rowOff>95247</xdr:rowOff>
    </xdr:from>
    <xdr:to>
      <xdr:col>9</xdr:col>
      <xdr:colOff>523875</xdr:colOff>
      <xdr:row>15</xdr:row>
      <xdr:rowOff>64675</xdr:rowOff>
    </xdr:to>
    <xdr:grpSp>
      <xdr:nvGrpSpPr>
        <xdr:cNvPr id="54" name="グループ化 53"/>
        <xdr:cNvGrpSpPr/>
      </xdr:nvGrpSpPr>
      <xdr:grpSpPr>
        <a:xfrm>
          <a:off x="5950884" y="2302806"/>
          <a:ext cx="400050" cy="473693"/>
          <a:chOff x="6677025" y="5543547"/>
          <a:chExt cx="400050" cy="483778"/>
        </a:xfrm>
      </xdr:grpSpPr>
      <xdr:grpSp>
        <xdr:nvGrpSpPr>
          <xdr:cNvPr id="55" name="グループ化 54"/>
          <xdr:cNvGrpSpPr/>
        </xdr:nvGrpSpPr>
        <xdr:grpSpPr>
          <a:xfrm>
            <a:off x="6713935" y="5551753"/>
            <a:ext cx="272412" cy="475572"/>
            <a:chOff x="4718160" y="7405853"/>
            <a:chExt cx="201995" cy="365233"/>
          </a:xfrm>
          <a:solidFill>
            <a:schemeClr val="accent2"/>
          </a:solidFill>
        </xdr:grpSpPr>
        <xdr:sp macro="" textlink="">
          <xdr:nvSpPr>
            <xdr:cNvPr id="57" name="円/楕円 56"/>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8" name="正方形/長方形 57"/>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9" name="正方形/長方形 58"/>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0" name="正方形/長方形 59"/>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6" name="テキスト ボックス 55"/>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13</xdr:col>
      <xdr:colOff>152400</xdr:colOff>
      <xdr:row>12</xdr:row>
      <xdr:rowOff>152397</xdr:rowOff>
    </xdr:from>
    <xdr:to>
      <xdr:col>13</xdr:col>
      <xdr:colOff>552450</xdr:colOff>
      <xdr:row>15</xdr:row>
      <xdr:rowOff>121825</xdr:rowOff>
    </xdr:to>
    <xdr:grpSp>
      <xdr:nvGrpSpPr>
        <xdr:cNvPr id="61" name="グループ化 60"/>
        <xdr:cNvGrpSpPr/>
      </xdr:nvGrpSpPr>
      <xdr:grpSpPr>
        <a:xfrm>
          <a:off x="8713694" y="2359956"/>
          <a:ext cx="400050" cy="473693"/>
          <a:chOff x="6677025" y="5543547"/>
          <a:chExt cx="400050" cy="483778"/>
        </a:xfrm>
      </xdr:grpSpPr>
      <xdr:grpSp>
        <xdr:nvGrpSpPr>
          <xdr:cNvPr id="62" name="グループ化 61"/>
          <xdr:cNvGrpSpPr/>
        </xdr:nvGrpSpPr>
        <xdr:grpSpPr>
          <a:xfrm>
            <a:off x="6713935" y="5551753"/>
            <a:ext cx="272412" cy="475572"/>
            <a:chOff x="4718160" y="7405853"/>
            <a:chExt cx="201995" cy="365233"/>
          </a:xfrm>
          <a:solidFill>
            <a:schemeClr val="accent2"/>
          </a:solidFill>
        </xdr:grpSpPr>
        <xdr:sp macro="" textlink="">
          <xdr:nvSpPr>
            <xdr:cNvPr id="64" name="円/楕円 63"/>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5" name="正方形/長方形 64"/>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6" name="正方形/長方形 65"/>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7" name="正方形/長方形 66"/>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63" name="テキスト ボックス 62"/>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14</xdr:col>
      <xdr:colOff>647700</xdr:colOff>
      <xdr:row>25</xdr:row>
      <xdr:rowOff>9522</xdr:rowOff>
    </xdr:from>
    <xdr:to>
      <xdr:col>15</xdr:col>
      <xdr:colOff>361950</xdr:colOff>
      <xdr:row>27</xdr:row>
      <xdr:rowOff>150400</xdr:rowOff>
    </xdr:to>
    <xdr:grpSp>
      <xdr:nvGrpSpPr>
        <xdr:cNvPr id="68" name="グループ化 67"/>
        <xdr:cNvGrpSpPr/>
      </xdr:nvGrpSpPr>
      <xdr:grpSpPr>
        <a:xfrm>
          <a:off x="9892553" y="4402228"/>
          <a:ext cx="397809" cy="477054"/>
          <a:chOff x="6677025" y="5543547"/>
          <a:chExt cx="400050" cy="483778"/>
        </a:xfrm>
      </xdr:grpSpPr>
      <xdr:grpSp>
        <xdr:nvGrpSpPr>
          <xdr:cNvPr id="69" name="グループ化 68"/>
          <xdr:cNvGrpSpPr/>
        </xdr:nvGrpSpPr>
        <xdr:grpSpPr>
          <a:xfrm>
            <a:off x="6713935" y="5551753"/>
            <a:ext cx="272412" cy="475572"/>
            <a:chOff x="4718160" y="7405853"/>
            <a:chExt cx="201995" cy="365233"/>
          </a:xfrm>
          <a:solidFill>
            <a:schemeClr val="accent2"/>
          </a:solidFill>
        </xdr:grpSpPr>
        <xdr:sp macro="" textlink="">
          <xdr:nvSpPr>
            <xdr:cNvPr id="71" name="円/楕円 70"/>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72" name="正方形/長方形 71"/>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73" name="正方形/長方形 72"/>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74" name="正方形/長方形 73"/>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70" name="テキスト ボックス 69"/>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11</xdr:col>
      <xdr:colOff>31933</xdr:colOff>
      <xdr:row>55</xdr:row>
      <xdr:rowOff>37544</xdr:rowOff>
    </xdr:from>
    <xdr:to>
      <xdr:col>11</xdr:col>
      <xdr:colOff>639293</xdr:colOff>
      <xdr:row>60</xdr:row>
      <xdr:rowOff>66118</xdr:rowOff>
    </xdr:to>
    <xdr:grpSp>
      <xdr:nvGrpSpPr>
        <xdr:cNvPr id="75" name="グループ化 74"/>
        <xdr:cNvGrpSpPr/>
      </xdr:nvGrpSpPr>
      <xdr:grpSpPr>
        <a:xfrm>
          <a:off x="7226109" y="9472897"/>
          <a:ext cx="607360" cy="869015"/>
          <a:chOff x="7371787" y="10257309"/>
          <a:chExt cx="607360" cy="869015"/>
        </a:xfrm>
      </xdr:grpSpPr>
      <xdr:sp macro="" textlink="">
        <xdr:nvSpPr>
          <xdr:cNvPr id="76" name="メモ 75"/>
          <xdr:cNvSpPr/>
        </xdr:nvSpPr>
        <xdr:spPr>
          <a:xfrm>
            <a:off x="7371787" y="10257309"/>
            <a:ext cx="607360" cy="869015"/>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grpSp>
        <xdr:nvGrpSpPr>
          <xdr:cNvPr id="77" name="グループ化 76"/>
          <xdr:cNvGrpSpPr/>
        </xdr:nvGrpSpPr>
        <xdr:grpSpPr>
          <a:xfrm>
            <a:off x="7505139" y="10509437"/>
            <a:ext cx="397809" cy="477055"/>
            <a:chOff x="6677025" y="5543547"/>
            <a:chExt cx="400050" cy="483778"/>
          </a:xfrm>
        </xdr:grpSpPr>
        <xdr:grpSp>
          <xdr:nvGrpSpPr>
            <xdr:cNvPr id="78" name="グループ化 77"/>
            <xdr:cNvGrpSpPr/>
          </xdr:nvGrpSpPr>
          <xdr:grpSpPr>
            <a:xfrm>
              <a:off x="6713935" y="5551753"/>
              <a:ext cx="272412" cy="475572"/>
              <a:chOff x="4718160" y="7405853"/>
              <a:chExt cx="201995" cy="365233"/>
            </a:xfrm>
            <a:solidFill>
              <a:schemeClr val="accent2"/>
            </a:solidFill>
          </xdr:grpSpPr>
          <xdr:sp macro="" textlink="">
            <xdr:nvSpPr>
              <xdr:cNvPr id="80" name="円/楕円 79"/>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81" name="正方形/長方形 80"/>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82" name="正方形/長方形 81"/>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83" name="正方形/長方形 82"/>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79" name="テキスト ボックス 78"/>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grpSp>
    <xdr:clientData/>
  </xdr:twoCellAnchor>
  <xdr:twoCellAnchor>
    <xdr:from>
      <xdr:col>6</xdr:col>
      <xdr:colOff>57148</xdr:colOff>
      <xdr:row>53</xdr:row>
      <xdr:rowOff>47626</xdr:rowOff>
    </xdr:from>
    <xdr:to>
      <xdr:col>6</xdr:col>
      <xdr:colOff>666749</xdr:colOff>
      <xdr:row>58</xdr:row>
      <xdr:rowOff>76200</xdr:rowOff>
    </xdr:to>
    <xdr:sp macro="" textlink="">
      <xdr:nvSpPr>
        <xdr:cNvPr id="84" name="メモ 83"/>
        <xdr:cNvSpPr/>
      </xdr:nvSpPr>
      <xdr:spPr>
        <a:xfrm>
          <a:off x="3848098" y="10106026"/>
          <a:ext cx="609601" cy="885824"/>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6</xdr:col>
      <xdr:colOff>190500</xdr:colOff>
      <xdr:row>54</xdr:row>
      <xdr:rowOff>123822</xdr:rowOff>
    </xdr:from>
    <xdr:to>
      <xdr:col>6</xdr:col>
      <xdr:colOff>590550</xdr:colOff>
      <xdr:row>57</xdr:row>
      <xdr:rowOff>93250</xdr:rowOff>
    </xdr:to>
    <xdr:grpSp>
      <xdr:nvGrpSpPr>
        <xdr:cNvPr id="85" name="グループ化 84"/>
        <xdr:cNvGrpSpPr/>
      </xdr:nvGrpSpPr>
      <xdr:grpSpPr>
        <a:xfrm>
          <a:off x="3966882" y="9391087"/>
          <a:ext cx="400050" cy="473692"/>
          <a:chOff x="6677025" y="5543547"/>
          <a:chExt cx="400050" cy="483778"/>
        </a:xfrm>
      </xdr:grpSpPr>
      <xdr:grpSp>
        <xdr:nvGrpSpPr>
          <xdr:cNvPr id="86" name="グループ化 85"/>
          <xdr:cNvGrpSpPr/>
        </xdr:nvGrpSpPr>
        <xdr:grpSpPr>
          <a:xfrm>
            <a:off x="6713935" y="5551753"/>
            <a:ext cx="272412" cy="475572"/>
            <a:chOff x="4718160" y="7405853"/>
            <a:chExt cx="201995" cy="365233"/>
          </a:xfrm>
          <a:solidFill>
            <a:schemeClr val="accent2"/>
          </a:solidFill>
        </xdr:grpSpPr>
        <xdr:sp macro="" textlink="">
          <xdr:nvSpPr>
            <xdr:cNvPr id="88" name="円/楕円 87"/>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89" name="正方形/長方形 88"/>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90" name="正方形/長方形 89"/>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91" name="正方形/長方形 90"/>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87" name="テキスト ボックス 86"/>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2</xdr:col>
      <xdr:colOff>219075</xdr:colOff>
      <xdr:row>71</xdr:row>
      <xdr:rowOff>38100</xdr:rowOff>
    </xdr:from>
    <xdr:to>
      <xdr:col>4</xdr:col>
      <xdr:colOff>504826</xdr:colOff>
      <xdr:row>77</xdr:row>
      <xdr:rowOff>100852</xdr:rowOff>
    </xdr:to>
    <xdr:sp macro="" textlink="">
      <xdr:nvSpPr>
        <xdr:cNvPr id="92" name="正方形/長方形 91"/>
        <xdr:cNvSpPr/>
      </xdr:nvSpPr>
      <xdr:spPr>
        <a:xfrm>
          <a:off x="1266825" y="11468100"/>
          <a:ext cx="1657351" cy="109145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・初期ベクトル作成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・セッションキー作成</a:t>
          </a:r>
        </a:p>
      </xdr:txBody>
    </xdr:sp>
    <xdr:clientData/>
  </xdr:twoCellAnchor>
  <xdr:twoCellAnchor>
    <xdr:from>
      <xdr:col>2</xdr:col>
      <xdr:colOff>438150</xdr:colOff>
      <xdr:row>73</xdr:row>
      <xdr:rowOff>147922</xdr:rowOff>
    </xdr:from>
    <xdr:to>
      <xdr:col>3</xdr:col>
      <xdr:colOff>152400</xdr:colOff>
      <xdr:row>76</xdr:row>
      <xdr:rowOff>117346</xdr:rowOff>
    </xdr:to>
    <xdr:grpSp>
      <xdr:nvGrpSpPr>
        <xdr:cNvPr id="93" name="グループ化 92"/>
        <xdr:cNvGrpSpPr/>
      </xdr:nvGrpSpPr>
      <xdr:grpSpPr>
        <a:xfrm>
          <a:off x="1480297" y="12608863"/>
          <a:ext cx="397809" cy="473689"/>
          <a:chOff x="1781175" y="6286503"/>
          <a:chExt cx="400050" cy="483773"/>
        </a:xfrm>
      </xdr:grpSpPr>
      <xdr:grpSp>
        <xdr:nvGrpSpPr>
          <xdr:cNvPr id="94" name="グループ化 93"/>
          <xdr:cNvGrpSpPr/>
        </xdr:nvGrpSpPr>
        <xdr:grpSpPr>
          <a:xfrm>
            <a:off x="1818085" y="6294703"/>
            <a:ext cx="272412" cy="475573"/>
            <a:chOff x="4718160" y="7405853"/>
            <a:chExt cx="201995" cy="365233"/>
          </a:xfrm>
          <a:solidFill>
            <a:schemeClr val="accent1"/>
          </a:solidFill>
        </xdr:grpSpPr>
        <xdr:sp macro="" textlink="">
          <xdr:nvSpPr>
            <xdr:cNvPr id="96" name="円/楕円 95"/>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97" name="正方形/長方形 96"/>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98" name="正方形/長方形 97"/>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99" name="正方形/長方形 98"/>
            <xdr:cNvSpPr/>
          </xdr:nvSpPr>
          <xdr:spPr>
            <a:xfrm>
              <a:off x="4801849" y="7716564"/>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95" name="テキスト ボックス 94"/>
          <xdr:cNvSpPr txBox="1"/>
        </xdr:nvSpPr>
        <xdr:spPr>
          <a:xfrm>
            <a:off x="178117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3</xdr:col>
      <xdr:colOff>342902</xdr:colOff>
      <xdr:row>48</xdr:row>
      <xdr:rowOff>85726</xdr:rowOff>
    </xdr:from>
    <xdr:to>
      <xdr:col>4</xdr:col>
      <xdr:colOff>209552</xdr:colOff>
      <xdr:row>52</xdr:row>
      <xdr:rowOff>95251</xdr:rowOff>
    </xdr:to>
    <xdr:sp macro="" textlink="">
      <xdr:nvSpPr>
        <xdr:cNvPr id="100" name="右矢印 99"/>
        <xdr:cNvSpPr/>
      </xdr:nvSpPr>
      <xdr:spPr>
        <a:xfrm rot="16200000">
          <a:off x="2005014" y="9358314"/>
          <a:ext cx="695325" cy="552450"/>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4</xdr:col>
      <xdr:colOff>276225</xdr:colOff>
      <xdr:row>52</xdr:row>
      <xdr:rowOff>171449</xdr:rowOff>
    </xdr:from>
    <xdr:to>
      <xdr:col>5</xdr:col>
      <xdr:colOff>19050</xdr:colOff>
      <xdr:row>74</xdr:row>
      <xdr:rowOff>142874</xdr:rowOff>
    </xdr:to>
    <xdr:sp macro="" textlink="">
      <xdr:nvSpPr>
        <xdr:cNvPr id="101" name="フリーフォーム 100"/>
        <xdr:cNvSpPr/>
      </xdr:nvSpPr>
      <xdr:spPr>
        <a:xfrm>
          <a:off x="2695575" y="10058399"/>
          <a:ext cx="428625" cy="2028825"/>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38100</xdr:colOff>
      <xdr:row>73</xdr:row>
      <xdr:rowOff>76200</xdr:rowOff>
    </xdr:from>
    <xdr:to>
      <xdr:col>7</xdr:col>
      <xdr:colOff>676275</xdr:colOff>
      <xdr:row>75</xdr:row>
      <xdr:rowOff>19050</xdr:rowOff>
    </xdr:to>
    <xdr:grpSp>
      <xdr:nvGrpSpPr>
        <xdr:cNvPr id="102" name="グループ化 101"/>
        <xdr:cNvGrpSpPr/>
      </xdr:nvGrpSpPr>
      <xdr:grpSpPr>
        <a:xfrm>
          <a:off x="3130924" y="12537141"/>
          <a:ext cx="2005292" cy="279027"/>
          <a:chOff x="7515225" y="2238375"/>
          <a:chExt cx="2009775" cy="285750"/>
        </a:xfrm>
      </xdr:grpSpPr>
      <xdr:cxnSp macro="">
        <xdr:nvCxnSpPr>
          <xdr:cNvPr id="103" name="直線矢印コネクタ 102"/>
          <xdr:cNvCxnSpPr/>
        </xdr:nvCxnSpPr>
        <xdr:spPr>
          <a:xfrm>
            <a:off x="751522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04" name="テキスト ボックス 103"/>
          <xdr:cNvSpPr txBox="1"/>
        </xdr:nvSpPr>
        <xdr:spPr>
          <a:xfrm>
            <a:off x="7600950" y="2238375"/>
            <a:ext cx="19145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HGｺﾞｼｯｸM" panose="020B0609000000000000" pitchFamily="49" charset="-128"/>
                <a:ea typeface="HGｺﾞｼｯｸM" panose="020B0609000000000000" pitchFamily="49" charset="-128"/>
              </a:rPr>
              <a:t>(5)</a:t>
            </a:r>
            <a:r>
              <a:rPr kumimoji="1" lang="ja-JP" altLang="en-US" sz="1000">
                <a:latin typeface="HGｺﾞｼｯｸM" panose="020B0609000000000000" pitchFamily="49" charset="-128"/>
                <a:ea typeface="HGｺﾞｼｯｸM" panose="020B0609000000000000" pitchFamily="49" charset="-128"/>
              </a:rPr>
              <a:t>暗号化セッションキー通知</a:t>
            </a:r>
          </a:p>
        </xdr:txBody>
      </xdr:sp>
    </xdr:grpSp>
    <xdr:clientData/>
  </xdr:twoCellAnchor>
  <xdr:twoCellAnchor>
    <xdr:from>
      <xdr:col>2</xdr:col>
      <xdr:colOff>419100</xdr:colOff>
      <xdr:row>53</xdr:row>
      <xdr:rowOff>38097</xdr:rowOff>
    </xdr:from>
    <xdr:to>
      <xdr:col>3</xdr:col>
      <xdr:colOff>133350</xdr:colOff>
      <xdr:row>56</xdr:row>
      <xdr:rowOff>7525</xdr:rowOff>
    </xdr:to>
    <xdr:grpSp>
      <xdr:nvGrpSpPr>
        <xdr:cNvPr id="105" name="グループ化 104"/>
        <xdr:cNvGrpSpPr/>
      </xdr:nvGrpSpPr>
      <xdr:grpSpPr>
        <a:xfrm>
          <a:off x="1461247" y="9137273"/>
          <a:ext cx="397809" cy="473693"/>
          <a:chOff x="6677025" y="5543547"/>
          <a:chExt cx="400050" cy="483778"/>
        </a:xfrm>
      </xdr:grpSpPr>
      <xdr:grpSp>
        <xdr:nvGrpSpPr>
          <xdr:cNvPr id="106" name="グループ化 105"/>
          <xdr:cNvGrpSpPr/>
        </xdr:nvGrpSpPr>
        <xdr:grpSpPr>
          <a:xfrm>
            <a:off x="6713935" y="5551753"/>
            <a:ext cx="272412" cy="475572"/>
            <a:chOff x="4718160" y="7405853"/>
            <a:chExt cx="201995" cy="365233"/>
          </a:xfrm>
          <a:solidFill>
            <a:schemeClr val="accent2"/>
          </a:solidFill>
        </xdr:grpSpPr>
        <xdr:sp macro="" textlink="">
          <xdr:nvSpPr>
            <xdr:cNvPr id="108" name="円/楕円 107"/>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09" name="正方形/長方形 108"/>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10" name="正方形/長方形 109"/>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11" name="正方形/長方形 110"/>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107" name="テキスト ボックス 106"/>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5</xdr:col>
      <xdr:colOff>251008</xdr:colOff>
      <xdr:row>75</xdr:row>
      <xdr:rowOff>47625</xdr:rowOff>
    </xdr:from>
    <xdr:to>
      <xdr:col>6</xdr:col>
      <xdr:colOff>420217</xdr:colOff>
      <xdr:row>80</xdr:row>
      <xdr:rowOff>57150</xdr:rowOff>
    </xdr:to>
    <xdr:sp macro="" textlink="">
      <xdr:nvSpPr>
        <xdr:cNvPr id="112" name="直方体 111"/>
        <xdr:cNvSpPr/>
      </xdr:nvSpPr>
      <xdr:spPr>
        <a:xfrm>
          <a:off x="3356158" y="12163425"/>
          <a:ext cx="855009" cy="866775"/>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353541</xdr:colOff>
      <xdr:row>76</xdr:row>
      <xdr:rowOff>161928</xdr:rowOff>
    </xdr:from>
    <xdr:to>
      <xdr:col>6</xdr:col>
      <xdr:colOff>70033</xdr:colOff>
      <xdr:row>79</xdr:row>
      <xdr:rowOff>131346</xdr:rowOff>
    </xdr:to>
    <xdr:grpSp>
      <xdr:nvGrpSpPr>
        <xdr:cNvPr id="113" name="グループ化 112"/>
        <xdr:cNvGrpSpPr/>
      </xdr:nvGrpSpPr>
      <xdr:grpSpPr>
        <a:xfrm>
          <a:off x="3446365" y="13127134"/>
          <a:ext cx="400050" cy="473683"/>
          <a:chOff x="1762125" y="6286503"/>
          <a:chExt cx="400050" cy="483768"/>
        </a:xfrm>
      </xdr:grpSpPr>
      <xdr:grpSp>
        <xdr:nvGrpSpPr>
          <xdr:cNvPr id="114" name="グループ化 113"/>
          <xdr:cNvGrpSpPr/>
        </xdr:nvGrpSpPr>
        <xdr:grpSpPr>
          <a:xfrm>
            <a:off x="1818076" y="6294702"/>
            <a:ext cx="272417" cy="475569"/>
            <a:chOff x="4718160" y="7405853"/>
            <a:chExt cx="201999" cy="365230"/>
          </a:xfrm>
          <a:solidFill>
            <a:schemeClr val="accent1"/>
          </a:solidFill>
        </xdr:grpSpPr>
        <xdr:sp macro="" textlink="">
          <xdr:nvSpPr>
            <xdr:cNvPr id="116" name="円/楕円 115"/>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17" name="正方形/長方形 116"/>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18" name="正方形/長方形 117"/>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19" name="正方形/長方形 118"/>
            <xdr:cNvSpPr/>
          </xdr:nvSpPr>
          <xdr:spPr>
            <a:xfrm>
              <a:off x="4801853" y="7716561"/>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115" name="テキスト ボックス 114"/>
          <xdr:cNvSpPr txBox="1"/>
        </xdr:nvSpPr>
        <xdr:spPr>
          <a:xfrm>
            <a:off x="176212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2</xdr:col>
      <xdr:colOff>337857</xdr:colOff>
      <xdr:row>78</xdr:row>
      <xdr:rowOff>23533</xdr:rowOff>
    </xdr:from>
    <xdr:to>
      <xdr:col>4</xdr:col>
      <xdr:colOff>537882</xdr:colOff>
      <xdr:row>80</xdr:row>
      <xdr:rowOff>22412</xdr:rowOff>
    </xdr:to>
    <xdr:sp macro="" textlink="">
      <xdr:nvSpPr>
        <xdr:cNvPr id="120" name="四角形吹き出し 119"/>
        <xdr:cNvSpPr/>
      </xdr:nvSpPr>
      <xdr:spPr>
        <a:xfrm>
          <a:off x="1385607" y="12653683"/>
          <a:ext cx="1571625" cy="341779"/>
        </a:xfrm>
        <a:prstGeom prst="wedgeRectCallout">
          <a:avLst>
            <a:gd name="adj1" fmla="val -9140"/>
            <a:gd name="adj2" fmla="val -13030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により暗号化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209551</xdr:colOff>
      <xdr:row>45</xdr:row>
      <xdr:rowOff>127000</xdr:rowOff>
    </xdr:from>
    <xdr:to>
      <xdr:col>7</xdr:col>
      <xdr:colOff>400051</xdr:colOff>
      <xdr:row>50</xdr:row>
      <xdr:rowOff>1</xdr:rowOff>
    </xdr:to>
    <xdr:sp macro="" textlink="">
      <xdr:nvSpPr>
        <xdr:cNvPr id="121" name="四角形吹き出し 120"/>
        <xdr:cNvSpPr/>
      </xdr:nvSpPr>
      <xdr:spPr>
        <a:xfrm>
          <a:off x="3314701" y="8813800"/>
          <a:ext cx="1562100" cy="730251"/>
        </a:xfrm>
        <a:prstGeom prst="wedgeRectCallout">
          <a:avLst>
            <a:gd name="adj1" fmla="val -97889"/>
            <a:gd name="adj2" fmla="val 115134"/>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サーバの公開鍵により、証明書</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(MD</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側公開鍵</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の正当性を検証</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16</xdr:col>
      <xdr:colOff>299202</xdr:colOff>
      <xdr:row>2</xdr:row>
      <xdr:rowOff>0</xdr:rowOff>
    </xdr:from>
    <xdr:to>
      <xdr:col>19</xdr:col>
      <xdr:colOff>333375</xdr:colOff>
      <xdr:row>8</xdr:row>
      <xdr:rowOff>11201</xdr:rowOff>
    </xdr:to>
    <xdr:sp macro="" textlink="">
      <xdr:nvSpPr>
        <xdr:cNvPr id="122" name="四角形吹き出し 121"/>
        <xdr:cNvSpPr/>
      </xdr:nvSpPr>
      <xdr:spPr>
        <a:xfrm>
          <a:off x="10948152" y="1470208"/>
          <a:ext cx="2091573" cy="884143"/>
        </a:xfrm>
        <a:prstGeom prst="wedgeRectCallout">
          <a:avLst>
            <a:gd name="adj1" fmla="val -63137"/>
            <a:gd name="adj2" fmla="val 14107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から通知された</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HUVELib</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MDVEService</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と自身の管理する</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バージョンを比較し、</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ソフトウェアの使用可否を判定</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142875</xdr:colOff>
      <xdr:row>8</xdr:row>
      <xdr:rowOff>19051</xdr:rowOff>
    </xdr:from>
    <xdr:to>
      <xdr:col>7</xdr:col>
      <xdr:colOff>438151</xdr:colOff>
      <xdr:row>10</xdr:row>
      <xdr:rowOff>79375</xdr:rowOff>
    </xdr:to>
    <xdr:sp macro="" textlink="">
      <xdr:nvSpPr>
        <xdr:cNvPr id="123" name="四角形吹き出し 122"/>
        <xdr:cNvSpPr/>
      </xdr:nvSpPr>
      <xdr:spPr>
        <a:xfrm>
          <a:off x="3248025" y="2362201"/>
          <a:ext cx="1666876" cy="403224"/>
        </a:xfrm>
        <a:prstGeom prst="wedgeRectCallout">
          <a:avLst>
            <a:gd name="adj1" fmla="val 84045"/>
            <a:gd name="adj2" fmla="val 12777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セッション毎にペア鍵作成</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152400</xdr:colOff>
      <xdr:row>73</xdr:row>
      <xdr:rowOff>38100</xdr:rowOff>
    </xdr:from>
    <xdr:to>
      <xdr:col>10</xdr:col>
      <xdr:colOff>317500</xdr:colOff>
      <xdr:row>79</xdr:row>
      <xdr:rowOff>89647</xdr:rowOff>
    </xdr:to>
    <xdr:sp macro="" textlink="">
      <xdr:nvSpPr>
        <xdr:cNvPr id="124" name="正方形/長方形 123"/>
        <xdr:cNvSpPr/>
      </xdr:nvSpPr>
      <xdr:spPr>
        <a:xfrm>
          <a:off x="5314950" y="11811000"/>
          <a:ext cx="1536700" cy="108024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セッションキー復号化</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9</xdr:col>
      <xdr:colOff>0</xdr:colOff>
      <xdr:row>75</xdr:row>
      <xdr:rowOff>40904</xdr:rowOff>
    </xdr:from>
    <xdr:to>
      <xdr:col>9</xdr:col>
      <xdr:colOff>400050</xdr:colOff>
      <xdr:row>78</xdr:row>
      <xdr:rowOff>10327</xdr:rowOff>
    </xdr:to>
    <xdr:grpSp>
      <xdr:nvGrpSpPr>
        <xdr:cNvPr id="125" name="グループ化 124"/>
        <xdr:cNvGrpSpPr/>
      </xdr:nvGrpSpPr>
      <xdr:grpSpPr>
        <a:xfrm>
          <a:off x="5827059" y="12838022"/>
          <a:ext cx="400050" cy="473687"/>
          <a:chOff x="1781175" y="6286503"/>
          <a:chExt cx="400050" cy="483773"/>
        </a:xfrm>
      </xdr:grpSpPr>
      <xdr:grpSp>
        <xdr:nvGrpSpPr>
          <xdr:cNvPr id="126" name="グループ化 125"/>
          <xdr:cNvGrpSpPr/>
        </xdr:nvGrpSpPr>
        <xdr:grpSpPr>
          <a:xfrm>
            <a:off x="1818085" y="6294703"/>
            <a:ext cx="272412" cy="475573"/>
            <a:chOff x="4718160" y="7405853"/>
            <a:chExt cx="201995" cy="365233"/>
          </a:xfrm>
          <a:solidFill>
            <a:schemeClr val="accent1"/>
          </a:solidFill>
        </xdr:grpSpPr>
        <xdr:sp macro="" textlink="">
          <xdr:nvSpPr>
            <xdr:cNvPr id="128" name="円/楕円 127"/>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29" name="正方形/長方形 128"/>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30" name="正方形/長方形 129"/>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31" name="正方形/長方形 130"/>
            <xdr:cNvSpPr/>
          </xdr:nvSpPr>
          <xdr:spPr>
            <a:xfrm>
              <a:off x="4801849" y="7716564"/>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127" name="テキスト ボックス 126"/>
          <xdr:cNvSpPr txBox="1"/>
        </xdr:nvSpPr>
        <xdr:spPr>
          <a:xfrm>
            <a:off x="178117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10</xdr:col>
      <xdr:colOff>285750</xdr:colOff>
      <xdr:row>72</xdr:row>
      <xdr:rowOff>138954</xdr:rowOff>
    </xdr:from>
    <xdr:to>
      <xdr:col>12</xdr:col>
      <xdr:colOff>485775</xdr:colOff>
      <xdr:row>76</xdr:row>
      <xdr:rowOff>67235</xdr:rowOff>
    </xdr:to>
    <xdr:sp macro="" textlink="">
      <xdr:nvSpPr>
        <xdr:cNvPr id="132" name="四角形吹き出し 131"/>
        <xdr:cNvSpPr/>
      </xdr:nvSpPr>
      <xdr:spPr>
        <a:xfrm>
          <a:off x="6796368" y="10750925"/>
          <a:ext cx="1567142" cy="600634"/>
        </a:xfrm>
        <a:prstGeom prst="wedgeRectCallout">
          <a:avLst>
            <a:gd name="adj1" fmla="val -78231"/>
            <a:gd name="adj2" fmla="val 5413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自身</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の</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秘密</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鍵</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によりセッションキーを複号化</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→鍵交換完了</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7</xdr:col>
      <xdr:colOff>666749</xdr:colOff>
      <xdr:row>74</xdr:row>
      <xdr:rowOff>133349</xdr:rowOff>
    </xdr:from>
    <xdr:to>
      <xdr:col>8</xdr:col>
      <xdr:colOff>400048</xdr:colOff>
      <xdr:row>82</xdr:row>
      <xdr:rowOff>104774</xdr:rowOff>
    </xdr:to>
    <xdr:sp macro="" textlink="">
      <xdr:nvSpPr>
        <xdr:cNvPr id="133" name="フリーフォーム 132"/>
        <xdr:cNvSpPr/>
      </xdr:nvSpPr>
      <xdr:spPr>
        <a:xfrm flipH="1">
          <a:off x="5143499" y="12077699"/>
          <a:ext cx="419099" cy="1343025"/>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474287</xdr:colOff>
      <xdr:row>81</xdr:row>
      <xdr:rowOff>47625</xdr:rowOff>
    </xdr:from>
    <xdr:to>
      <xdr:col>8</xdr:col>
      <xdr:colOff>22412</xdr:colOff>
      <xdr:row>82</xdr:row>
      <xdr:rowOff>161925</xdr:rowOff>
    </xdr:to>
    <xdr:grpSp>
      <xdr:nvGrpSpPr>
        <xdr:cNvPr id="134" name="グループ化 133"/>
        <xdr:cNvGrpSpPr/>
      </xdr:nvGrpSpPr>
      <xdr:grpSpPr>
        <a:xfrm>
          <a:off x="2883552" y="13853272"/>
          <a:ext cx="2282360" cy="282388"/>
          <a:chOff x="7267299" y="2228850"/>
          <a:chExt cx="2287462" cy="285750"/>
        </a:xfrm>
      </xdr:grpSpPr>
      <xdr:cxnSp macro="">
        <xdr:nvCxnSpPr>
          <xdr:cNvPr id="135" name="直線矢印コネクタ 134"/>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36" name="テキスト ボックス 135"/>
          <xdr:cNvSpPr txBox="1"/>
        </xdr:nvSpPr>
        <xdr:spPr>
          <a:xfrm>
            <a:off x="7267299" y="2228850"/>
            <a:ext cx="228746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cs typeface="+mn-cs"/>
              </a:rPr>
              <a:t>(6)[</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cs typeface="+mn-cs"/>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cs typeface="+mn-cs"/>
              </a:rPr>
              <a:t>]</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cs typeface="+mn-cs"/>
              </a:rPr>
              <a:t>暗号化通信確立通知</a:t>
            </a:r>
          </a:p>
        </xdr:txBody>
      </xdr:sp>
    </xdr:grpSp>
    <xdr:clientData/>
  </xdr:twoCellAnchor>
  <xdr:twoCellAnchor>
    <xdr:from>
      <xdr:col>14</xdr:col>
      <xdr:colOff>190501</xdr:colOff>
      <xdr:row>30</xdr:row>
      <xdr:rowOff>145116</xdr:rowOff>
    </xdr:from>
    <xdr:to>
      <xdr:col>16</xdr:col>
      <xdr:colOff>142875</xdr:colOff>
      <xdr:row>35</xdr:row>
      <xdr:rowOff>43703</xdr:rowOff>
    </xdr:to>
    <xdr:sp macro="" textlink="">
      <xdr:nvSpPr>
        <xdr:cNvPr id="139" name="正方形/長方形 138"/>
        <xdr:cNvSpPr/>
      </xdr:nvSpPr>
      <xdr:spPr>
        <a:xfrm>
          <a:off x="9467851" y="6260166"/>
          <a:ext cx="1323974" cy="75583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アクセス制御</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リスト作成</a:t>
          </a:r>
        </a:p>
      </xdr:txBody>
    </xdr:sp>
    <xdr:clientData/>
  </xdr:twoCellAnchor>
  <xdr:twoCellAnchor>
    <xdr:from>
      <xdr:col>8</xdr:col>
      <xdr:colOff>190500</xdr:colOff>
      <xdr:row>50</xdr:row>
      <xdr:rowOff>78442</xdr:rowOff>
    </xdr:from>
    <xdr:to>
      <xdr:col>10</xdr:col>
      <xdr:colOff>492125</xdr:colOff>
      <xdr:row>69</xdr:row>
      <xdr:rowOff>89648</xdr:rowOff>
    </xdr:to>
    <xdr:sp macro="" textlink="">
      <xdr:nvSpPr>
        <xdr:cNvPr id="140" name="正方形/長方形 139"/>
        <xdr:cNvSpPr/>
      </xdr:nvSpPr>
      <xdr:spPr>
        <a:xfrm>
          <a:off x="5334000" y="8673354"/>
          <a:ext cx="1668743" cy="320488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アクセス制御リスト保持</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周期情報保持</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一時的</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a:t>
          </a:r>
        </a:p>
        <a:p>
          <a:pPr algn="l"/>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2</xdr:col>
      <xdr:colOff>238125</xdr:colOff>
      <xdr:row>175</xdr:row>
      <xdr:rowOff>56033</xdr:rowOff>
    </xdr:from>
    <xdr:to>
      <xdr:col>4</xdr:col>
      <xdr:colOff>523876</xdr:colOff>
      <xdr:row>179</xdr:row>
      <xdr:rowOff>100856</xdr:rowOff>
    </xdr:to>
    <xdr:sp macro="" textlink="">
      <xdr:nvSpPr>
        <xdr:cNvPr id="141" name="正方形/長方形 140"/>
        <xdr:cNvSpPr/>
      </xdr:nvSpPr>
      <xdr:spPr>
        <a:xfrm>
          <a:off x="1285875" y="14572133"/>
          <a:ext cx="1657351" cy="730623"/>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車両データ暗号化</a:t>
          </a:r>
        </a:p>
      </xdr:txBody>
    </xdr:sp>
    <xdr:clientData/>
  </xdr:twoCellAnchor>
  <xdr:twoCellAnchor>
    <xdr:from>
      <xdr:col>5</xdr:col>
      <xdr:colOff>581025</xdr:colOff>
      <xdr:row>178</xdr:row>
      <xdr:rowOff>9525</xdr:rowOff>
    </xdr:from>
    <xdr:to>
      <xdr:col>7</xdr:col>
      <xdr:colOff>66675</xdr:colOff>
      <xdr:row>183</xdr:row>
      <xdr:rowOff>19050</xdr:rowOff>
    </xdr:to>
    <xdr:sp macro="" textlink="">
      <xdr:nvSpPr>
        <xdr:cNvPr id="142" name="直方体 141"/>
        <xdr:cNvSpPr/>
      </xdr:nvSpPr>
      <xdr:spPr>
        <a:xfrm>
          <a:off x="3686175" y="15039975"/>
          <a:ext cx="857250" cy="866775"/>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6</xdr:col>
      <xdr:colOff>0</xdr:colOff>
      <xdr:row>180</xdr:row>
      <xdr:rowOff>19050</xdr:rowOff>
    </xdr:from>
    <xdr:to>
      <xdr:col>6</xdr:col>
      <xdr:colOff>457200</xdr:colOff>
      <xdr:row>182</xdr:row>
      <xdr:rowOff>38100</xdr:rowOff>
    </xdr:to>
    <xdr:sp macro="" textlink="">
      <xdr:nvSpPr>
        <xdr:cNvPr id="144" name="フローチャート : 磁気ディスク 143"/>
        <xdr:cNvSpPr/>
      </xdr:nvSpPr>
      <xdr:spPr>
        <a:xfrm>
          <a:off x="3790950" y="15392400"/>
          <a:ext cx="457200" cy="361950"/>
        </a:xfrm>
        <a:prstGeom prst="flowChartMagneticDisk">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車両</a:t>
          </a:r>
        </a:p>
      </xdr:txBody>
    </xdr:sp>
    <xdr:clientData/>
  </xdr:twoCellAnchor>
  <xdr:twoCellAnchor>
    <xdr:from>
      <xdr:col>4</xdr:col>
      <xdr:colOff>505773</xdr:colOff>
      <xdr:row>175</xdr:row>
      <xdr:rowOff>152400</xdr:rowOff>
    </xdr:from>
    <xdr:to>
      <xdr:col>8</xdr:col>
      <xdr:colOff>134468</xdr:colOff>
      <xdr:row>177</xdr:row>
      <xdr:rowOff>95250</xdr:rowOff>
    </xdr:to>
    <xdr:grpSp>
      <xdr:nvGrpSpPr>
        <xdr:cNvPr id="145" name="グループ化 144"/>
        <xdr:cNvGrpSpPr/>
      </xdr:nvGrpSpPr>
      <xdr:grpSpPr>
        <a:xfrm>
          <a:off x="2915038" y="29758341"/>
          <a:ext cx="2362930" cy="279027"/>
          <a:chOff x="7317951" y="2238375"/>
          <a:chExt cx="2368213" cy="285750"/>
        </a:xfrm>
      </xdr:grpSpPr>
      <xdr:cxnSp macro="">
        <xdr:nvCxnSpPr>
          <xdr:cNvPr id="146" name="直線矢印コネクタ 145"/>
          <xdr:cNvCxnSpPr/>
        </xdr:nvCxnSpPr>
        <xdr:spPr>
          <a:xfrm>
            <a:off x="751522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7" name="テキスト ボックス 146"/>
          <xdr:cNvSpPr txBox="1"/>
        </xdr:nvSpPr>
        <xdr:spPr>
          <a:xfrm>
            <a:off x="7317951" y="2238375"/>
            <a:ext cx="236821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(1)[</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車両データ定期通知</a:t>
            </a:r>
          </a:p>
        </xdr:txBody>
      </xdr:sp>
    </xdr:grpSp>
    <xdr:clientData/>
  </xdr:twoCellAnchor>
  <xdr:twoCellAnchor>
    <xdr:from>
      <xdr:col>2</xdr:col>
      <xdr:colOff>219075</xdr:colOff>
      <xdr:row>181</xdr:row>
      <xdr:rowOff>18492</xdr:rowOff>
    </xdr:from>
    <xdr:to>
      <xdr:col>4</xdr:col>
      <xdr:colOff>419100</xdr:colOff>
      <xdr:row>184</xdr:row>
      <xdr:rowOff>59768</xdr:rowOff>
    </xdr:to>
    <xdr:sp macro="" textlink="">
      <xdr:nvSpPr>
        <xdr:cNvPr id="148" name="四角形吹き出し 147"/>
        <xdr:cNvSpPr/>
      </xdr:nvSpPr>
      <xdr:spPr>
        <a:xfrm>
          <a:off x="1266825" y="15563292"/>
          <a:ext cx="1571625" cy="555626"/>
        </a:xfrm>
        <a:prstGeom prst="wedgeRectCallout">
          <a:avLst>
            <a:gd name="adj1" fmla="val -9729"/>
            <a:gd name="adj2" fmla="val -111533"/>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セッションキーで車両データを暗号化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2</xdr:col>
      <xdr:colOff>485775</xdr:colOff>
      <xdr:row>176</xdr:row>
      <xdr:rowOff>123269</xdr:rowOff>
    </xdr:from>
    <xdr:to>
      <xdr:col>3</xdr:col>
      <xdr:colOff>257175</xdr:colOff>
      <xdr:row>179</xdr:row>
      <xdr:rowOff>3927</xdr:rowOff>
    </xdr:to>
    <xdr:sp macro="" textlink="">
      <xdr:nvSpPr>
        <xdr:cNvPr id="149" name="フローチャート : 磁気ディスク 148"/>
        <xdr:cNvSpPr/>
      </xdr:nvSpPr>
      <xdr:spPr>
        <a:xfrm>
          <a:off x="1533525" y="14810819"/>
          <a:ext cx="457200" cy="395008"/>
        </a:xfrm>
        <a:prstGeom prst="flowChartMagneticDisk">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車両</a:t>
          </a:r>
        </a:p>
      </xdr:txBody>
    </xdr:sp>
    <xdr:clientData/>
  </xdr:twoCellAnchor>
  <xdr:twoCellAnchor>
    <xdr:from>
      <xdr:col>8</xdr:col>
      <xdr:colOff>133351</xdr:colOff>
      <xdr:row>175</xdr:row>
      <xdr:rowOff>95250</xdr:rowOff>
    </xdr:from>
    <xdr:to>
      <xdr:col>10</xdr:col>
      <xdr:colOff>190500</xdr:colOff>
      <xdr:row>180</xdr:row>
      <xdr:rowOff>133350</xdr:rowOff>
    </xdr:to>
    <xdr:sp macro="" textlink="">
      <xdr:nvSpPr>
        <xdr:cNvPr id="150" name="正方形/長方形 149"/>
        <xdr:cNvSpPr/>
      </xdr:nvSpPr>
      <xdr:spPr>
        <a:xfrm>
          <a:off x="5295901" y="14611350"/>
          <a:ext cx="1428749" cy="8953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車両データ複号化</a:t>
          </a:r>
        </a:p>
      </xdr:txBody>
    </xdr:sp>
    <xdr:clientData/>
  </xdr:twoCellAnchor>
  <xdr:twoCellAnchor>
    <xdr:from>
      <xdr:col>8</xdr:col>
      <xdr:colOff>571500</xdr:colOff>
      <xdr:row>177</xdr:row>
      <xdr:rowOff>114300</xdr:rowOff>
    </xdr:from>
    <xdr:to>
      <xdr:col>9</xdr:col>
      <xdr:colOff>342900</xdr:colOff>
      <xdr:row>179</xdr:row>
      <xdr:rowOff>133350</xdr:rowOff>
    </xdr:to>
    <xdr:sp macro="" textlink="">
      <xdr:nvSpPr>
        <xdr:cNvPr id="151" name="フローチャート : 磁気ディスク 150"/>
        <xdr:cNvSpPr/>
      </xdr:nvSpPr>
      <xdr:spPr>
        <a:xfrm>
          <a:off x="5734050" y="14973300"/>
          <a:ext cx="457200" cy="361950"/>
        </a:xfrm>
        <a:prstGeom prst="flowChartMagneticDisk">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車両</a:t>
          </a:r>
        </a:p>
      </xdr:txBody>
    </xdr:sp>
    <xdr:clientData/>
  </xdr:twoCellAnchor>
  <xdr:twoCellAnchor>
    <xdr:from>
      <xdr:col>10</xdr:col>
      <xdr:colOff>290232</xdr:colOff>
      <xdr:row>173</xdr:row>
      <xdr:rowOff>44824</xdr:rowOff>
    </xdr:from>
    <xdr:to>
      <xdr:col>12</xdr:col>
      <xdr:colOff>490257</xdr:colOff>
      <xdr:row>176</xdr:row>
      <xdr:rowOff>19611</xdr:rowOff>
    </xdr:to>
    <xdr:sp macro="" textlink="">
      <xdr:nvSpPr>
        <xdr:cNvPr id="152" name="四角形吹き出し 151"/>
        <xdr:cNvSpPr/>
      </xdr:nvSpPr>
      <xdr:spPr>
        <a:xfrm>
          <a:off x="6800850" y="13682383"/>
          <a:ext cx="1567142" cy="479052"/>
        </a:xfrm>
        <a:prstGeom prst="wedgeRectCallout">
          <a:avLst>
            <a:gd name="adj1" fmla="val -78231"/>
            <a:gd name="adj2" fmla="val 13635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セッションキーで車両データを復号化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7</xdr:col>
      <xdr:colOff>657225</xdr:colOff>
      <xdr:row>177</xdr:row>
      <xdr:rowOff>47625</xdr:rowOff>
    </xdr:from>
    <xdr:to>
      <xdr:col>8</xdr:col>
      <xdr:colOff>400050</xdr:colOff>
      <xdr:row>185</xdr:row>
      <xdr:rowOff>112059</xdr:rowOff>
    </xdr:to>
    <xdr:sp macro="" textlink="">
      <xdr:nvSpPr>
        <xdr:cNvPr id="153" name="フリーフォーム 152"/>
        <xdr:cNvSpPr/>
      </xdr:nvSpPr>
      <xdr:spPr>
        <a:xfrm>
          <a:off x="5117166" y="14525625"/>
          <a:ext cx="426384" cy="1409140"/>
        </a:xfrm>
        <a:custGeom>
          <a:avLst/>
          <a:gdLst>
            <a:gd name="connsiteX0" fmla="*/ 0 w 409575"/>
            <a:gd name="connsiteY0" fmla="*/ 0 h 1104900"/>
            <a:gd name="connsiteX1" fmla="*/ 409575 w 409575"/>
            <a:gd name="connsiteY1" fmla="*/ 0 h 1104900"/>
            <a:gd name="connsiteX2" fmla="*/ 409575 w 409575"/>
            <a:gd name="connsiteY2" fmla="*/ 1104900 h 1104900"/>
          </a:gdLst>
          <a:ahLst/>
          <a:cxnLst>
            <a:cxn ang="0">
              <a:pos x="connsiteX0" y="connsiteY0"/>
            </a:cxn>
            <a:cxn ang="0">
              <a:pos x="connsiteX1" y="connsiteY1"/>
            </a:cxn>
            <a:cxn ang="0">
              <a:pos x="connsiteX2" y="connsiteY2"/>
            </a:cxn>
          </a:cxnLst>
          <a:rect l="l" t="t" r="r" b="b"/>
          <a:pathLst>
            <a:path w="409575" h="1104900">
              <a:moveTo>
                <a:pt x="0" y="0"/>
              </a:moveTo>
              <a:lnTo>
                <a:pt x="409575" y="0"/>
              </a:lnTo>
              <a:lnTo>
                <a:pt x="409575" y="1104900"/>
              </a:lnTo>
            </a:path>
          </a:pathLst>
        </a:custGeom>
        <a:noFill/>
        <a:ln w="6350">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347944</xdr:colOff>
      <xdr:row>181</xdr:row>
      <xdr:rowOff>17926</xdr:rowOff>
    </xdr:from>
    <xdr:to>
      <xdr:col>10</xdr:col>
      <xdr:colOff>376518</xdr:colOff>
      <xdr:row>184</xdr:row>
      <xdr:rowOff>40152</xdr:rowOff>
    </xdr:to>
    <xdr:sp macro="" textlink="">
      <xdr:nvSpPr>
        <xdr:cNvPr id="154" name="正方形/長方形 153"/>
        <xdr:cNvSpPr/>
      </xdr:nvSpPr>
      <xdr:spPr>
        <a:xfrm>
          <a:off x="5491444" y="15168279"/>
          <a:ext cx="1395692" cy="52649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車両データアクセスレベル制御</a:t>
          </a:r>
        </a:p>
      </xdr:txBody>
    </xdr:sp>
    <xdr:clientData/>
  </xdr:twoCellAnchor>
  <xdr:twoCellAnchor>
    <xdr:from>
      <xdr:col>10</xdr:col>
      <xdr:colOff>346262</xdr:colOff>
      <xdr:row>178</xdr:row>
      <xdr:rowOff>87780</xdr:rowOff>
    </xdr:from>
    <xdr:to>
      <xdr:col>13</xdr:col>
      <xdr:colOff>136712</xdr:colOff>
      <xdr:row>183</xdr:row>
      <xdr:rowOff>151282</xdr:rowOff>
    </xdr:to>
    <xdr:sp macro="" textlink="">
      <xdr:nvSpPr>
        <xdr:cNvPr id="155" name="四角形吹き出し 154"/>
        <xdr:cNvSpPr/>
      </xdr:nvSpPr>
      <xdr:spPr>
        <a:xfrm>
          <a:off x="6856880" y="14733868"/>
          <a:ext cx="1841126" cy="903943"/>
        </a:xfrm>
        <a:prstGeom prst="wedgeRectCallout">
          <a:avLst>
            <a:gd name="adj1" fmla="val -54252"/>
            <a:gd name="adj2" fmla="val 3641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VendorApp</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から指定されたアクセスキーに対応する</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アクセス制御リスト</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を参照して</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VendorApp</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へ提供する車両データを決定</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9</xdr:col>
      <xdr:colOff>600074</xdr:colOff>
      <xdr:row>34</xdr:row>
      <xdr:rowOff>112058</xdr:rowOff>
    </xdr:from>
    <xdr:to>
      <xdr:col>14</xdr:col>
      <xdr:colOff>62566</xdr:colOff>
      <xdr:row>38</xdr:row>
      <xdr:rowOff>97117</xdr:rowOff>
    </xdr:to>
    <xdr:sp macro="" textlink="">
      <xdr:nvSpPr>
        <xdr:cNvPr id="156" name="四角形吹き出し 155"/>
        <xdr:cNvSpPr/>
      </xdr:nvSpPr>
      <xdr:spPr>
        <a:xfrm>
          <a:off x="6448424" y="6912908"/>
          <a:ext cx="2891492" cy="670859"/>
        </a:xfrm>
        <a:prstGeom prst="wedgeRectCallout">
          <a:avLst>
            <a:gd name="adj1" fmla="val 62004"/>
            <a:gd name="adj2" fmla="val -81415"/>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rPr>
            <a:t>HUVELib</a:t>
          </a:r>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の</a:t>
          </a:r>
          <a:r>
            <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rPr>
            <a:t>Ver</a:t>
          </a:r>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からプロトコルバージョンを取得</a:t>
          </a:r>
          <a:endPar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該当する全てのアクセス制御情報を取得して</a:t>
          </a:r>
          <a:endPar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アクセスリストを作成する</a:t>
          </a:r>
          <a:endParaRPr kumimoji="1" lang="ja-JP"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52660</xdr:colOff>
      <xdr:row>18</xdr:row>
      <xdr:rowOff>69100</xdr:rowOff>
    </xdr:from>
    <xdr:to>
      <xdr:col>13</xdr:col>
      <xdr:colOff>444500</xdr:colOff>
      <xdr:row>19</xdr:row>
      <xdr:rowOff>138204</xdr:rowOff>
    </xdr:to>
    <xdr:sp macro="" textlink="">
      <xdr:nvSpPr>
        <xdr:cNvPr id="157" name="フローチャート : 準備 156"/>
        <xdr:cNvSpPr/>
      </xdr:nvSpPr>
      <xdr:spPr>
        <a:xfrm>
          <a:off x="7272610" y="4126750"/>
          <a:ext cx="1763440" cy="240554"/>
        </a:xfrm>
        <a:prstGeom prst="flowChartPreparation">
          <a:avLst/>
        </a:prstGeom>
        <a:solidFill>
          <a:schemeClr val="bg1"/>
        </a:solid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アクセスキー</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168087</xdr:colOff>
      <xdr:row>17</xdr:row>
      <xdr:rowOff>22412</xdr:rowOff>
    </xdr:from>
    <xdr:to>
      <xdr:col>10</xdr:col>
      <xdr:colOff>523874</xdr:colOff>
      <xdr:row>20</xdr:row>
      <xdr:rowOff>123265</xdr:rowOff>
    </xdr:to>
    <xdr:sp macro="" textlink="">
      <xdr:nvSpPr>
        <xdr:cNvPr id="158" name="四角形吹き出し 157"/>
        <xdr:cNvSpPr/>
      </xdr:nvSpPr>
      <xdr:spPr>
        <a:xfrm>
          <a:off x="5330637" y="3908612"/>
          <a:ext cx="1727387" cy="615203"/>
        </a:xfrm>
        <a:prstGeom prst="wedgeRectCallout">
          <a:avLst>
            <a:gd name="adj1" fmla="val 74462"/>
            <a:gd name="adj2" fmla="val 385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全てのアクセスキー要求を</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表す特殊なアクセスキーを指定</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112620</xdr:colOff>
      <xdr:row>12</xdr:row>
      <xdr:rowOff>141757</xdr:rowOff>
    </xdr:from>
    <xdr:to>
      <xdr:col>13</xdr:col>
      <xdr:colOff>74520</xdr:colOff>
      <xdr:row>14</xdr:row>
      <xdr:rowOff>56033</xdr:rowOff>
    </xdr:to>
    <xdr:sp macro="" textlink="">
      <xdr:nvSpPr>
        <xdr:cNvPr id="159" name="角丸四角形 158"/>
        <xdr:cNvSpPr/>
      </xdr:nvSpPr>
      <xdr:spPr>
        <a:xfrm>
          <a:off x="7332570" y="3170707"/>
          <a:ext cx="1333500" cy="257176"/>
        </a:xfrm>
        <a:prstGeom prst="round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ja-JP" altLang="en-US" sz="900" baseline="0">
              <a:solidFill>
                <a:sysClr val="windowText" lastClr="000000"/>
              </a:solidFill>
              <a:latin typeface="HGｺﾞｼｯｸM" panose="020B0609000000000000" pitchFamily="49" charset="-128"/>
              <a:ea typeface="HGｺﾞｼｯｸM" panose="020B0609000000000000" pitchFamily="49" charset="-128"/>
              <a:cs typeface="+mn-cs"/>
            </a:rPr>
            <a:t>スマホ種別</a:t>
          </a:r>
          <a:r>
            <a:rPr kumimoji="1" lang="en-US" altLang="ja-JP" sz="900" baseline="0">
              <a:solidFill>
                <a:sysClr val="windowText" lastClr="000000"/>
              </a:solidFill>
              <a:latin typeface="HGｺﾞｼｯｸM" panose="020B0609000000000000" pitchFamily="49" charset="-128"/>
              <a:ea typeface="HGｺﾞｼｯｸM" panose="020B0609000000000000" pitchFamily="49" charset="-128"/>
              <a:cs typeface="+mn-cs"/>
            </a:rPr>
            <a:t>(Android)</a:t>
          </a:r>
          <a:endPar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17</xdr:col>
      <xdr:colOff>392183</xdr:colOff>
      <xdr:row>11</xdr:row>
      <xdr:rowOff>156883</xdr:rowOff>
    </xdr:from>
    <xdr:to>
      <xdr:col>20</xdr:col>
      <xdr:colOff>291330</xdr:colOff>
      <xdr:row>21</xdr:row>
      <xdr:rowOff>22412</xdr:rowOff>
    </xdr:to>
    <xdr:sp macro="" textlink="">
      <xdr:nvSpPr>
        <xdr:cNvPr id="160" name="フローチャート : 磁気ディスク 159"/>
        <xdr:cNvSpPr/>
      </xdr:nvSpPr>
      <xdr:spPr>
        <a:xfrm>
          <a:off x="11726933" y="3014383"/>
          <a:ext cx="1956547" cy="1580029"/>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518273</xdr:colOff>
      <xdr:row>15</xdr:row>
      <xdr:rowOff>53231</xdr:rowOff>
    </xdr:from>
    <xdr:to>
      <xdr:col>20</xdr:col>
      <xdr:colOff>650875</xdr:colOff>
      <xdr:row>16</xdr:row>
      <xdr:rowOff>156880</xdr:rowOff>
    </xdr:to>
    <xdr:sp macro="" textlink="">
      <xdr:nvSpPr>
        <xdr:cNvPr id="161" name="正方形/長方形 160"/>
        <xdr:cNvSpPr/>
      </xdr:nvSpPr>
      <xdr:spPr>
        <a:xfrm>
          <a:off x="11853023" y="3596531"/>
          <a:ext cx="2190002" cy="27509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ソフト</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Ver</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毎の使用可否</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18</xdr:col>
      <xdr:colOff>44264</xdr:colOff>
      <xdr:row>16</xdr:row>
      <xdr:rowOff>165290</xdr:rowOff>
    </xdr:from>
    <xdr:to>
      <xdr:col>19</xdr:col>
      <xdr:colOff>680198</xdr:colOff>
      <xdr:row>18</xdr:row>
      <xdr:rowOff>79565</xdr:rowOff>
    </xdr:to>
    <xdr:sp macro="" textlink="">
      <xdr:nvSpPr>
        <xdr:cNvPr id="162" name="角丸四角形 161"/>
        <xdr:cNvSpPr/>
      </xdr:nvSpPr>
      <xdr:spPr>
        <a:xfrm>
          <a:off x="12064814" y="3880040"/>
          <a:ext cx="1321734" cy="257175"/>
        </a:xfrm>
        <a:prstGeom prst="roundRect">
          <a:avLst/>
        </a:prstGeom>
        <a:ln w="19050">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Ver(SV)</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44264</xdr:colOff>
      <xdr:row>18</xdr:row>
      <xdr:rowOff>138396</xdr:rowOff>
    </xdr:from>
    <xdr:to>
      <xdr:col>19</xdr:col>
      <xdr:colOff>680198</xdr:colOff>
      <xdr:row>20</xdr:row>
      <xdr:rowOff>67237</xdr:rowOff>
    </xdr:to>
    <xdr:sp macro="" textlink="">
      <xdr:nvSpPr>
        <xdr:cNvPr id="163" name="角丸四角形 162"/>
        <xdr:cNvSpPr/>
      </xdr:nvSpPr>
      <xdr:spPr>
        <a:xfrm>
          <a:off x="12064814" y="4196046"/>
          <a:ext cx="1321734" cy="271741"/>
        </a:xfrm>
        <a:prstGeom prst="roundRect">
          <a:avLst/>
        </a:prstGeom>
        <a:ln w="19050">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Ver(SV)</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15</xdr:col>
      <xdr:colOff>609599</xdr:colOff>
      <xdr:row>14</xdr:row>
      <xdr:rowOff>66675</xdr:rowOff>
    </xdr:from>
    <xdr:to>
      <xdr:col>17</xdr:col>
      <xdr:colOff>542924</xdr:colOff>
      <xdr:row>17</xdr:row>
      <xdr:rowOff>104775</xdr:rowOff>
    </xdr:to>
    <xdr:sp macro="" textlink="">
      <xdr:nvSpPr>
        <xdr:cNvPr id="164" name="右矢印 163"/>
        <xdr:cNvSpPr/>
      </xdr:nvSpPr>
      <xdr:spPr>
        <a:xfrm>
          <a:off x="10572749" y="3438525"/>
          <a:ext cx="1304925" cy="552450"/>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17</xdr:col>
      <xdr:colOff>414574</xdr:colOff>
      <xdr:row>27</xdr:row>
      <xdr:rowOff>123264</xdr:rowOff>
    </xdr:from>
    <xdr:to>
      <xdr:col>20</xdr:col>
      <xdr:colOff>313721</xdr:colOff>
      <xdr:row>37</xdr:row>
      <xdr:rowOff>33617</xdr:rowOff>
    </xdr:to>
    <xdr:sp macro="" textlink="">
      <xdr:nvSpPr>
        <xdr:cNvPr id="165" name="フローチャート : 磁気ディスク 164"/>
        <xdr:cNvSpPr/>
      </xdr:nvSpPr>
      <xdr:spPr>
        <a:xfrm>
          <a:off x="11749324" y="5723964"/>
          <a:ext cx="1956547" cy="1624853"/>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447676</xdr:colOff>
      <xdr:row>31</xdr:row>
      <xdr:rowOff>20732</xdr:rowOff>
    </xdr:from>
    <xdr:to>
      <xdr:col>20</xdr:col>
      <xdr:colOff>257175</xdr:colOff>
      <xdr:row>32</xdr:row>
      <xdr:rowOff>134472</xdr:rowOff>
    </xdr:to>
    <xdr:sp macro="" textlink="">
      <xdr:nvSpPr>
        <xdr:cNvPr id="166" name="正方形/長方形 165"/>
        <xdr:cNvSpPr/>
      </xdr:nvSpPr>
      <xdr:spPr>
        <a:xfrm>
          <a:off x="11782426" y="6307232"/>
          <a:ext cx="1866899" cy="28519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アクセス制御情報</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600074</xdr:colOff>
      <xdr:row>31</xdr:row>
      <xdr:rowOff>97491</xdr:rowOff>
    </xdr:from>
    <xdr:to>
      <xdr:col>17</xdr:col>
      <xdr:colOff>514349</xdr:colOff>
      <xdr:row>34</xdr:row>
      <xdr:rowOff>135591</xdr:rowOff>
    </xdr:to>
    <xdr:sp macro="" textlink="">
      <xdr:nvSpPr>
        <xdr:cNvPr id="167" name="右矢印 166"/>
        <xdr:cNvSpPr/>
      </xdr:nvSpPr>
      <xdr:spPr>
        <a:xfrm>
          <a:off x="10563224" y="6383991"/>
          <a:ext cx="1285875" cy="552450"/>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11</xdr:col>
      <xdr:colOff>123263</xdr:colOff>
      <xdr:row>53</xdr:row>
      <xdr:rowOff>41158</xdr:rowOff>
    </xdr:from>
    <xdr:to>
      <xdr:col>13</xdr:col>
      <xdr:colOff>593910</xdr:colOff>
      <xdr:row>54</xdr:row>
      <xdr:rowOff>156883</xdr:rowOff>
    </xdr:to>
    <xdr:sp macro="" textlink="">
      <xdr:nvSpPr>
        <xdr:cNvPr id="168" name="角丸四角形 167"/>
        <xdr:cNvSpPr/>
      </xdr:nvSpPr>
      <xdr:spPr>
        <a:xfrm>
          <a:off x="7343213" y="10099558"/>
          <a:ext cx="1842247" cy="287175"/>
        </a:xfrm>
        <a:prstGeom prst="round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ソフトウェア使用可否判定結果</a:t>
          </a:r>
        </a:p>
      </xdr:txBody>
    </xdr:sp>
    <xdr:clientData/>
  </xdr:twoCellAnchor>
  <xdr:twoCellAnchor>
    <xdr:from>
      <xdr:col>11</xdr:col>
      <xdr:colOff>86278</xdr:colOff>
      <xdr:row>20</xdr:row>
      <xdr:rowOff>37350</xdr:rowOff>
    </xdr:from>
    <xdr:to>
      <xdr:col>13</xdr:col>
      <xdr:colOff>476250</xdr:colOff>
      <xdr:row>21</xdr:row>
      <xdr:rowOff>93378</xdr:rowOff>
    </xdr:to>
    <xdr:sp macro="" textlink="">
      <xdr:nvSpPr>
        <xdr:cNvPr id="169" name="フローチャート : 準備 168"/>
        <xdr:cNvSpPr/>
      </xdr:nvSpPr>
      <xdr:spPr>
        <a:xfrm>
          <a:off x="7306228" y="4437900"/>
          <a:ext cx="1761572" cy="227478"/>
        </a:xfrm>
        <a:prstGeom prst="flowChartPreparation">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ランダムコード</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212913</xdr:colOff>
      <xdr:row>37</xdr:row>
      <xdr:rowOff>156322</xdr:rowOff>
    </xdr:from>
    <xdr:to>
      <xdr:col>16</xdr:col>
      <xdr:colOff>165287</xdr:colOff>
      <xdr:row>42</xdr:row>
      <xdr:rowOff>54908</xdr:rowOff>
    </xdr:to>
    <xdr:sp macro="" textlink="">
      <xdr:nvSpPr>
        <xdr:cNvPr id="170" name="正方形/長方形 169"/>
        <xdr:cNvSpPr/>
      </xdr:nvSpPr>
      <xdr:spPr>
        <a:xfrm>
          <a:off x="9490263" y="7471522"/>
          <a:ext cx="1323974" cy="755836"/>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周期情報取得</a:t>
          </a:r>
        </a:p>
      </xdr:txBody>
    </xdr:sp>
    <xdr:clientData/>
  </xdr:twoCellAnchor>
  <xdr:twoCellAnchor>
    <xdr:from>
      <xdr:col>17</xdr:col>
      <xdr:colOff>403369</xdr:colOff>
      <xdr:row>38</xdr:row>
      <xdr:rowOff>11207</xdr:rowOff>
    </xdr:from>
    <xdr:to>
      <xdr:col>20</xdr:col>
      <xdr:colOff>302516</xdr:colOff>
      <xdr:row>45</xdr:row>
      <xdr:rowOff>22412</xdr:rowOff>
    </xdr:to>
    <xdr:sp macro="" textlink="">
      <xdr:nvSpPr>
        <xdr:cNvPr id="171" name="フローチャート : 磁気ディスク 170"/>
        <xdr:cNvSpPr/>
      </xdr:nvSpPr>
      <xdr:spPr>
        <a:xfrm>
          <a:off x="11738119" y="7497857"/>
          <a:ext cx="1956547" cy="1211355"/>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18</xdr:col>
      <xdr:colOff>66118</xdr:colOff>
      <xdr:row>40</xdr:row>
      <xdr:rowOff>87967</xdr:rowOff>
    </xdr:from>
    <xdr:to>
      <xdr:col>20</xdr:col>
      <xdr:colOff>22412</xdr:colOff>
      <xdr:row>42</xdr:row>
      <xdr:rowOff>33618</xdr:rowOff>
    </xdr:to>
    <xdr:sp macro="" textlink="">
      <xdr:nvSpPr>
        <xdr:cNvPr id="172" name="正方形/長方形 171"/>
        <xdr:cNvSpPr/>
      </xdr:nvSpPr>
      <xdr:spPr>
        <a:xfrm>
          <a:off x="12086668" y="7917517"/>
          <a:ext cx="1327894" cy="28855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周期情報</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622485</xdr:colOff>
      <xdr:row>38</xdr:row>
      <xdr:rowOff>86285</xdr:rowOff>
    </xdr:from>
    <xdr:to>
      <xdr:col>17</xdr:col>
      <xdr:colOff>536760</xdr:colOff>
      <xdr:row>41</xdr:row>
      <xdr:rowOff>124386</xdr:rowOff>
    </xdr:to>
    <xdr:sp macro="" textlink="">
      <xdr:nvSpPr>
        <xdr:cNvPr id="173" name="右矢印 172"/>
        <xdr:cNvSpPr/>
      </xdr:nvSpPr>
      <xdr:spPr>
        <a:xfrm>
          <a:off x="10585635" y="7572935"/>
          <a:ext cx="1285875" cy="552451"/>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HGｺﾞｼｯｸM" panose="020B0609000000000000" pitchFamily="49" charset="-128"/>
              <a:ea typeface="HGｺﾞｼｯｸM" panose="020B0609000000000000" pitchFamily="49" charset="-128"/>
            </a:rPr>
            <a:t>参照</a:t>
          </a:r>
        </a:p>
      </xdr:txBody>
    </xdr:sp>
    <xdr:clientData/>
  </xdr:twoCellAnchor>
  <xdr:twoCellAnchor>
    <xdr:from>
      <xdr:col>18</xdr:col>
      <xdr:colOff>447676</xdr:colOff>
      <xdr:row>41</xdr:row>
      <xdr:rowOff>166969</xdr:rowOff>
    </xdr:from>
    <xdr:to>
      <xdr:col>19</xdr:col>
      <xdr:colOff>246530</xdr:colOff>
      <xdr:row>45</xdr:row>
      <xdr:rowOff>93748</xdr:rowOff>
    </xdr:to>
    <xdr:grpSp>
      <xdr:nvGrpSpPr>
        <xdr:cNvPr id="174" name="グループ化 173"/>
        <xdr:cNvGrpSpPr/>
      </xdr:nvGrpSpPr>
      <xdr:grpSpPr>
        <a:xfrm>
          <a:off x="12426764" y="7249087"/>
          <a:ext cx="482413" cy="599132"/>
          <a:chOff x="12359528" y="8033498"/>
          <a:chExt cx="482413" cy="599132"/>
        </a:xfrm>
      </xdr:grpSpPr>
      <xdr:sp macro="" textlink="">
        <xdr:nvSpPr>
          <xdr:cNvPr id="175" name="メモ 174"/>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76" name="メモ 175"/>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77" name="メモ 176"/>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18</xdr:col>
      <xdr:colOff>447677</xdr:colOff>
      <xdr:row>32</xdr:row>
      <xdr:rowOff>155764</xdr:rowOff>
    </xdr:from>
    <xdr:to>
      <xdr:col>19</xdr:col>
      <xdr:colOff>246531</xdr:colOff>
      <xdr:row>36</xdr:row>
      <xdr:rowOff>82543</xdr:rowOff>
    </xdr:to>
    <xdr:grpSp>
      <xdr:nvGrpSpPr>
        <xdr:cNvPr id="178" name="グループ化 177"/>
        <xdr:cNvGrpSpPr/>
      </xdr:nvGrpSpPr>
      <xdr:grpSpPr>
        <a:xfrm>
          <a:off x="12426765" y="5725088"/>
          <a:ext cx="482413" cy="599131"/>
          <a:chOff x="12359528" y="8033498"/>
          <a:chExt cx="482413" cy="599132"/>
        </a:xfrm>
        <a:solidFill>
          <a:sysClr val="window" lastClr="FFFFFF"/>
        </a:solidFill>
      </xdr:grpSpPr>
      <xdr:sp macro="" textlink="">
        <xdr:nvSpPr>
          <xdr:cNvPr id="179" name="メモ 178"/>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80" name="メモ 179"/>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81" name="メモ 180"/>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12</xdr:col>
      <xdr:colOff>2797</xdr:colOff>
      <xdr:row>55</xdr:row>
      <xdr:rowOff>26338</xdr:rowOff>
    </xdr:from>
    <xdr:to>
      <xdr:col>13</xdr:col>
      <xdr:colOff>56029</xdr:colOff>
      <xdr:row>62</xdr:row>
      <xdr:rowOff>83486</xdr:rowOff>
    </xdr:to>
    <xdr:grpSp>
      <xdr:nvGrpSpPr>
        <xdr:cNvPr id="182" name="グループ化 181"/>
        <xdr:cNvGrpSpPr/>
      </xdr:nvGrpSpPr>
      <xdr:grpSpPr>
        <a:xfrm>
          <a:off x="7880532" y="9461691"/>
          <a:ext cx="736791" cy="1233766"/>
          <a:chOff x="7880533" y="10257308"/>
          <a:chExt cx="736791" cy="1233766"/>
        </a:xfrm>
      </xdr:grpSpPr>
      <xdr:sp macro="" textlink="">
        <xdr:nvSpPr>
          <xdr:cNvPr id="183" name="正方形/長方形 182"/>
          <xdr:cNvSpPr/>
        </xdr:nvSpPr>
        <xdr:spPr>
          <a:xfrm>
            <a:off x="7880533" y="10257308"/>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制御</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リスト</a:t>
            </a:r>
          </a:p>
        </xdr:txBody>
      </xdr:sp>
      <xdr:grpSp>
        <xdr:nvGrpSpPr>
          <xdr:cNvPr id="184" name="グループ化 183"/>
          <xdr:cNvGrpSpPr/>
        </xdr:nvGrpSpPr>
        <xdr:grpSpPr>
          <a:xfrm>
            <a:off x="8011645" y="10846177"/>
            <a:ext cx="482413" cy="599132"/>
            <a:chOff x="12359528" y="8033498"/>
            <a:chExt cx="482413" cy="599132"/>
          </a:xfrm>
          <a:solidFill>
            <a:sysClr val="window" lastClr="FFFFFF"/>
          </a:solidFill>
        </xdr:grpSpPr>
        <xdr:sp macro="" textlink="">
          <xdr:nvSpPr>
            <xdr:cNvPr id="185" name="メモ 184"/>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86" name="メモ 185"/>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87" name="メモ 186"/>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grpSp>
    <xdr:clientData/>
  </xdr:twoCellAnchor>
  <xdr:twoCellAnchor>
    <xdr:from>
      <xdr:col>8</xdr:col>
      <xdr:colOff>238121</xdr:colOff>
      <xdr:row>53</xdr:row>
      <xdr:rowOff>104779</xdr:rowOff>
    </xdr:from>
    <xdr:to>
      <xdr:col>9</xdr:col>
      <xdr:colOff>291353</xdr:colOff>
      <xdr:row>60</xdr:row>
      <xdr:rowOff>161927</xdr:rowOff>
    </xdr:to>
    <xdr:grpSp>
      <xdr:nvGrpSpPr>
        <xdr:cNvPr id="188" name="グループ化 187"/>
        <xdr:cNvGrpSpPr/>
      </xdr:nvGrpSpPr>
      <xdr:grpSpPr>
        <a:xfrm>
          <a:off x="5381621" y="9203955"/>
          <a:ext cx="736791" cy="1233766"/>
          <a:chOff x="7880533" y="10257308"/>
          <a:chExt cx="736791" cy="1233766"/>
        </a:xfrm>
      </xdr:grpSpPr>
      <xdr:sp macro="" textlink="">
        <xdr:nvSpPr>
          <xdr:cNvPr id="189" name="正方形/長方形 188"/>
          <xdr:cNvSpPr/>
        </xdr:nvSpPr>
        <xdr:spPr>
          <a:xfrm>
            <a:off x="7880533" y="10257308"/>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制御</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リスト</a:t>
            </a:r>
          </a:p>
        </xdr:txBody>
      </xdr:sp>
      <xdr:grpSp>
        <xdr:nvGrpSpPr>
          <xdr:cNvPr id="190" name="グループ化 189"/>
          <xdr:cNvGrpSpPr/>
        </xdr:nvGrpSpPr>
        <xdr:grpSpPr>
          <a:xfrm>
            <a:off x="8011645" y="10846177"/>
            <a:ext cx="482413" cy="599132"/>
            <a:chOff x="12359528" y="8033498"/>
            <a:chExt cx="482413" cy="599132"/>
          </a:xfrm>
          <a:solidFill>
            <a:sysClr val="window" lastClr="FFFFFF"/>
          </a:solidFill>
        </xdr:grpSpPr>
        <xdr:sp macro="" textlink="">
          <xdr:nvSpPr>
            <xdr:cNvPr id="191" name="メモ 190"/>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92" name="メモ 191"/>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93" name="メモ 192"/>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grpSp>
    <xdr:clientData/>
  </xdr:twoCellAnchor>
  <xdr:twoCellAnchor>
    <xdr:from>
      <xdr:col>13</xdr:col>
      <xdr:colOff>103650</xdr:colOff>
      <xdr:row>55</xdr:row>
      <xdr:rowOff>26338</xdr:rowOff>
    </xdr:from>
    <xdr:to>
      <xdr:col>14</xdr:col>
      <xdr:colOff>156882</xdr:colOff>
      <xdr:row>62</xdr:row>
      <xdr:rowOff>83486</xdr:rowOff>
    </xdr:to>
    <xdr:sp macro="" textlink="">
      <xdr:nvSpPr>
        <xdr:cNvPr id="194" name="正方形/長方形 193"/>
        <xdr:cNvSpPr/>
      </xdr:nvSpPr>
      <xdr:spPr>
        <a:xfrm>
          <a:off x="8664944" y="9461691"/>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情報</a:t>
          </a:r>
        </a:p>
      </xdr:txBody>
    </xdr:sp>
    <xdr:clientData/>
  </xdr:twoCellAnchor>
  <xdr:twoCellAnchor>
    <xdr:from>
      <xdr:col>13</xdr:col>
      <xdr:colOff>212352</xdr:colOff>
      <xdr:row>58</xdr:row>
      <xdr:rowOff>110940</xdr:rowOff>
    </xdr:from>
    <xdr:to>
      <xdr:col>14</xdr:col>
      <xdr:colOff>11206</xdr:colOff>
      <xdr:row>62</xdr:row>
      <xdr:rowOff>37719</xdr:rowOff>
    </xdr:to>
    <xdr:grpSp>
      <xdr:nvGrpSpPr>
        <xdr:cNvPr id="195" name="グループ化 194"/>
        <xdr:cNvGrpSpPr/>
      </xdr:nvGrpSpPr>
      <xdr:grpSpPr>
        <a:xfrm>
          <a:off x="8773646" y="10050558"/>
          <a:ext cx="482413" cy="599132"/>
          <a:chOff x="12359528" y="8033498"/>
          <a:chExt cx="482413" cy="599132"/>
        </a:xfrm>
      </xdr:grpSpPr>
      <xdr:sp macro="" textlink="">
        <xdr:nvSpPr>
          <xdr:cNvPr id="196" name="メモ 195"/>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97" name="メモ 196"/>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198" name="メモ 197"/>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10</xdr:col>
      <xdr:colOff>600074</xdr:colOff>
      <xdr:row>39</xdr:row>
      <xdr:rowOff>89647</xdr:rowOff>
    </xdr:from>
    <xdr:to>
      <xdr:col>14</xdr:col>
      <xdr:colOff>89647</xdr:colOff>
      <xdr:row>42</xdr:row>
      <xdr:rowOff>78441</xdr:rowOff>
    </xdr:to>
    <xdr:sp macro="" textlink="">
      <xdr:nvSpPr>
        <xdr:cNvPr id="199" name="四角形吹き出し 198"/>
        <xdr:cNvSpPr/>
      </xdr:nvSpPr>
      <xdr:spPr>
        <a:xfrm>
          <a:off x="7134224" y="7747747"/>
          <a:ext cx="2232773" cy="503144"/>
        </a:xfrm>
        <a:prstGeom prst="wedgeRectCallout">
          <a:avLst>
            <a:gd name="adj1" fmla="val 60873"/>
            <a:gd name="adj2" fmla="val 210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パケット種別毎に定義されている</a:t>
          </a:r>
          <a:endPar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周期情報を全て取得</a:t>
          </a:r>
          <a:endParaRPr kumimoji="1" lang="ja-JP"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383798</xdr:colOff>
      <xdr:row>53</xdr:row>
      <xdr:rowOff>104779</xdr:rowOff>
    </xdr:from>
    <xdr:to>
      <xdr:col>10</xdr:col>
      <xdr:colOff>437030</xdr:colOff>
      <xdr:row>60</xdr:row>
      <xdr:rowOff>161927</xdr:rowOff>
    </xdr:to>
    <xdr:sp macro="" textlink="">
      <xdr:nvSpPr>
        <xdr:cNvPr id="200" name="正方形/長方形 199"/>
        <xdr:cNvSpPr/>
      </xdr:nvSpPr>
      <xdr:spPr>
        <a:xfrm>
          <a:off x="6232148" y="10163179"/>
          <a:ext cx="739032" cy="1257298"/>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情報</a:t>
          </a:r>
        </a:p>
      </xdr:txBody>
    </xdr:sp>
    <xdr:clientData/>
  </xdr:twoCellAnchor>
  <xdr:twoCellAnchor>
    <xdr:from>
      <xdr:col>9</xdr:col>
      <xdr:colOff>492500</xdr:colOff>
      <xdr:row>57</xdr:row>
      <xdr:rowOff>21293</xdr:rowOff>
    </xdr:from>
    <xdr:to>
      <xdr:col>10</xdr:col>
      <xdr:colOff>291354</xdr:colOff>
      <xdr:row>60</xdr:row>
      <xdr:rowOff>116160</xdr:rowOff>
    </xdr:to>
    <xdr:grpSp>
      <xdr:nvGrpSpPr>
        <xdr:cNvPr id="201" name="グループ化 200"/>
        <xdr:cNvGrpSpPr/>
      </xdr:nvGrpSpPr>
      <xdr:grpSpPr>
        <a:xfrm>
          <a:off x="6319559" y="9792822"/>
          <a:ext cx="482413" cy="599132"/>
          <a:chOff x="12359528" y="8033498"/>
          <a:chExt cx="482413" cy="599132"/>
        </a:xfrm>
      </xdr:grpSpPr>
      <xdr:sp macro="" textlink="">
        <xdr:nvSpPr>
          <xdr:cNvPr id="202" name="メモ 201"/>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03" name="メモ 202"/>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04" name="メモ 203"/>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9</xdr:col>
      <xdr:colOff>184897</xdr:colOff>
      <xdr:row>80</xdr:row>
      <xdr:rowOff>4484</xdr:rowOff>
    </xdr:from>
    <xdr:to>
      <xdr:col>13</xdr:col>
      <xdr:colOff>201706</xdr:colOff>
      <xdr:row>87</xdr:row>
      <xdr:rowOff>0</xdr:rowOff>
    </xdr:to>
    <xdr:sp macro="" textlink="">
      <xdr:nvSpPr>
        <xdr:cNvPr id="205" name="四角形吹き出し 204"/>
        <xdr:cNvSpPr/>
      </xdr:nvSpPr>
      <xdr:spPr>
        <a:xfrm>
          <a:off x="6033247" y="12977534"/>
          <a:ext cx="2760009" cy="1195666"/>
        </a:xfrm>
        <a:prstGeom prst="wedgeRectCallout">
          <a:avLst>
            <a:gd name="adj1" fmla="val -88955"/>
            <a:gd name="adj2" fmla="val 6961"/>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セッションキー</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共通鍵</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により暗号化。</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＜注意＞</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H/U</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プロトコル</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Ver1.0</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の場合</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　周期情報は付与せず平文で送信</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H/U</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プロトコル</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Ver1.0</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以外の場合</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　周期情報付与、暗号化送信</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6</xdr:col>
      <xdr:colOff>347380</xdr:colOff>
      <xdr:row>74</xdr:row>
      <xdr:rowOff>145674</xdr:rowOff>
    </xdr:from>
    <xdr:to>
      <xdr:col>8</xdr:col>
      <xdr:colOff>100850</xdr:colOff>
      <xdr:row>78</xdr:row>
      <xdr:rowOff>33615</xdr:rowOff>
    </xdr:to>
    <xdr:sp macro="" textlink="">
      <xdr:nvSpPr>
        <xdr:cNvPr id="206" name="テキスト ボックス 205"/>
        <xdr:cNvSpPr txBox="1"/>
      </xdr:nvSpPr>
      <xdr:spPr>
        <a:xfrm>
          <a:off x="4138330" y="12090024"/>
          <a:ext cx="1125070" cy="5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HGｺﾞｼｯｸM" panose="020B0609000000000000" pitchFamily="49" charset="-128"/>
              <a:ea typeface="HGｺﾞｼｯｸM" panose="020B0609000000000000" pitchFamily="49" charset="-128"/>
            </a:rPr>
            <a:t>初期ベクトル</a:t>
          </a:r>
          <a:endParaRPr kumimoji="1" lang="en-US" altLang="ja-JP" sz="1000">
            <a:latin typeface="HGｺﾞｼｯｸM" panose="020B0609000000000000" pitchFamily="49" charset="-128"/>
            <a:ea typeface="HGｺﾞｼｯｸM" panose="020B0609000000000000" pitchFamily="49" charset="-128"/>
          </a:endParaRPr>
        </a:p>
        <a:p>
          <a:r>
            <a:rPr kumimoji="1" lang="ja-JP" altLang="en-US" sz="1000">
              <a:latin typeface="HGｺﾞｼｯｸM" panose="020B0609000000000000" pitchFamily="49" charset="-128"/>
              <a:ea typeface="HGｺﾞｼｯｸM" panose="020B0609000000000000" pitchFamily="49" charset="-128"/>
            </a:rPr>
            <a:t>セッションキー</a:t>
          </a:r>
        </a:p>
      </xdr:txBody>
    </xdr:sp>
    <xdr:clientData/>
  </xdr:twoCellAnchor>
  <xdr:twoCellAnchor>
    <xdr:from>
      <xdr:col>1</xdr:col>
      <xdr:colOff>605118</xdr:colOff>
      <xdr:row>81</xdr:row>
      <xdr:rowOff>56031</xdr:rowOff>
    </xdr:from>
    <xdr:to>
      <xdr:col>4</xdr:col>
      <xdr:colOff>616323</xdr:colOff>
      <xdr:row>88</xdr:row>
      <xdr:rowOff>123266</xdr:rowOff>
    </xdr:to>
    <xdr:sp macro="" textlink="">
      <xdr:nvSpPr>
        <xdr:cNvPr id="207" name="正方形/長方形 206"/>
        <xdr:cNvSpPr/>
      </xdr:nvSpPr>
      <xdr:spPr>
        <a:xfrm>
          <a:off x="967068" y="13200531"/>
          <a:ext cx="2068605" cy="126738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・暗号化通信確立通知復号化</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・周期情取得</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　⇒車両データ定期通知の</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　　周期に適用</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391643</xdr:colOff>
      <xdr:row>84</xdr:row>
      <xdr:rowOff>155760</xdr:rowOff>
    </xdr:from>
    <xdr:to>
      <xdr:col>4</xdr:col>
      <xdr:colOff>190497</xdr:colOff>
      <xdr:row>88</xdr:row>
      <xdr:rowOff>82539</xdr:rowOff>
    </xdr:to>
    <xdr:grpSp>
      <xdr:nvGrpSpPr>
        <xdr:cNvPr id="208" name="グループ化 207"/>
        <xdr:cNvGrpSpPr/>
      </xdr:nvGrpSpPr>
      <xdr:grpSpPr>
        <a:xfrm>
          <a:off x="2117349" y="14465672"/>
          <a:ext cx="482413" cy="599132"/>
          <a:chOff x="12359528" y="8033498"/>
          <a:chExt cx="482413" cy="599132"/>
        </a:xfrm>
      </xdr:grpSpPr>
      <xdr:sp macro="" textlink="">
        <xdr:nvSpPr>
          <xdr:cNvPr id="209" name="メモ 208"/>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10" name="メモ 209"/>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11" name="メモ 210"/>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5</xdr:col>
      <xdr:colOff>334496</xdr:colOff>
      <xdr:row>83</xdr:row>
      <xdr:rowOff>9524</xdr:rowOff>
    </xdr:from>
    <xdr:to>
      <xdr:col>6</xdr:col>
      <xdr:colOff>549089</xdr:colOff>
      <xdr:row>88</xdr:row>
      <xdr:rowOff>100852</xdr:rowOff>
    </xdr:to>
    <xdr:sp macro="" textlink="">
      <xdr:nvSpPr>
        <xdr:cNvPr id="212" name="直方体 211"/>
        <xdr:cNvSpPr/>
      </xdr:nvSpPr>
      <xdr:spPr>
        <a:xfrm>
          <a:off x="3439646" y="13496924"/>
          <a:ext cx="900393" cy="948578"/>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447674</xdr:colOff>
      <xdr:row>84</xdr:row>
      <xdr:rowOff>122144</xdr:rowOff>
    </xdr:from>
    <xdr:to>
      <xdr:col>6</xdr:col>
      <xdr:colOff>246529</xdr:colOff>
      <xdr:row>88</xdr:row>
      <xdr:rowOff>48923</xdr:rowOff>
    </xdr:to>
    <xdr:grpSp>
      <xdr:nvGrpSpPr>
        <xdr:cNvPr id="213" name="グループ化 212"/>
        <xdr:cNvGrpSpPr/>
      </xdr:nvGrpSpPr>
      <xdr:grpSpPr>
        <a:xfrm>
          <a:off x="3540498" y="14432056"/>
          <a:ext cx="482413" cy="599132"/>
          <a:chOff x="12359528" y="8033498"/>
          <a:chExt cx="482413" cy="599132"/>
        </a:xfrm>
      </xdr:grpSpPr>
      <xdr:sp macro="" textlink="">
        <xdr:nvSpPr>
          <xdr:cNvPr id="214" name="メモ 213"/>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15" name="メモ 214"/>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216" name="メモ 215"/>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6</xdr:col>
      <xdr:colOff>493057</xdr:colOff>
      <xdr:row>84</xdr:row>
      <xdr:rowOff>67233</xdr:rowOff>
    </xdr:from>
    <xdr:to>
      <xdr:col>7</xdr:col>
      <xdr:colOff>638735</xdr:colOff>
      <xdr:row>87</xdr:row>
      <xdr:rowOff>123262</xdr:rowOff>
    </xdr:to>
    <xdr:sp macro="" textlink="">
      <xdr:nvSpPr>
        <xdr:cNvPr id="217" name="テキスト ボックス 216"/>
        <xdr:cNvSpPr txBox="1"/>
      </xdr:nvSpPr>
      <xdr:spPr>
        <a:xfrm>
          <a:off x="4284007" y="13726083"/>
          <a:ext cx="831478" cy="570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周期情報</a:t>
          </a:r>
        </a:p>
      </xdr:txBody>
    </xdr:sp>
    <xdr:clientData/>
  </xdr:twoCellAnchor>
  <xdr:twoCellAnchor>
    <xdr:from>
      <xdr:col>0</xdr:col>
      <xdr:colOff>168088</xdr:colOff>
      <xdr:row>76</xdr:row>
      <xdr:rowOff>145675</xdr:rowOff>
    </xdr:from>
    <xdr:to>
      <xdr:col>2</xdr:col>
      <xdr:colOff>358588</xdr:colOff>
      <xdr:row>79</xdr:row>
      <xdr:rowOff>98050</xdr:rowOff>
    </xdr:to>
    <xdr:sp macro="" textlink="">
      <xdr:nvSpPr>
        <xdr:cNvPr id="218" name="四角形吹き出し 217"/>
        <xdr:cNvSpPr/>
      </xdr:nvSpPr>
      <xdr:spPr>
        <a:xfrm>
          <a:off x="168088" y="12432925"/>
          <a:ext cx="1238250" cy="466725"/>
        </a:xfrm>
        <a:prstGeom prst="wedgeRectCallout">
          <a:avLst>
            <a:gd name="adj1" fmla="val 32678"/>
            <a:gd name="adj2" fmla="val 126542"/>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復号化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168088</xdr:colOff>
      <xdr:row>175</xdr:row>
      <xdr:rowOff>145677</xdr:rowOff>
    </xdr:from>
    <xdr:to>
      <xdr:col>17</xdr:col>
      <xdr:colOff>480342</xdr:colOff>
      <xdr:row>177</xdr:row>
      <xdr:rowOff>88527</xdr:rowOff>
    </xdr:to>
    <xdr:sp macro="" textlink="">
      <xdr:nvSpPr>
        <xdr:cNvPr id="440" name="テキスト ボックス 439"/>
        <xdr:cNvSpPr txBox="1"/>
      </xdr:nvSpPr>
      <xdr:spPr>
        <a:xfrm>
          <a:off x="9412941" y="14119412"/>
          <a:ext cx="2362930" cy="27902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00">
              <a:latin typeface="HGｺﾞｼｯｸM" panose="020B0609000000000000" pitchFamily="49" charset="-128"/>
              <a:ea typeface="HGｺﾞｼｯｸM" panose="020B0609000000000000" pitchFamily="49" charset="-128"/>
            </a:rPr>
            <a:t>定期通知には関与しない</a:t>
          </a:r>
        </a:p>
      </xdr:txBody>
    </xdr:sp>
    <xdr:clientData/>
  </xdr:twoCellAnchor>
  <xdr:twoCellAnchor>
    <xdr:from>
      <xdr:col>8</xdr:col>
      <xdr:colOff>347944</xdr:colOff>
      <xdr:row>185</xdr:row>
      <xdr:rowOff>107573</xdr:rowOff>
    </xdr:from>
    <xdr:to>
      <xdr:col>10</xdr:col>
      <xdr:colOff>376518</xdr:colOff>
      <xdr:row>187</xdr:row>
      <xdr:rowOff>89647</xdr:rowOff>
    </xdr:to>
    <xdr:sp macro="" textlink="">
      <xdr:nvSpPr>
        <xdr:cNvPr id="441" name="正方形/長方形 440"/>
        <xdr:cNvSpPr/>
      </xdr:nvSpPr>
      <xdr:spPr>
        <a:xfrm>
          <a:off x="5491444" y="16266455"/>
          <a:ext cx="1395692" cy="31825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VendorApp</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受信</a:t>
          </a:r>
        </a:p>
      </xdr:txBody>
    </xdr:sp>
    <xdr:clientData/>
  </xdr:twoCellAnchor>
  <xdr:twoCellAnchor>
    <xdr:from>
      <xdr:col>4</xdr:col>
      <xdr:colOff>483360</xdr:colOff>
      <xdr:row>183</xdr:row>
      <xdr:rowOff>73956</xdr:rowOff>
    </xdr:from>
    <xdr:to>
      <xdr:col>8</xdr:col>
      <xdr:colOff>112055</xdr:colOff>
      <xdr:row>186</xdr:row>
      <xdr:rowOff>123264</xdr:rowOff>
    </xdr:to>
    <xdr:grpSp>
      <xdr:nvGrpSpPr>
        <xdr:cNvPr id="443" name="グループ化 442"/>
        <xdr:cNvGrpSpPr/>
      </xdr:nvGrpSpPr>
      <xdr:grpSpPr>
        <a:xfrm>
          <a:off x="2892625" y="31024603"/>
          <a:ext cx="2362930" cy="553573"/>
          <a:chOff x="7317951" y="2238375"/>
          <a:chExt cx="2368213" cy="285750"/>
        </a:xfrm>
      </xdr:grpSpPr>
      <xdr:cxnSp macro="">
        <xdr:nvCxnSpPr>
          <xdr:cNvPr id="444" name="直線矢印コネクタ 443"/>
          <xdr:cNvCxnSpPr/>
        </xdr:nvCxnSpPr>
        <xdr:spPr>
          <a:xfrm>
            <a:off x="751522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45" name="テキスト ボックス 444"/>
          <xdr:cNvSpPr txBox="1"/>
        </xdr:nvSpPr>
        <xdr:spPr>
          <a:xfrm>
            <a:off x="7317951" y="2238375"/>
            <a:ext cx="236821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(2)[</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車両データ定期通知</a:t>
            </a:r>
            <a:endParaRPr kumimoji="1" lang="en-US" altLang="ja-JP" sz="10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以降繰り返し・・・</a:t>
            </a:r>
            <a:endParaRPr kumimoji="1" lang="en-US" altLang="ja-JP" sz="1000">
              <a:solidFill>
                <a:sysClr val="windowText" lastClr="000000"/>
              </a:solidFill>
              <a:latin typeface="HGｺﾞｼｯｸM" panose="020B0609000000000000" pitchFamily="49" charset="-128"/>
              <a:ea typeface="HGｺﾞｼｯｸM" panose="020B0609000000000000" pitchFamily="49" charset="-128"/>
            </a:endParaRPr>
          </a:p>
        </xdr:txBody>
      </xdr:sp>
    </xdr:grpSp>
    <xdr:clientData/>
  </xdr:twoCellAnchor>
  <xdr:twoCellAnchor>
    <xdr:from>
      <xdr:col>1</xdr:col>
      <xdr:colOff>189377</xdr:colOff>
      <xdr:row>94</xdr:row>
      <xdr:rowOff>0</xdr:rowOff>
    </xdr:from>
    <xdr:to>
      <xdr:col>22</xdr:col>
      <xdr:colOff>179854</xdr:colOff>
      <xdr:row>169</xdr:row>
      <xdr:rowOff>11206</xdr:rowOff>
    </xdr:to>
    <xdr:sp macro="" textlink="">
      <xdr:nvSpPr>
        <xdr:cNvPr id="446" name="正方形/長方形 445"/>
        <xdr:cNvSpPr/>
      </xdr:nvSpPr>
      <xdr:spPr bwMode="auto">
        <a:xfrm>
          <a:off x="547965" y="14309912"/>
          <a:ext cx="14345213" cy="12617823"/>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HGｺﾞｼｯｸM" panose="020B0609000000000000" pitchFamily="49" charset="-128"/>
            <a:ea typeface="HGｺﾞｼｯｸM" panose="020B0609000000000000" pitchFamily="49" charset="-128"/>
          </a:endParaRPr>
        </a:p>
      </xdr:txBody>
    </xdr:sp>
    <xdr:clientData/>
  </xdr:twoCellAnchor>
  <xdr:twoCellAnchor>
    <xdr:from>
      <xdr:col>13</xdr:col>
      <xdr:colOff>647699</xdr:colOff>
      <xdr:row>95</xdr:row>
      <xdr:rowOff>19050</xdr:rowOff>
    </xdr:from>
    <xdr:to>
      <xdr:col>21</xdr:col>
      <xdr:colOff>123824</xdr:colOff>
      <xdr:row>167</xdr:row>
      <xdr:rowOff>24093</xdr:rowOff>
    </xdr:to>
    <xdr:sp macro="" textlink="">
      <xdr:nvSpPr>
        <xdr:cNvPr id="447" name="正方形/長方形 446"/>
        <xdr:cNvSpPr/>
      </xdr:nvSpPr>
      <xdr:spPr>
        <a:xfrm>
          <a:off x="9208993" y="14497050"/>
          <a:ext cx="4944596" cy="12107396"/>
        </a:xfrm>
        <a:prstGeom prst="rect">
          <a:avLst/>
        </a:prstGeom>
        <a:solidFill>
          <a:sysClr val="window" lastClr="FFFFFF"/>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VE/EAP</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認証サーバ</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検証用</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28575</xdr:colOff>
      <xdr:row>97</xdr:row>
      <xdr:rowOff>22412</xdr:rowOff>
    </xdr:from>
    <xdr:to>
      <xdr:col>20</xdr:col>
      <xdr:colOff>504825</xdr:colOff>
      <xdr:row>141</xdr:row>
      <xdr:rowOff>1</xdr:rowOff>
    </xdr:to>
    <xdr:sp macro="" textlink="">
      <xdr:nvSpPr>
        <xdr:cNvPr id="448" name="正方形/長方形 447"/>
        <xdr:cNvSpPr/>
      </xdr:nvSpPr>
      <xdr:spPr>
        <a:xfrm>
          <a:off x="11324104" y="34895118"/>
          <a:ext cx="2526927" cy="7373471"/>
        </a:xfrm>
        <a:prstGeom prst="rect">
          <a:avLst/>
        </a:prstGeom>
        <a:solidFill>
          <a:schemeClr val="accent3">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サーバで管理するデータ</a:t>
          </a:r>
        </a:p>
      </xdr:txBody>
    </xdr:sp>
    <xdr:clientData/>
  </xdr:twoCellAnchor>
  <xdr:twoCellAnchor>
    <xdr:from>
      <xdr:col>7</xdr:col>
      <xdr:colOff>657225</xdr:colOff>
      <xdr:row>95</xdr:row>
      <xdr:rowOff>9525</xdr:rowOff>
    </xdr:from>
    <xdr:to>
      <xdr:col>10</xdr:col>
      <xdr:colOff>657225</xdr:colOff>
      <xdr:row>167</xdr:row>
      <xdr:rowOff>14568</xdr:rowOff>
    </xdr:to>
    <xdr:sp macro="" textlink="">
      <xdr:nvSpPr>
        <xdr:cNvPr id="449" name="正方形/長方形 448"/>
        <xdr:cNvSpPr/>
      </xdr:nvSpPr>
      <xdr:spPr>
        <a:xfrm>
          <a:off x="5117166" y="14487525"/>
          <a:ext cx="2050677" cy="12107396"/>
        </a:xfrm>
        <a:prstGeom prst="rect">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Mobile</a:t>
          </a:r>
          <a:r>
            <a:rPr kumimoji="1" lang="en-US" altLang="ja-JP" sz="1100" baseline="0">
              <a:solidFill>
                <a:sysClr val="windowText" lastClr="000000"/>
              </a:solidFill>
              <a:latin typeface="HGｺﾞｼｯｸM" panose="020B0609000000000000" pitchFamily="49" charset="-128"/>
              <a:ea typeface="HGｺﾞｼｯｸM" panose="020B0609000000000000" pitchFamily="49" charset="-128"/>
            </a:rPr>
            <a:t> Device</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445434</xdr:colOff>
      <xdr:row>96</xdr:row>
      <xdr:rowOff>73397</xdr:rowOff>
    </xdr:from>
    <xdr:to>
      <xdr:col>4</xdr:col>
      <xdr:colOff>605118</xdr:colOff>
      <xdr:row>168</xdr:row>
      <xdr:rowOff>78440</xdr:rowOff>
    </xdr:to>
    <xdr:sp macro="" textlink="">
      <xdr:nvSpPr>
        <xdr:cNvPr id="450" name="正方形/長方形 449"/>
        <xdr:cNvSpPr/>
      </xdr:nvSpPr>
      <xdr:spPr>
        <a:xfrm>
          <a:off x="804022" y="16400368"/>
          <a:ext cx="2210361" cy="12107396"/>
        </a:xfrm>
        <a:prstGeom prst="rect">
          <a:avLst/>
        </a:prstGeom>
        <a:solidFill>
          <a:sysClr val="window" lastClr="FFFFFF"/>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HU</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19050</xdr:colOff>
      <xdr:row>99</xdr:row>
      <xdr:rowOff>66675</xdr:rowOff>
    </xdr:from>
    <xdr:to>
      <xdr:col>7</xdr:col>
      <xdr:colOff>657225</xdr:colOff>
      <xdr:row>99</xdr:row>
      <xdr:rowOff>66675</xdr:rowOff>
    </xdr:to>
    <xdr:cxnSp macro="">
      <xdr:nvCxnSpPr>
        <xdr:cNvPr id="451" name="直線矢印コネクタ 450"/>
        <xdr:cNvCxnSpPr/>
      </xdr:nvCxnSpPr>
      <xdr:spPr>
        <a:xfrm>
          <a:off x="3111874" y="35275557"/>
          <a:ext cx="2005292"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98</xdr:row>
      <xdr:rowOff>9525</xdr:rowOff>
    </xdr:from>
    <xdr:to>
      <xdr:col>7</xdr:col>
      <xdr:colOff>285750</xdr:colOff>
      <xdr:row>99</xdr:row>
      <xdr:rowOff>123825</xdr:rowOff>
    </xdr:to>
    <xdr:sp macro="" textlink="">
      <xdr:nvSpPr>
        <xdr:cNvPr id="452" name="テキスト ボックス 451"/>
        <xdr:cNvSpPr txBox="1"/>
      </xdr:nvSpPr>
      <xdr:spPr>
        <a:xfrm>
          <a:off x="3473824" y="35050319"/>
          <a:ext cx="1271867"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(1)</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通信開始要求</a:t>
          </a:r>
        </a:p>
      </xdr:txBody>
    </xdr:sp>
    <xdr:clientData/>
  </xdr:twoCellAnchor>
  <xdr:twoCellAnchor>
    <xdr:from>
      <xdr:col>10</xdr:col>
      <xdr:colOff>676275</xdr:colOff>
      <xdr:row>98</xdr:row>
      <xdr:rowOff>19050</xdr:rowOff>
    </xdr:from>
    <xdr:to>
      <xdr:col>13</xdr:col>
      <xdr:colOff>647700</xdr:colOff>
      <xdr:row>99</xdr:row>
      <xdr:rowOff>133350</xdr:rowOff>
    </xdr:to>
    <xdr:grpSp>
      <xdr:nvGrpSpPr>
        <xdr:cNvPr id="453" name="グループ化 452"/>
        <xdr:cNvGrpSpPr/>
      </xdr:nvGrpSpPr>
      <xdr:grpSpPr>
        <a:xfrm>
          <a:off x="7186893" y="16682197"/>
          <a:ext cx="2022101" cy="282388"/>
          <a:chOff x="7534275" y="2247900"/>
          <a:chExt cx="2028825" cy="285750"/>
        </a:xfrm>
      </xdr:grpSpPr>
      <xdr:cxnSp macro="">
        <xdr:nvCxnSpPr>
          <xdr:cNvPr id="454" name="直線矢印コネクタ 453"/>
          <xdr:cNvCxnSpPr/>
        </xdr:nvCxnSpPr>
        <xdr:spPr>
          <a:xfrm>
            <a:off x="753427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55" name="テキスト ボックス 454"/>
          <xdr:cNvSpPr txBox="1"/>
        </xdr:nvSpPr>
        <xdr:spPr>
          <a:xfrm>
            <a:off x="7753350" y="2247900"/>
            <a:ext cx="1809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HGｺﾞｼｯｸM" panose="020B0609000000000000" pitchFamily="49" charset="-128"/>
                <a:ea typeface="HGｺﾞｼｯｸM" panose="020B0609000000000000" pitchFamily="49" charset="-128"/>
              </a:rPr>
              <a:t>(2)</a:t>
            </a:r>
            <a:r>
              <a:rPr kumimoji="1" lang="ja-JP" altLang="en-US" sz="1000">
                <a:latin typeface="HGｺﾞｼｯｸM" panose="020B0609000000000000" pitchFamily="49" charset="-128"/>
                <a:ea typeface="HGｺﾞｼｯｸM" panose="020B0609000000000000" pitchFamily="49" charset="-128"/>
              </a:rPr>
              <a:t>初期化要求</a:t>
            </a:r>
          </a:p>
        </xdr:txBody>
      </xdr:sp>
    </xdr:grpSp>
    <xdr:clientData/>
  </xdr:twoCellAnchor>
  <xdr:twoCellAnchor>
    <xdr:from>
      <xdr:col>5</xdr:col>
      <xdr:colOff>314325</xdr:colOff>
      <xdr:row>99</xdr:row>
      <xdr:rowOff>123825</xdr:rowOff>
    </xdr:from>
    <xdr:to>
      <xdr:col>7</xdr:col>
      <xdr:colOff>323849</xdr:colOff>
      <xdr:row>101</xdr:row>
      <xdr:rowOff>38100</xdr:rowOff>
    </xdr:to>
    <xdr:sp macro="" textlink="">
      <xdr:nvSpPr>
        <xdr:cNvPr id="456" name="角丸四角形 455"/>
        <xdr:cNvSpPr/>
      </xdr:nvSpPr>
      <xdr:spPr>
        <a:xfrm>
          <a:off x="3407149" y="35332707"/>
          <a:ext cx="1376641" cy="250452"/>
        </a:xfrm>
        <a:prstGeom prst="roundRect">
          <a:avLst/>
        </a:prstGeom>
        <a:ln w="19050">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123825</xdr:colOff>
      <xdr:row>101</xdr:row>
      <xdr:rowOff>112623</xdr:rowOff>
    </xdr:from>
    <xdr:to>
      <xdr:col>13</xdr:col>
      <xdr:colOff>85725</xdr:colOff>
      <xdr:row>103</xdr:row>
      <xdr:rowOff>26897</xdr:rowOff>
    </xdr:to>
    <xdr:sp macro="" textlink="">
      <xdr:nvSpPr>
        <xdr:cNvPr id="457" name="角丸四角形 456"/>
        <xdr:cNvSpPr/>
      </xdr:nvSpPr>
      <xdr:spPr>
        <a:xfrm>
          <a:off x="7318001" y="35657682"/>
          <a:ext cx="1329018" cy="250450"/>
        </a:xfrm>
        <a:prstGeom prst="roundRect">
          <a:avLst/>
        </a:prstGeom>
        <a:ln w="19050">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123825</xdr:colOff>
      <xdr:row>103</xdr:row>
      <xdr:rowOff>74522</xdr:rowOff>
    </xdr:from>
    <xdr:to>
      <xdr:col>13</xdr:col>
      <xdr:colOff>85725</xdr:colOff>
      <xdr:row>104</xdr:row>
      <xdr:rowOff>156886</xdr:rowOff>
    </xdr:to>
    <xdr:sp macro="" textlink="">
      <xdr:nvSpPr>
        <xdr:cNvPr id="458" name="角丸四角形 457"/>
        <xdr:cNvSpPr/>
      </xdr:nvSpPr>
      <xdr:spPr>
        <a:xfrm>
          <a:off x="7318001" y="35955757"/>
          <a:ext cx="1329018" cy="250453"/>
        </a:xfrm>
        <a:prstGeom prst="roundRect">
          <a:avLst/>
        </a:prstGeom>
        <a:ln w="19050">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8</xdr:col>
      <xdr:colOff>266701</xdr:colOff>
      <xdr:row>98</xdr:row>
      <xdr:rowOff>19050</xdr:rowOff>
    </xdr:from>
    <xdr:to>
      <xdr:col>10</xdr:col>
      <xdr:colOff>247651</xdr:colOff>
      <xdr:row>102</xdr:row>
      <xdr:rowOff>161925</xdr:rowOff>
    </xdr:to>
    <xdr:sp macro="" textlink="">
      <xdr:nvSpPr>
        <xdr:cNvPr id="459" name="正方形/長方形 458"/>
        <xdr:cNvSpPr/>
      </xdr:nvSpPr>
      <xdr:spPr>
        <a:xfrm>
          <a:off x="5410201" y="35059844"/>
          <a:ext cx="1348068" cy="81522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ペア鍵作成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0</xdr:colOff>
      <xdr:row>99</xdr:row>
      <xdr:rowOff>66675</xdr:rowOff>
    </xdr:from>
    <xdr:to>
      <xdr:col>10</xdr:col>
      <xdr:colOff>657225</xdr:colOff>
      <xdr:row>99</xdr:row>
      <xdr:rowOff>66675</xdr:rowOff>
    </xdr:to>
    <xdr:cxnSp macro="">
      <xdr:nvCxnSpPr>
        <xdr:cNvPr id="460" name="直線矢印コネクタ 459"/>
        <xdr:cNvCxnSpPr/>
      </xdr:nvCxnSpPr>
      <xdr:spPr>
        <a:xfrm>
          <a:off x="5143500" y="35275557"/>
          <a:ext cx="2024343" cy="0"/>
        </a:xfrm>
        <a:prstGeom prst="straightConnector1">
          <a:avLst/>
        </a:prstGeom>
        <a:ln>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428625</xdr:colOff>
      <xdr:row>109</xdr:row>
      <xdr:rowOff>0</xdr:rowOff>
    </xdr:from>
    <xdr:to>
      <xdr:col>20</xdr:col>
      <xdr:colOff>249370</xdr:colOff>
      <xdr:row>113</xdr:row>
      <xdr:rowOff>47626</xdr:rowOff>
    </xdr:to>
    <xdr:sp macro="" textlink="">
      <xdr:nvSpPr>
        <xdr:cNvPr id="461" name="正方形/長方形 460"/>
        <xdr:cNvSpPr/>
      </xdr:nvSpPr>
      <xdr:spPr>
        <a:xfrm>
          <a:off x="11724154" y="36889765"/>
          <a:ext cx="1871422" cy="719979"/>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サーバの秘密鍵</a:t>
          </a:r>
        </a:p>
      </xdr:txBody>
    </xdr:sp>
    <xdr:clientData/>
  </xdr:twoCellAnchor>
  <xdr:twoCellAnchor>
    <xdr:from>
      <xdr:col>14</xdr:col>
      <xdr:colOff>190500</xdr:colOff>
      <xdr:row>109</xdr:row>
      <xdr:rowOff>0</xdr:rowOff>
    </xdr:from>
    <xdr:to>
      <xdr:col>16</xdr:col>
      <xdr:colOff>253999</xdr:colOff>
      <xdr:row>117</xdr:row>
      <xdr:rowOff>9525</xdr:rowOff>
    </xdr:to>
    <xdr:sp macro="" textlink="">
      <xdr:nvSpPr>
        <xdr:cNvPr id="462" name="正方形/長方形 461"/>
        <xdr:cNvSpPr/>
      </xdr:nvSpPr>
      <xdr:spPr>
        <a:xfrm>
          <a:off x="9435353" y="36889765"/>
          <a:ext cx="1430617" cy="135423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公開鍵証明書作成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190500</xdr:colOff>
      <xdr:row>97</xdr:row>
      <xdr:rowOff>152400</xdr:rowOff>
    </xdr:from>
    <xdr:to>
      <xdr:col>16</xdr:col>
      <xdr:colOff>142875</xdr:colOff>
      <xdr:row>108</xdr:row>
      <xdr:rowOff>0</xdr:rowOff>
    </xdr:to>
    <xdr:sp macro="" textlink="">
      <xdr:nvSpPr>
        <xdr:cNvPr id="463" name="正方形/長方形 462"/>
        <xdr:cNvSpPr/>
      </xdr:nvSpPr>
      <xdr:spPr>
        <a:xfrm>
          <a:off x="9435353" y="35025106"/>
          <a:ext cx="1319493" cy="169657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ソフトウェア</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使用可否判定</a:t>
          </a:r>
        </a:p>
      </xdr:txBody>
    </xdr:sp>
    <xdr:clientData/>
  </xdr:twoCellAnchor>
  <xdr:twoCellAnchor>
    <xdr:from>
      <xdr:col>17</xdr:col>
      <xdr:colOff>638175</xdr:colOff>
      <xdr:row>110</xdr:row>
      <xdr:rowOff>9522</xdr:rowOff>
    </xdr:from>
    <xdr:to>
      <xdr:col>18</xdr:col>
      <xdr:colOff>352425</xdr:colOff>
      <xdr:row>112</xdr:row>
      <xdr:rowOff>150400</xdr:rowOff>
    </xdr:to>
    <xdr:grpSp>
      <xdr:nvGrpSpPr>
        <xdr:cNvPr id="464" name="グループ化 463"/>
        <xdr:cNvGrpSpPr/>
      </xdr:nvGrpSpPr>
      <xdr:grpSpPr>
        <a:xfrm>
          <a:off x="11933704" y="18689728"/>
          <a:ext cx="397809" cy="477054"/>
          <a:chOff x="12382953" y="4175100"/>
          <a:chExt cx="304800" cy="375853"/>
        </a:xfrm>
      </xdr:grpSpPr>
      <xdr:grpSp>
        <xdr:nvGrpSpPr>
          <xdr:cNvPr id="465" name="グループ化 464"/>
          <xdr:cNvGrpSpPr/>
        </xdr:nvGrpSpPr>
        <xdr:grpSpPr>
          <a:xfrm>
            <a:off x="12411075" y="4181475"/>
            <a:ext cx="207552" cy="369478"/>
            <a:chOff x="4718160" y="7405853"/>
            <a:chExt cx="201995" cy="365233"/>
          </a:xfrm>
          <a:solidFill>
            <a:schemeClr val="accent3"/>
          </a:solidFill>
        </xdr:grpSpPr>
        <xdr:sp macro="" textlink="">
          <xdr:nvSpPr>
            <xdr:cNvPr id="467" name="円/楕円 466"/>
            <xdr:cNvSpPr/>
          </xdr:nvSpPr>
          <xdr:spPr>
            <a:xfrm>
              <a:off x="4718160" y="7405853"/>
              <a:ext cx="168823" cy="170793"/>
            </a:xfrm>
            <a:prstGeom prst="ellipse">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68" name="正方形/長方形 467"/>
            <xdr:cNvSpPr/>
          </xdr:nvSpPr>
          <xdr:spPr>
            <a:xfrm>
              <a:off x="4784113" y="7532633"/>
              <a:ext cx="45719" cy="237468"/>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69" name="正方形/長方形 468"/>
            <xdr:cNvSpPr/>
          </xdr:nvSpPr>
          <xdr:spPr>
            <a:xfrm>
              <a:off x="4801849" y="7624599"/>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70" name="正方形/長方形 469"/>
            <xdr:cNvSpPr/>
          </xdr:nvSpPr>
          <xdr:spPr>
            <a:xfrm>
              <a:off x="4801849" y="7716564"/>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466" name="テキスト ボックス 465"/>
          <xdr:cNvSpPr txBox="1"/>
        </xdr:nvSpPr>
        <xdr:spPr>
          <a:xfrm>
            <a:off x="12382953" y="4175100"/>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秘</a:t>
            </a:r>
          </a:p>
        </xdr:txBody>
      </xdr:sp>
    </xdr:grpSp>
    <xdr:clientData/>
  </xdr:twoCellAnchor>
  <xdr:twoCellAnchor>
    <xdr:from>
      <xdr:col>13</xdr:col>
      <xdr:colOff>619125</xdr:colOff>
      <xdr:row>99</xdr:row>
      <xdr:rowOff>76199</xdr:rowOff>
    </xdr:from>
    <xdr:to>
      <xdr:col>14</xdr:col>
      <xdr:colOff>295274</xdr:colOff>
      <xdr:row>139</xdr:row>
      <xdr:rowOff>152400</xdr:rowOff>
    </xdr:to>
    <xdr:sp macro="" textlink="">
      <xdr:nvSpPr>
        <xdr:cNvPr id="471" name="フリーフォーム 470"/>
        <xdr:cNvSpPr/>
      </xdr:nvSpPr>
      <xdr:spPr>
        <a:xfrm flipH="1">
          <a:off x="9180419" y="35285081"/>
          <a:ext cx="359708" cy="6799731"/>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609599</xdr:colOff>
      <xdr:row>109</xdr:row>
      <xdr:rowOff>66675</xdr:rowOff>
    </xdr:from>
    <xdr:to>
      <xdr:col>17</xdr:col>
      <xdr:colOff>523874</xdr:colOff>
      <xdr:row>112</xdr:row>
      <xdr:rowOff>104775</xdr:rowOff>
    </xdr:to>
    <xdr:sp macro="" textlink="">
      <xdr:nvSpPr>
        <xdr:cNvPr id="472" name="右矢印 471"/>
        <xdr:cNvSpPr/>
      </xdr:nvSpPr>
      <xdr:spPr>
        <a:xfrm>
          <a:off x="10538011" y="36956440"/>
          <a:ext cx="1281392" cy="542364"/>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14</xdr:col>
      <xdr:colOff>514348</xdr:colOff>
      <xdr:row>110</xdr:row>
      <xdr:rowOff>104776</xdr:rowOff>
    </xdr:from>
    <xdr:to>
      <xdr:col>15</xdr:col>
      <xdr:colOff>438149</xdr:colOff>
      <xdr:row>115</xdr:row>
      <xdr:rowOff>133350</xdr:rowOff>
    </xdr:to>
    <xdr:sp macro="" textlink="">
      <xdr:nvSpPr>
        <xdr:cNvPr id="473" name="メモ 472"/>
        <xdr:cNvSpPr/>
      </xdr:nvSpPr>
      <xdr:spPr>
        <a:xfrm>
          <a:off x="9759201" y="37162629"/>
          <a:ext cx="607360" cy="869015"/>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114301</xdr:colOff>
      <xdr:row>110</xdr:row>
      <xdr:rowOff>112066</xdr:rowOff>
    </xdr:from>
    <xdr:to>
      <xdr:col>13</xdr:col>
      <xdr:colOff>523875</xdr:colOff>
      <xdr:row>114</xdr:row>
      <xdr:rowOff>129435</xdr:rowOff>
    </xdr:to>
    <xdr:sp macro="" textlink="">
      <xdr:nvSpPr>
        <xdr:cNvPr id="474" name="四角形吹き出し 473"/>
        <xdr:cNvSpPr/>
      </xdr:nvSpPr>
      <xdr:spPr>
        <a:xfrm>
          <a:off x="7308477" y="37169919"/>
          <a:ext cx="1776692" cy="689722"/>
        </a:xfrm>
        <a:prstGeom prst="wedgeRectCallout">
          <a:avLst>
            <a:gd name="adj1" fmla="val 91979"/>
            <a:gd name="adj2" fmla="val 41635"/>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側の公開鍵と</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HU</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ワンタイムコードに自身の秘密鍵でデジタル署名を行い証明書</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を作成</a:t>
          </a:r>
        </a:p>
      </xdr:txBody>
    </xdr:sp>
    <xdr:clientData/>
  </xdr:twoCellAnchor>
  <xdr:twoCellAnchor>
    <xdr:from>
      <xdr:col>10</xdr:col>
      <xdr:colOff>676275</xdr:colOff>
      <xdr:row>138</xdr:row>
      <xdr:rowOff>104775</xdr:rowOff>
    </xdr:from>
    <xdr:to>
      <xdr:col>13</xdr:col>
      <xdr:colOff>628650</xdr:colOff>
      <xdr:row>140</xdr:row>
      <xdr:rowOff>47625</xdr:rowOff>
    </xdr:to>
    <xdr:grpSp>
      <xdr:nvGrpSpPr>
        <xdr:cNvPr id="475" name="グループ化 474"/>
        <xdr:cNvGrpSpPr/>
      </xdr:nvGrpSpPr>
      <xdr:grpSpPr>
        <a:xfrm>
          <a:off x="7186893" y="23491451"/>
          <a:ext cx="2003051" cy="279027"/>
          <a:chOff x="7515225" y="2238375"/>
          <a:chExt cx="2009775" cy="285750"/>
        </a:xfrm>
      </xdr:grpSpPr>
      <xdr:cxnSp macro="">
        <xdr:nvCxnSpPr>
          <xdr:cNvPr id="476" name="直線矢印コネクタ 475"/>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477" name="テキスト ボックス 476"/>
          <xdr:cNvSpPr txBox="1"/>
        </xdr:nvSpPr>
        <xdr:spPr>
          <a:xfrm>
            <a:off x="7705725" y="2238375"/>
            <a:ext cx="1809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(3)</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初期化応答</a:t>
            </a:r>
          </a:p>
        </xdr:txBody>
      </xdr:sp>
    </xdr:grpSp>
    <xdr:clientData/>
  </xdr:twoCellAnchor>
  <xdr:twoCellAnchor>
    <xdr:from>
      <xdr:col>8</xdr:col>
      <xdr:colOff>0</xdr:colOff>
      <xdr:row>139</xdr:row>
      <xdr:rowOff>161925</xdr:rowOff>
    </xdr:from>
    <xdr:to>
      <xdr:col>10</xdr:col>
      <xdr:colOff>657225</xdr:colOff>
      <xdr:row>139</xdr:row>
      <xdr:rowOff>161925</xdr:rowOff>
    </xdr:to>
    <xdr:cxnSp macro="">
      <xdr:nvCxnSpPr>
        <xdr:cNvPr id="478" name="直線矢印コネクタ 477"/>
        <xdr:cNvCxnSpPr/>
      </xdr:nvCxnSpPr>
      <xdr:spPr>
        <a:xfrm>
          <a:off x="5143500" y="42094337"/>
          <a:ext cx="2024343" cy="0"/>
        </a:xfrm>
        <a:prstGeom prst="straightConnector1">
          <a:avLst/>
        </a:prstGeom>
        <a:ln>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138</xdr:row>
      <xdr:rowOff>95250</xdr:rowOff>
    </xdr:from>
    <xdr:to>
      <xdr:col>7</xdr:col>
      <xdr:colOff>666750</xdr:colOff>
      <xdr:row>140</xdr:row>
      <xdr:rowOff>38100</xdr:rowOff>
    </xdr:to>
    <xdr:grpSp>
      <xdr:nvGrpSpPr>
        <xdr:cNvPr id="479" name="グループ化 478"/>
        <xdr:cNvGrpSpPr/>
      </xdr:nvGrpSpPr>
      <xdr:grpSpPr>
        <a:xfrm>
          <a:off x="3121399" y="23481926"/>
          <a:ext cx="2005292" cy="279027"/>
          <a:chOff x="7515225" y="2228850"/>
          <a:chExt cx="2009775" cy="285750"/>
        </a:xfrm>
      </xdr:grpSpPr>
      <xdr:cxnSp macro="">
        <xdr:nvCxnSpPr>
          <xdr:cNvPr id="480" name="直線矢印コネクタ 479"/>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481" name="テキスト ボックス 480"/>
          <xdr:cNvSpPr txBox="1"/>
        </xdr:nvSpPr>
        <xdr:spPr>
          <a:xfrm>
            <a:off x="7924800" y="2228850"/>
            <a:ext cx="14763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en-US" altLang="ja-JP" sz="1000">
                <a:solidFill>
                  <a:schemeClr val="dk1"/>
                </a:solidFill>
                <a:latin typeface="HGｺﾞｼｯｸM" panose="020B0609000000000000" pitchFamily="49" charset="-128"/>
                <a:ea typeface="HGｺﾞｼｯｸM" panose="020B0609000000000000" pitchFamily="49" charset="-128"/>
                <a:cs typeface="+mn-cs"/>
              </a:rPr>
              <a:t>(4)</a:t>
            </a: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通信開始応答</a:t>
            </a:r>
          </a:p>
        </xdr:txBody>
      </xdr:sp>
    </xdr:grpSp>
    <xdr:clientData/>
  </xdr:twoCellAnchor>
  <xdr:twoCellAnchor>
    <xdr:from>
      <xdr:col>2</xdr:col>
      <xdr:colOff>209550</xdr:colOff>
      <xdr:row>130</xdr:row>
      <xdr:rowOff>78440</xdr:rowOff>
    </xdr:from>
    <xdr:to>
      <xdr:col>4</xdr:col>
      <xdr:colOff>466725</xdr:colOff>
      <xdr:row>136</xdr:row>
      <xdr:rowOff>85724</xdr:rowOff>
    </xdr:to>
    <xdr:sp macro="" textlink="">
      <xdr:nvSpPr>
        <xdr:cNvPr id="482" name="正方形/長方形 481"/>
        <xdr:cNvSpPr/>
      </xdr:nvSpPr>
      <xdr:spPr>
        <a:xfrm>
          <a:off x="1251697" y="40498058"/>
          <a:ext cx="1624293" cy="1015813"/>
        </a:xfrm>
        <a:prstGeom prst="rect">
          <a:avLst/>
        </a:prstGeom>
        <a:solidFill>
          <a:schemeClr val="bg1"/>
        </a:solid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サーバの公開鍵</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（ソースコード埋め込み）</a:t>
          </a:r>
        </a:p>
      </xdr:txBody>
    </xdr:sp>
    <xdr:clientData/>
  </xdr:twoCellAnchor>
  <xdr:twoCellAnchor>
    <xdr:from>
      <xdr:col>2</xdr:col>
      <xdr:colOff>438150</xdr:colOff>
      <xdr:row>132</xdr:row>
      <xdr:rowOff>142878</xdr:rowOff>
    </xdr:from>
    <xdr:to>
      <xdr:col>3</xdr:col>
      <xdr:colOff>152400</xdr:colOff>
      <xdr:row>135</xdr:row>
      <xdr:rowOff>112301</xdr:rowOff>
    </xdr:to>
    <xdr:grpSp>
      <xdr:nvGrpSpPr>
        <xdr:cNvPr id="483" name="グループ化 482"/>
        <xdr:cNvGrpSpPr/>
      </xdr:nvGrpSpPr>
      <xdr:grpSpPr>
        <a:xfrm>
          <a:off x="1480297" y="22521025"/>
          <a:ext cx="397809" cy="473688"/>
          <a:chOff x="12382953" y="4175104"/>
          <a:chExt cx="304800" cy="375849"/>
        </a:xfrm>
      </xdr:grpSpPr>
      <xdr:grpSp>
        <xdr:nvGrpSpPr>
          <xdr:cNvPr id="484" name="グループ化 483"/>
          <xdr:cNvGrpSpPr/>
        </xdr:nvGrpSpPr>
        <xdr:grpSpPr>
          <a:xfrm>
            <a:off x="12411075" y="4181475"/>
            <a:ext cx="207552" cy="369478"/>
            <a:chOff x="4718160" y="7405853"/>
            <a:chExt cx="201995" cy="365233"/>
          </a:xfrm>
          <a:solidFill>
            <a:schemeClr val="accent3"/>
          </a:solidFill>
        </xdr:grpSpPr>
        <xdr:sp macro="" textlink="">
          <xdr:nvSpPr>
            <xdr:cNvPr id="486" name="円/楕円 485"/>
            <xdr:cNvSpPr/>
          </xdr:nvSpPr>
          <xdr:spPr>
            <a:xfrm>
              <a:off x="4718160" y="7405853"/>
              <a:ext cx="168823" cy="170793"/>
            </a:xfrm>
            <a:prstGeom prst="ellipse">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87" name="正方形/長方形 486"/>
            <xdr:cNvSpPr/>
          </xdr:nvSpPr>
          <xdr:spPr>
            <a:xfrm>
              <a:off x="4784113" y="7532633"/>
              <a:ext cx="45719" cy="237467"/>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88" name="正方形/長方形 487"/>
            <xdr:cNvSpPr/>
          </xdr:nvSpPr>
          <xdr:spPr>
            <a:xfrm>
              <a:off x="4801849" y="7624599"/>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89" name="正方形/長方形 488"/>
            <xdr:cNvSpPr/>
          </xdr:nvSpPr>
          <xdr:spPr>
            <a:xfrm>
              <a:off x="4801849" y="7716564"/>
              <a:ext cx="118306" cy="54522"/>
            </a:xfrm>
            <a:prstGeom prst="rect">
              <a:avLst/>
            </a:prstGeom>
            <a:grp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485" name="テキスト ボックス 484"/>
          <xdr:cNvSpPr txBox="1"/>
        </xdr:nvSpPr>
        <xdr:spPr>
          <a:xfrm>
            <a:off x="12382953" y="4175104"/>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2</xdr:col>
      <xdr:colOff>209550</xdr:colOff>
      <xdr:row>138</xdr:row>
      <xdr:rowOff>142875</xdr:rowOff>
    </xdr:from>
    <xdr:to>
      <xdr:col>4</xdr:col>
      <xdr:colOff>495301</xdr:colOff>
      <xdr:row>143</xdr:row>
      <xdr:rowOff>76200</xdr:rowOff>
    </xdr:to>
    <xdr:sp macro="" textlink="">
      <xdr:nvSpPr>
        <xdr:cNvPr id="490" name="正方形/長方形 489"/>
        <xdr:cNvSpPr/>
      </xdr:nvSpPr>
      <xdr:spPr>
        <a:xfrm>
          <a:off x="1251697" y="41907199"/>
          <a:ext cx="1652869" cy="773766"/>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公開鍵検証</a:t>
          </a:r>
        </a:p>
      </xdr:txBody>
    </xdr:sp>
    <xdr:clientData/>
  </xdr:twoCellAnchor>
  <xdr:twoCellAnchor>
    <xdr:from>
      <xdr:col>8</xdr:col>
      <xdr:colOff>409575</xdr:colOff>
      <xdr:row>99</xdr:row>
      <xdr:rowOff>104772</xdr:rowOff>
    </xdr:from>
    <xdr:to>
      <xdr:col>9</xdr:col>
      <xdr:colOff>123825</xdr:colOff>
      <xdr:row>102</xdr:row>
      <xdr:rowOff>74200</xdr:rowOff>
    </xdr:to>
    <xdr:grpSp>
      <xdr:nvGrpSpPr>
        <xdr:cNvPr id="491" name="グループ化 490"/>
        <xdr:cNvGrpSpPr/>
      </xdr:nvGrpSpPr>
      <xdr:grpSpPr>
        <a:xfrm>
          <a:off x="5553075" y="16936007"/>
          <a:ext cx="397809" cy="473693"/>
          <a:chOff x="6115050" y="5553072"/>
          <a:chExt cx="400050" cy="483778"/>
        </a:xfrm>
      </xdr:grpSpPr>
      <xdr:grpSp>
        <xdr:nvGrpSpPr>
          <xdr:cNvPr id="492" name="グループ化 491"/>
          <xdr:cNvGrpSpPr/>
        </xdr:nvGrpSpPr>
        <xdr:grpSpPr>
          <a:xfrm>
            <a:off x="6151960" y="5561278"/>
            <a:ext cx="272412" cy="475572"/>
            <a:chOff x="4718160" y="7405853"/>
            <a:chExt cx="201995" cy="365233"/>
          </a:xfrm>
          <a:solidFill>
            <a:schemeClr val="accent2"/>
          </a:solidFill>
        </xdr:grpSpPr>
        <xdr:sp macro="" textlink="">
          <xdr:nvSpPr>
            <xdr:cNvPr id="494" name="円/楕円 493"/>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95" name="正方形/長方形 494"/>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96" name="正方形/長方形 495"/>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497" name="正方形/長方形 496"/>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493" name="テキスト ボックス 492"/>
          <xdr:cNvSpPr txBox="1"/>
        </xdr:nvSpPr>
        <xdr:spPr>
          <a:xfrm>
            <a:off x="6115050" y="5553072"/>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秘</a:t>
            </a:r>
          </a:p>
        </xdr:txBody>
      </xdr:sp>
    </xdr:grpSp>
    <xdr:clientData/>
  </xdr:twoCellAnchor>
  <xdr:twoCellAnchor>
    <xdr:from>
      <xdr:col>9</xdr:col>
      <xdr:colOff>123825</xdr:colOff>
      <xdr:row>99</xdr:row>
      <xdr:rowOff>95247</xdr:rowOff>
    </xdr:from>
    <xdr:to>
      <xdr:col>9</xdr:col>
      <xdr:colOff>523875</xdr:colOff>
      <xdr:row>102</xdr:row>
      <xdr:rowOff>64675</xdr:rowOff>
    </xdr:to>
    <xdr:grpSp>
      <xdr:nvGrpSpPr>
        <xdr:cNvPr id="498" name="グループ化 497"/>
        <xdr:cNvGrpSpPr/>
      </xdr:nvGrpSpPr>
      <xdr:grpSpPr>
        <a:xfrm>
          <a:off x="5950884" y="16926482"/>
          <a:ext cx="400050" cy="473693"/>
          <a:chOff x="6677025" y="5543547"/>
          <a:chExt cx="400050" cy="483778"/>
        </a:xfrm>
      </xdr:grpSpPr>
      <xdr:grpSp>
        <xdr:nvGrpSpPr>
          <xdr:cNvPr id="499" name="グループ化 498"/>
          <xdr:cNvGrpSpPr/>
        </xdr:nvGrpSpPr>
        <xdr:grpSpPr>
          <a:xfrm>
            <a:off x="6713935" y="5551753"/>
            <a:ext cx="272412" cy="475572"/>
            <a:chOff x="4718160" y="7405853"/>
            <a:chExt cx="201995" cy="365233"/>
          </a:xfrm>
          <a:solidFill>
            <a:schemeClr val="accent2"/>
          </a:solidFill>
        </xdr:grpSpPr>
        <xdr:sp macro="" textlink="">
          <xdr:nvSpPr>
            <xdr:cNvPr id="501" name="円/楕円 500"/>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02" name="正方形/長方形 501"/>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03" name="正方形/長方形 502"/>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04" name="正方形/長方形 503"/>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00" name="テキスト ボックス 499"/>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13</xdr:col>
      <xdr:colOff>152400</xdr:colOff>
      <xdr:row>99</xdr:row>
      <xdr:rowOff>152397</xdr:rowOff>
    </xdr:from>
    <xdr:to>
      <xdr:col>13</xdr:col>
      <xdr:colOff>552450</xdr:colOff>
      <xdr:row>102</xdr:row>
      <xdr:rowOff>121825</xdr:rowOff>
    </xdr:to>
    <xdr:grpSp>
      <xdr:nvGrpSpPr>
        <xdr:cNvPr id="505" name="グループ化 504"/>
        <xdr:cNvGrpSpPr/>
      </xdr:nvGrpSpPr>
      <xdr:grpSpPr>
        <a:xfrm>
          <a:off x="8713694" y="16983632"/>
          <a:ext cx="400050" cy="473693"/>
          <a:chOff x="6677025" y="5543547"/>
          <a:chExt cx="400050" cy="483778"/>
        </a:xfrm>
      </xdr:grpSpPr>
      <xdr:grpSp>
        <xdr:nvGrpSpPr>
          <xdr:cNvPr id="506" name="グループ化 505"/>
          <xdr:cNvGrpSpPr/>
        </xdr:nvGrpSpPr>
        <xdr:grpSpPr>
          <a:xfrm>
            <a:off x="6713935" y="5551753"/>
            <a:ext cx="272412" cy="475572"/>
            <a:chOff x="4718160" y="7405853"/>
            <a:chExt cx="201995" cy="365233"/>
          </a:xfrm>
          <a:solidFill>
            <a:schemeClr val="accent2"/>
          </a:solidFill>
        </xdr:grpSpPr>
        <xdr:sp macro="" textlink="">
          <xdr:nvSpPr>
            <xdr:cNvPr id="508" name="円/楕円 507"/>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09" name="正方形/長方形 508"/>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0" name="正方形/長方形 509"/>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1" name="正方形/長方形 510"/>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07" name="テキスト ボックス 506"/>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14</xdr:col>
      <xdr:colOff>647700</xdr:colOff>
      <xdr:row>112</xdr:row>
      <xdr:rowOff>9522</xdr:rowOff>
    </xdr:from>
    <xdr:to>
      <xdr:col>15</xdr:col>
      <xdr:colOff>361950</xdr:colOff>
      <xdr:row>114</xdr:row>
      <xdr:rowOff>150400</xdr:rowOff>
    </xdr:to>
    <xdr:grpSp>
      <xdr:nvGrpSpPr>
        <xdr:cNvPr id="512" name="グループ化 511"/>
        <xdr:cNvGrpSpPr/>
      </xdr:nvGrpSpPr>
      <xdr:grpSpPr>
        <a:xfrm>
          <a:off x="9892553" y="19025904"/>
          <a:ext cx="397809" cy="477055"/>
          <a:chOff x="6677025" y="5543547"/>
          <a:chExt cx="400050" cy="483778"/>
        </a:xfrm>
      </xdr:grpSpPr>
      <xdr:grpSp>
        <xdr:nvGrpSpPr>
          <xdr:cNvPr id="513" name="グループ化 512"/>
          <xdr:cNvGrpSpPr/>
        </xdr:nvGrpSpPr>
        <xdr:grpSpPr>
          <a:xfrm>
            <a:off x="6713935" y="5551753"/>
            <a:ext cx="272412" cy="475572"/>
            <a:chOff x="4718160" y="7405853"/>
            <a:chExt cx="201995" cy="365233"/>
          </a:xfrm>
          <a:solidFill>
            <a:schemeClr val="accent2"/>
          </a:solidFill>
        </xdr:grpSpPr>
        <xdr:sp macro="" textlink="">
          <xdr:nvSpPr>
            <xdr:cNvPr id="515" name="円/楕円 514"/>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6" name="正方形/長方形 515"/>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7" name="正方形/長方形 516"/>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18" name="正方形/長方形 517"/>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14" name="テキスト ボックス 513"/>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11</xdr:col>
      <xdr:colOff>31933</xdr:colOff>
      <xdr:row>142</xdr:row>
      <xdr:rowOff>37544</xdr:rowOff>
    </xdr:from>
    <xdr:to>
      <xdr:col>11</xdr:col>
      <xdr:colOff>639293</xdr:colOff>
      <xdr:row>147</xdr:row>
      <xdr:rowOff>66118</xdr:rowOff>
    </xdr:to>
    <xdr:grpSp>
      <xdr:nvGrpSpPr>
        <xdr:cNvPr id="519" name="グループ化 518"/>
        <xdr:cNvGrpSpPr/>
      </xdr:nvGrpSpPr>
      <xdr:grpSpPr>
        <a:xfrm>
          <a:off x="7226109" y="24096573"/>
          <a:ext cx="607360" cy="869016"/>
          <a:chOff x="7371787" y="10257309"/>
          <a:chExt cx="607360" cy="869015"/>
        </a:xfrm>
      </xdr:grpSpPr>
      <xdr:sp macro="" textlink="">
        <xdr:nvSpPr>
          <xdr:cNvPr id="520" name="メモ 519"/>
          <xdr:cNvSpPr/>
        </xdr:nvSpPr>
        <xdr:spPr>
          <a:xfrm>
            <a:off x="7371787" y="10257309"/>
            <a:ext cx="607360" cy="869015"/>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grpSp>
        <xdr:nvGrpSpPr>
          <xdr:cNvPr id="521" name="グループ化 520"/>
          <xdr:cNvGrpSpPr/>
        </xdr:nvGrpSpPr>
        <xdr:grpSpPr>
          <a:xfrm>
            <a:off x="7505139" y="10509437"/>
            <a:ext cx="397809" cy="477055"/>
            <a:chOff x="6677025" y="5543547"/>
            <a:chExt cx="400050" cy="483778"/>
          </a:xfrm>
        </xdr:grpSpPr>
        <xdr:grpSp>
          <xdr:nvGrpSpPr>
            <xdr:cNvPr id="522" name="グループ化 521"/>
            <xdr:cNvGrpSpPr/>
          </xdr:nvGrpSpPr>
          <xdr:grpSpPr>
            <a:xfrm>
              <a:off x="6713935" y="5551753"/>
              <a:ext cx="272412" cy="475572"/>
              <a:chOff x="4718160" y="7405853"/>
              <a:chExt cx="201995" cy="365233"/>
            </a:xfrm>
            <a:solidFill>
              <a:schemeClr val="accent2"/>
            </a:solidFill>
          </xdr:grpSpPr>
          <xdr:sp macro="" textlink="">
            <xdr:nvSpPr>
              <xdr:cNvPr id="524" name="円/楕円 523"/>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25" name="正方形/長方形 524"/>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26" name="正方形/長方形 525"/>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27" name="正方形/長方形 526"/>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23" name="テキスト ボックス 522"/>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grpSp>
    <xdr:clientData/>
  </xdr:twoCellAnchor>
  <xdr:twoCellAnchor>
    <xdr:from>
      <xdr:col>6</xdr:col>
      <xdr:colOff>57148</xdr:colOff>
      <xdr:row>140</xdr:row>
      <xdr:rowOff>47626</xdr:rowOff>
    </xdr:from>
    <xdr:to>
      <xdr:col>6</xdr:col>
      <xdr:colOff>666749</xdr:colOff>
      <xdr:row>145</xdr:row>
      <xdr:rowOff>76200</xdr:rowOff>
    </xdr:to>
    <xdr:sp macro="" textlink="">
      <xdr:nvSpPr>
        <xdr:cNvPr id="528" name="メモ 527"/>
        <xdr:cNvSpPr/>
      </xdr:nvSpPr>
      <xdr:spPr>
        <a:xfrm>
          <a:off x="3833530" y="42148126"/>
          <a:ext cx="609601" cy="869015"/>
        </a:xfrm>
        <a:prstGeom prst="foldedCorner">
          <a:avLst>
            <a:gd name="adj" fmla="val 21874"/>
          </a:avLst>
        </a:prstGeom>
        <a:solidFill>
          <a:schemeClr val="accent3">
            <a:lumMod val="20000"/>
            <a:lumOff val="80000"/>
          </a:schemeClr>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証明書</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6</xdr:col>
      <xdr:colOff>190500</xdr:colOff>
      <xdr:row>141</xdr:row>
      <xdr:rowOff>123822</xdr:rowOff>
    </xdr:from>
    <xdr:to>
      <xdr:col>6</xdr:col>
      <xdr:colOff>590550</xdr:colOff>
      <xdr:row>144</xdr:row>
      <xdr:rowOff>93250</xdr:rowOff>
    </xdr:to>
    <xdr:grpSp>
      <xdr:nvGrpSpPr>
        <xdr:cNvPr id="529" name="グループ化 528"/>
        <xdr:cNvGrpSpPr/>
      </xdr:nvGrpSpPr>
      <xdr:grpSpPr>
        <a:xfrm>
          <a:off x="3966882" y="24014763"/>
          <a:ext cx="400050" cy="473693"/>
          <a:chOff x="6677025" y="5543547"/>
          <a:chExt cx="400050" cy="483778"/>
        </a:xfrm>
      </xdr:grpSpPr>
      <xdr:grpSp>
        <xdr:nvGrpSpPr>
          <xdr:cNvPr id="530" name="グループ化 529"/>
          <xdr:cNvGrpSpPr/>
        </xdr:nvGrpSpPr>
        <xdr:grpSpPr>
          <a:xfrm>
            <a:off x="6713935" y="5551753"/>
            <a:ext cx="272412" cy="475572"/>
            <a:chOff x="4718160" y="7405853"/>
            <a:chExt cx="201995" cy="365233"/>
          </a:xfrm>
          <a:solidFill>
            <a:schemeClr val="accent2"/>
          </a:solidFill>
        </xdr:grpSpPr>
        <xdr:sp macro="" textlink="">
          <xdr:nvSpPr>
            <xdr:cNvPr id="532" name="円/楕円 531"/>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33" name="正方形/長方形 532"/>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34" name="正方形/長方形 533"/>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35" name="正方形/長方形 534"/>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31" name="テキスト ボックス 530"/>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2</xdr:col>
      <xdr:colOff>219075</xdr:colOff>
      <xdr:row>148</xdr:row>
      <xdr:rowOff>38100</xdr:rowOff>
    </xdr:from>
    <xdr:to>
      <xdr:col>4</xdr:col>
      <xdr:colOff>504826</xdr:colOff>
      <xdr:row>154</xdr:row>
      <xdr:rowOff>100852</xdr:rowOff>
    </xdr:to>
    <xdr:sp macro="" textlink="">
      <xdr:nvSpPr>
        <xdr:cNvPr id="536" name="正方形/長方形 535"/>
        <xdr:cNvSpPr/>
      </xdr:nvSpPr>
      <xdr:spPr>
        <a:xfrm>
          <a:off x="1261222" y="43483306"/>
          <a:ext cx="1652869" cy="107128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・初期ベクトル作成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・セッションキー作成</a:t>
          </a:r>
        </a:p>
      </xdr:txBody>
    </xdr:sp>
    <xdr:clientData/>
  </xdr:twoCellAnchor>
  <xdr:twoCellAnchor>
    <xdr:from>
      <xdr:col>2</xdr:col>
      <xdr:colOff>438150</xdr:colOff>
      <xdr:row>150</xdr:row>
      <xdr:rowOff>147922</xdr:rowOff>
    </xdr:from>
    <xdr:to>
      <xdr:col>3</xdr:col>
      <xdr:colOff>152400</xdr:colOff>
      <xdr:row>153</xdr:row>
      <xdr:rowOff>117346</xdr:rowOff>
    </xdr:to>
    <xdr:grpSp>
      <xdr:nvGrpSpPr>
        <xdr:cNvPr id="537" name="グループ化 536"/>
        <xdr:cNvGrpSpPr/>
      </xdr:nvGrpSpPr>
      <xdr:grpSpPr>
        <a:xfrm>
          <a:off x="1480297" y="25551657"/>
          <a:ext cx="397809" cy="473689"/>
          <a:chOff x="1781175" y="6286503"/>
          <a:chExt cx="400050" cy="483773"/>
        </a:xfrm>
      </xdr:grpSpPr>
      <xdr:grpSp>
        <xdr:nvGrpSpPr>
          <xdr:cNvPr id="538" name="グループ化 537"/>
          <xdr:cNvGrpSpPr/>
        </xdr:nvGrpSpPr>
        <xdr:grpSpPr>
          <a:xfrm>
            <a:off x="1818085" y="6294703"/>
            <a:ext cx="272412" cy="475573"/>
            <a:chOff x="4718160" y="7405853"/>
            <a:chExt cx="201995" cy="365233"/>
          </a:xfrm>
          <a:solidFill>
            <a:schemeClr val="accent1"/>
          </a:solidFill>
        </xdr:grpSpPr>
        <xdr:sp macro="" textlink="">
          <xdr:nvSpPr>
            <xdr:cNvPr id="540" name="円/楕円 539"/>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41" name="正方形/長方形 540"/>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42" name="正方形/長方形 541"/>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43" name="正方形/長方形 542"/>
            <xdr:cNvSpPr/>
          </xdr:nvSpPr>
          <xdr:spPr>
            <a:xfrm>
              <a:off x="4801849" y="7716564"/>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39" name="テキスト ボックス 538"/>
          <xdr:cNvSpPr txBox="1"/>
        </xdr:nvSpPr>
        <xdr:spPr>
          <a:xfrm>
            <a:off x="178117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3</xdr:col>
      <xdr:colOff>342902</xdr:colOff>
      <xdr:row>135</xdr:row>
      <xdr:rowOff>85726</xdr:rowOff>
    </xdr:from>
    <xdr:to>
      <xdr:col>4</xdr:col>
      <xdr:colOff>209552</xdr:colOff>
      <xdr:row>139</xdr:row>
      <xdr:rowOff>95251</xdr:rowOff>
    </xdr:to>
    <xdr:sp macro="" textlink="">
      <xdr:nvSpPr>
        <xdr:cNvPr id="544" name="右矢印 543"/>
        <xdr:cNvSpPr/>
      </xdr:nvSpPr>
      <xdr:spPr>
        <a:xfrm rot="16200000">
          <a:off x="2002774" y="41411619"/>
          <a:ext cx="681878" cy="550209"/>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4</xdr:col>
      <xdr:colOff>276225</xdr:colOff>
      <xdr:row>139</xdr:row>
      <xdr:rowOff>171449</xdr:rowOff>
    </xdr:from>
    <xdr:to>
      <xdr:col>5</xdr:col>
      <xdr:colOff>19050</xdr:colOff>
      <xdr:row>151</xdr:row>
      <xdr:rowOff>142874</xdr:rowOff>
    </xdr:to>
    <xdr:sp macro="" textlink="">
      <xdr:nvSpPr>
        <xdr:cNvPr id="545" name="フリーフォーム 544"/>
        <xdr:cNvSpPr/>
      </xdr:nvSpPr>
      <xdr:spPr>
        <a:xfrm>
          <a:off x="2685490" y="42103861"/>
          <a:ext cx="426384" cy="1988484"/>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38100</xdr:colOff>
      <xdr:row>150</xdr:row>
      <xdr:rowOff>76200</xdr:rowOff>
    </xdr:from>
    <xdr:to>
      <xdr:col>7</xdr:col>
      <xdr:colOff>676275</xdr:colOff>
      <xdr:row>152</xdr:row>
      <xdr:rowOff>19050</xdr:rowOff>
    </xdr:to>
    <xdr:grpSp>
      <xdr:nvGrpSpPr>
        <xdr:cNvPr id="546" name="グループ化 545"/>
        <xdr:cNvGrpSpPr/>
      </xdr:nvGrpSpPr>
      <xdr:grpSpPr>
        <a:xfrm>
          <a:off x="3130924" y="25479935"/>
          <a:ext cx="2005292" cy="279027"/>
          <a:chOff x="7515225" y="2238375"/>
          <a:chExt cx="2009775" cy="285750"/>
        </a:xfrm>
      </xdr:grpSpPr>
      <xdr:cxnSp macro="">
        <xdr:nvCxnSpPr>
          <xdr:cNvPr id="547" name="直線矢印コネクタ 546"/>
          <xdr:cNvCxnSpPr/>
        </xdr:nvCxnSpPr>
        <xdr:spPr>
          <a:xfrm>
            <a:off x="751522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548" name="テキスト ボックス 547"/>
          <xdr:cNvSpPr txBox="1"/>
        </xdr:nvSpPr>
        <xdr:spPr>
          <a:xfrm>
            <a:off x="7600950" y="2238375"/>
            <a:ext cx="19145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HGｺﾞｼｯｸM" panose="020B0609000000000000" pitchFamily="49" charset="-128"/>
                <a:ea typeface="HGｺﾞｼｯｸM" panose="020B0609000000000000" pitchFamily="49" charset="-128"/>
              </a:rPr>
              <a:t>(5)</a:t>
            </a:r>
            <a:r>
              <a:rPr kumimoji="1" lang="ja-JP" altLang="en-US" sz="1000">
                <a:latin typeface="HGｺﾞｼｯｸM" panose="020B0609000000000000" pitchFamily="49" charset="-128"/>
                <a:ea typeface="HGｺﾞｼｯｸM" panose="020B0609000000000000" pitchFamily="49" charset="-128"/>
              </a:rPr>
              <a:t>暗号化セッションキー通知</a:t>
            </a:r>
          </a:p>
        </xdr:txBody>
      </xdr:sp>
    </xdr:grpSp>
    <xdr:clientData/>
  </xdr:twoCellAnchor>
  <xdr:twoCellAnchor>
    <xdr:from>
      <xdr:col>2</xdr:col>
      <xdr:colOff>419100</xdr:colOff>
      <xdr:row>140</xdr:row>
      <xdr:rowOff>38097</xdr:rowOff>
    </xdr:from>
    <xdr:to>
      <xdr:col>3</xdr:col>
      <xdr:colOff>133350</xdr:colOff>
      <xdr:row>143</xdr:row>
      <xdr:rowOff>7525</xdr:rowOff>
    </xdr:to>
    <xdr:grpSp>
      <xdr:nvGrpSpPr>
        <xdr:cNvPr id="549" name="グループ化 548"/>
        <xdr:cNvGrpSpPr/>
      </xdr:nvGrpSpPr>
      <xdr:grpSpPr>
        <a:xfrm>
          <a:off x="1461247" y="23760950"/>
          <a:ext cx="397809" cy="473693"/>
          <a:chOff x="6677025" y="5543547"/>
          <a:chExt cx="400050" cy="483778"/>
        </a:xfrm>
      </xdr:grpSpPr>
      <xdr:grpSp>
        <xdr:nvGrpSpPr>
          <xdr:cNvPr id="550" name="グループ化 549"/>
          <xdr:cNvGrpSpPr/>
        </xdr:nvGrpSpPr>
        <xdr:grpSpPr>
          <a:xfrm>
            <a:off x="6713935" y="5551753"/>
            <a:ext cx="272412" cy="475572"/>
            <a:chOff x="4718160" y="7405853"/>
            <a:chExt cx="201995" cy="365233"/>
          </a:xfrm>
          <a:solidFill>
            <a:schemeClr val="accent2"/>
          </a:solidFill>
        </xdr:grpSpPr>
        <xdr:sp macro="" textlink="">
          <xdr:nvSpPr>
            <xdr:cNvPr id="552" name="円/楕円 551"/>
            <xdr:cNvSpPr/>
          </xdr:nvSpPr>
          <xdr:spPr>
            <a:xfrm>
              <a:off x="4718160" y="7405853"/>
              <a:ext cx="168823" cy="170793"/>
            </a:xfrm>
            <a:prstGeom prst="ellips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53" name="正方形/長方形 552"/>
            <xdr:cNvSpPr/>
          </xdr:nvSpPr>
          <xdr:spPr>
            <a:xfrm>
              <a:off x="4784113" y="7532633"/>
              <a:ext cx="45719" cy="237468"/>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54" name="正方形/長方形 553"/>
            <xdr:cNvSpPr/>
          </xdr:nvSpPr>
          <xdr:spPr>
            <a:xfrm>
              <a:off x="4801849" y="7624599"/>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55" name="正方形/長方形 554"/>
            <xdr:cNvSpPr/>
          </xdr:nvSpPr>
          <xdr:spPr>
            <a:xfrm>
              <a:off x="4801849" y="7716564"/>
              <a:ext cx="118306" cy="54522"/>
            </a:xfrm>
            <a:prstGeom prst="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51" name="テキスト ボックス 550"/>
          <xdr:cNvSpPr txBox="1"/>
        </xdr:nvSpPr>
        <xdr:spPr>
          <a:xfrm>
            <a:off x="6677025" y="5543547"/>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公</a:t>
            </a:r>
          </a:p>
        </xdr:txBody>
      </xdr:sp>
    </xdr:grpSp>
    <xdr:clientData/>
  </xdr:twoCellAnchor>
  <xdr:twoCellAnchor>
    <xdr:from>
      <xdr:col>5</xdr:col>
      <xdr:colOff>251008</xdr:colOff>
      <xdr:row>152</xdr:row>
      <xdr:rowOff>47625</xdr:rowOff>
    </xdr:from>
    <xdr:to>
      <xdr:col>6</xdr:col>
      <xdr:colOff>420217</xdr:colOff>
      <xdr:row>157</xdr:row>
      <xdr:rowOff>57150</xdr:rowOff>
    </xdr:to>
    <xdr:sp macro="" textlink="">
      <xdr:nvSpPr>
        <xdr:cNvPr id="556" name="直方体 555"/>
        <xdr:cNvSpPr/>
      </xdr:nvSpPr>
      <xdr:spPr>
        <a:xfrm>
          <a:off x="3343832" y="44165184"/>
          <a:ext cx="852767" cy="849966"/>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353541</xdr:colOff>
      <xdr:row>153</xdr:row>
      <xdr:rowOff>161928</xdr:rowOff>
    </xdr:from>
    <xdr:to>
      <xdr:col>6</xdr:col>
      <xdr:colOff>70033</xdr:colOff>
      <xdr:row>156</xdr:row>
      <xdr:rowOff>131346</xdr:rowOff>
    </xdr:to>
    <xdr:grpSp>
      <xdr:nvGrpSpPr>
        <xdr:cNvPr id="557" name="グループ化 556"/>
        <xdr:cNvGrpSpPr/>
      </xdr:nvGrpSpPr>
      <xdr:grpSpPr>
        <a:xfrm>
          <a:off x="3446365" y="26069928"/>
          <a:ext cx="400050" cy="473683"/>
          <a:chOff x="1762125" y="6286503"/>
          <a:chExt cx="400050" cy="483768"/>
        </a:xfrm>
      </xdr:grpSpPr>
      <xdr:grpSp>
        <xdr:nvGrpSpPr>
          <xdr:cNvPr id="558" name="グループ化 557"/>
          <xdr:cNvGrpSpPr/>
        </xdr:nvGrpSpPr>
        <xdr:grpSpPr>
          <a:xfrm>
            <a:off x="1818076" y="6294702"/>
            <a:ext cx="272417" cy="475569"/>
            <a:chOff x="4718160" y="7405853"/>
            <a:chExt cx="201999" cy="365230"/>
          </a:xfrm>
          <a:solidFill>
            <a:schemeClr val="accent1"/>
          </a:solidFill>
        </xdr:grpSpPr>
        <xdr:sp macro="" textlink="">
          <xdr:nvSpPr>
            <xdr:cNvPr id="560" name="円/楕円 559"/>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61" name="正方形/長方形 560"/>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62" name="正方形/長方形 561"/>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63" name="正方形/長方形 562"/>
            <xdr:cNvSpPr/>
          </xdr:nvSpPr>
          <xdr:spPr>
            <a:xfrm>
              <a:off x="4801853" y="7716561"/>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59" name="テキスト ボックス 558"/>
          <xdr:cNvSpPr txBox="1"/>
        </xdr:nvSpPr>
        <xdr:spPr>
          <a:xfrm>
            <a:off x="176212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2</xdr:col>
      <xdr:colOff>337857</xdr:colOff>
      <xdr:row>155</xdr:row>
      <xdr:rowOff>23533</xdr:rowOff>
    </xdr:from>
    <xdr:to>
      <xdr:col>4</xdr:col>
      <xdr:colOff>537882</xdr:colOff>
      <xdr:row>157</xdr:row>
      <xdr:rowOff>22412</xdr:rowOff>
    </xdr:to>
    <xdr:sp macro="" textlink="">
      <xdr:nvSpPr>
        <xdr:cNvPr id="564" name="四角形吹き出し 563"/>
        <xdr:cNvSpPr/>
      </xdr:nvSpPr>
      <xdr:spPr>
        <a:xfrm>
          <a:off x="1380004" y="44645357"/>
          <a:ext cx="1567143" cy="335055"/>
        </a:xfrm>
        <a:prstGeom prst="wedgeRectCallout">
          <a:avLst>
            <a:gd name="adj1" fmla="val -9140"/>
            <a:gd name="adj2" fmla="val -13030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により暗号化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209551</xdr:colOff>
      <xdr:row>132</xdr:row>
      <xdr:rowOff>127000</xdr:rowOff>
    </xdr:from>
    <xdr:to>
      <xdr:col>7</xdr:col>
      <xdr:colOff>400051</xdr:colOff>
      <xdr:row>137</xdr:row>
      <xdr:rowOff>1</xdr:rowOff>
    </xdr:to>
    <xdr:sp macro="" textlink="">
      <xdr:nvSpPr>
        <xdr:cNvPr id="565" name="四角形吹き出し 564"/>
        <xdr:cNvSpPr/>
      </xdr:nvSpPr>
      <xdr:spPr>
        <a:xfrm>
          <a:off x="3302375" y="40882794"/>
          <a:ext cx="1557617" cy="713442"/>
        </a:xfrm>
        <a:prstGeom prst="wedgeRectCallout">
          <a:avLst>
            <a:gd name="adj1" fmla="val -97889"/>
            <a:gd name="adj2" fmla="val 115134"/>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サーバの公開鍵により、証明書</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(MD</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側公開鍵</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の正当性を検証</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142875</xdr:colOff>
      <xdr:row>95</xdr:row>
      <xdr:rowOff>19051</xdr:rowOff>
    </xdr:from>
    <xdr:to>
      <xdr:col>7</xdr:col>
      <xdr:colOff>438151</xdr:colOff>
      <xdr:row>97</xdr:row>
      <xdr:rowOff>79375</xdr:rowOff>
    </xdr:to>
    <xdr:sp macro="" textlink="">
      <xdr:nvSpPr>
        <xdr:cNvPr id="566" name="四角形吹き出し 565"/>
        <xdr:cNvSpPr/>
      </xdr:nvSpPr>
      <xdr:spPr>
        <a:xfrm>
          <a:off x="3235699" y="34555580"/>
          <a:ext cx="1662393" cy="396501"/>
        </a:xfrm>
        <a:prstGeom prst="wedgeRectCallout">
          <a:avLst>
            <a:gd name="adj1" fmla="val 84045"/>
            <a:gd name="adj2" fmla="val 12777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セッション毎にペア鍵作成</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152400</xdr:colOff>
      <xdr:row>150</xdr:row>
      <xdr:rowOff>38100</xdr:rowOff>
    </xdr:from>
    <xdr:to>
      <xdr:col>10</xdr:col>
      <xdr:colOff>317500</xdr:colOff>
      <xdr:row>156</xdr:row>
      <xdr:rowOff>89647</xdr:rowOff>
    </xdr:to>
    <xdr:sp macro="" textlink="">
      <xdr:nvSpPr>
        <xdr:cNvPr id="567" name="正方形/長方形 566"/>
        <xdr:cNvSpPr/>
      </xdr:nvSpPr>
      <xdr:spPr>
        <a:xfrm>
          <a:off x="5295900" y="43819482"/>
          <a:ext cx="1532218" cy="106007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セッションキー復号化</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9</xdr:col>
      <xdr:colOff>0</xdr:colOff>
      <xdr:row>152</xdr:row>
      <xdr:rowOff>40904</xdr:rowOff>
    </xdr:from>
    <xdr:to>
      <xdr:col>9</xdr:col>
      <xdr:colOff>400050</xdr:colOff>
      <xdr:row>155</xdr:row>
      <xdr:rowOff>10327</xdr:rowOff>
    </xdr:to>
    <xdr:grpSp>
      <xdr:nvGrpSpPr>
        <xdr:cNvPr id="568" name="グループ化 567"/>
        <xdr:cNvGrpSpPr/>
      </xdr:nvGrpSpPr>
      <xdr:grpSpPr>
        <a:xfrm>
          <a:off x="5827059" y="25780816"/>
          <a:ext cx="400050" cy="473687"/>
          <a:chOff x="1781175" y="6286503"/>
          <a:chExt cx="400050" cy="483773"/>
        </a:xfrm>
      </xdr:grpSpPr>
      <xdr:grpSp>
        <xdr:nvGrpSpPr>
          <xdr:cNvPr id="569" name="グループ化 568"/>
          <xdr:cNvGrpSpPr/>
        </xdr:nvGrpSpPr>
        <xdr:grpSpPr>
          <a:xfrm>
            <a:off x="1818085" y="6294703"/>
            <a:ext cx="272412" cy="475573"/>
            <a:chOff x="4718160" y="7405853"/>
            <a:chExt cx="201995" cy="365233"/>
          </a:xfrm>
          <a:solidFill>
            <a:schemeClr val="accent1"/>
          </a:solidFill>
        </xdr:grpSpPr>
        <xdr:sp macro="" textlink="">
          <xdr:nvSpPr>
            <xdr:cNvPr id="571" name="円/楕円 570"/>
            <xdr:cNvSpPr/>
          </xdr:nvSpPr>
          <xdr:spPr>
            <a:xfrm>
              <a:off x="4718160" y="7405853"/>
              <a:ext cx="168823" cy="170793"/>
            </a:xfrm>
            <a:prstGeom prst="ellipse">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72" name="正方形/長方形 571"/>
            <xdr:cNvSpPr/>
          </xdr:nvSpPr>
          <xdr:spPr>
            <a:xfrm>
              <a:off x="4784113" y="7532633"/>
              <a:ext cx="45719" cy="237467"/>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73" name="正方形/長方形 572"/>
            <xdr:cNvSpPr/>
          </xdr:nvSpPr>
          <xdr:spPr>
            <a:xfrm>
              <a:off x="4801849" y="7624599"/>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74" name="正方形/長方形 573"/>
            <xdr:cNvSpPr/>
          </xdr:nvSpPr>
          <xdr:spPr>
            <a:xfrm>
              <a:off x="4801849" y="7716564"/>
              <a:ext cx="118306" cy="54522"/>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sp macro="" textlink="">
        <xdr:nvSpPr>
          <xdr:cNvPr id="570" name="テキスト ボックス 569"/>
          <xdr:cNvSpPr txBox="1"/>
        </xdr:nvSpPr>
        <xdr:spPr>
          <a:xfrm>
            <a:off x="1781175" y="6286503"/>
            <a:ext cx="400050" cy="30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chemeClr val="bg1"/>
                </a:solidFill>
                <a:latin typeface="HGｺﾞｼｯｸM" panose="020B0609000000000000" pitchFamily="49" charset="-128"/>
                <a:ea typeface="HGｺﾞｼｯｸM" panose="020B0609000000000000" pitchFamily="49" charset="-128"/>
              </a:rPr>
              <a:t>共</a:t>
            </a:r>
          </a:p>
        </xdr:txBody>
      </xdr:sp>
    </xdr:grpSp>
    <xdr:clientData/>
  </xdr:twoCellAnchor>
  <xdr:twoCellAnchor>
    <xdr:from>
      <xdr:col>10</xdr:col>
      <xdr:colOff>285750</xdr:colOff>
      <xdr:row>149</xdr:row>
      <xdr:rowOff>138953</xdr:rowOff>
    </xdr:from>
    <xdr:to>
      <xdr:col>12</xdr:col>
      <xdr:colOff>485775</xdr:colOff>
      <xdr:row>153</xdr:row>
      <xdr:rowOff>156881</xdr:rowOff>
    </xdr:to>
    <xdr:sp macro="" textlink="">
      <xdr:nvSpPr>
        <xdr:cNvPr id="575" name="四角形吹き出し 574"/>
        <xdr:cNvSpPr/>
      </xdr:nvSpPr>
      <xdr:spPr>
        <a:xfrm>
          <a:off x="6796368" y="23693718"/>
          <a:ext cx="1567142" cy="690281"/>
        </a:xfrm>
        <a:prstGeom prst="wedgeRectCallout">
          <a:avLst>
            <a:gd name="adj1" fmla="val -81091"/>
            <a:gd name="adj2" fmla="val 44953"/>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自身</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の</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秘密</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鍵</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によりセッションキーを複号化</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→鍵交換完了</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7</xdr:col>
      <xdr:colOff>666749</xdr:colOff>
      <xdr:row>151</xdr:row>
      <xdr:rowOff>133349</xdr:rowOff>
    </xdr:from>
    <xdr:to>
      <xdr:col>8</xdr:col>
      <xdr:colOff>400048</xdr:colOff>
      <xdr:row>159</xdr:row>
      <xdr:rowOff>104774</xdr:rowOff>
    </xdr:to>
    <xdr:sp macro="" textlink="">
      <xdr:nvSpPr>
        <xdr:cNvPr id="576" name="フリーフォーム 575"/>
        <xdr:cNvSpPr/>
      </xdr:nvSpPr>
      <xdr:spPr>
        <a:xfrm flipH="1">
          <a:off x="5126690" y="44082820"/>
          <a:ext cx="416858" cy="1316130"/>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474287</xdr:colOff>
      <xdr:row>158</xdr:row>
      <xdr:rowOff>47625</xdr:rowOff>
    </xdr:from>
    <xdr:to>
      <xdr:col>8</xdr:col>
      <xdr:colOff>22412</xdr:colOff>
      <xdr:row>159</xdr:row>
      <xdr:rowOff>161925</xdr:rowOff>
    </xdr:to>
    <xdr:grpSp>
      <xdr:nvGrpSpPr>
        <xdr:cNvPr id="577" name="グループ化 576"/>
        <xdr:cNvGrpSpPr/>
      </xdr:nvGrpSpPr>
      <xdr:grpSpPr>
        <a:xfrm>
          <a:off x="2883552" y="26796066"/>
          <a:ext cx="2282360" cy="282388"/>
          <a:chOff x="7267299" y="2228850"/>
          <a:chExt cx="2287462" cy="285750"/>
        </a:xfrm>
      </xdr:grpSpPr>
      <xdr:cxnSp macro="">
        <xdr:nvCxnSpPr>
          <xdr:cNvPr id="578" name="直線矢印コネクタ 577"/>
          <xdr:cNvCxnSpPr/>
        </xdr:nvCxnSpPr>
        <xdr:spPr>
          <a:xfrm>
            <a:off x="7515225" y="2466975"/>
            <a:ext cx="2009775"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579" name="テキスト ボックス 578"/>
          <xdr:cNvSpPr txBox="1"/>
        </xdr:nvSpPr>
        <xdr:spPr>
          <a:xfrm>
            <a:off x="7267299" y="2228850"/>
            <a:ext cx="228746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cs typeface="+mn-cs"/>
              </a:rPr>
              <a:t>(6)[</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cs typeface="+mn-cs"/>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cs typeface="+mn-cs"/>
              </a:rPr>
              <a:t>]</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cs typeface="+mn-cs"/>
              </a:rPr>
              <a:t>暗号化通信確立通知</a:t>
            </a:r>
          </a:p>
        </xdr:txBody>
      </xdr:sp>
    </xdr:grpSp>
    <xdr:clientData/>
  </xdr:twoCellAnchor>
  <xdr:twoCellAnchor>
    <xdr:from>
      <xdr:col>11</xdr:col>
      <xdr:colOff>105895</xdr:colOff>
      <xdr:row>116</xdr:row>
      <xdr:rowOff>33617</xdr:rowOff>
    </xdr:from>
    <xdr:to>
      <xdr:col>13</xdr:col>
      <xdr:colOff>448794</xdr:colOff>
      <xdr:row>120</xdr:row>
      <xdr:rowOff>130001</xdr:rowOff>
    </xdr:to>
    <xdr:sp macro="" textlink="">
      <xdr:nvSpPr>
        <xdr:cNvPr id="580" name="四角形吹き出し 579"/>
        <xdr:cNvSpPr/>
      </xdr:nvSpPr>
      <xdr:spPr>
        <a:xfrm>
          <a:off x="7300071" y="38099999"/>
          <a:ext cx="1710017" cy="768737"/>
        </a:xfrm>
        <a:prstGeom prst="wedgeRectCallout">
          <a:avLst>
            <a:gd name="adj1" fmla="val -277"/>
            <a:gd name="adj2" fmla="val -96030"/>
          </a:avLst>
        </a:prstGeom>
        <a:solidFill>
          <a:srgbClr val="FFCC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証明書</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本開発では</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下記</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2</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つのみ</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を記載</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①</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②①へのデジタル署名</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190501</xdr:colOff>
      <xdr:row>117</xdr:row>
      <xdr:rowOff>145116</xdr:rowOff>
    </xdr:from>
    <xdr:to>
      <xdr:col>16</xdr:col>
      <xdr:colOff>142875</xdr:colOff>
      <xdr:row>122</xdr:row>
      <xdr:rowOff>43703</xdr:rowOff>
    </xdr:to>
    <xdr:sp macro="" textlink="">
      <xdr:nvSpPr>
        <xdr:cNvPr id="582" name="正方形/長方形 581"/>
        <xdr:cNvSpPr/>
      </xdr:nvSpPr>
      <xdr:spPr>
        <a:xfrm>
          <a:off x="9435354" y="38379587"/>
          <a:ext cx="1319492" cy="73902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アクセス制御</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リスト作成</a:t>
          </a:r>
        </a:p>
      </xdr:txBody>
    </xdr:sp>
    <xdr:clientData/>
  </xdr:twoCellAnchor>
  <xdr:twoCellAnchor>
    <xdr:from>
      <xdr:col>8</xdr:col>
      <xdr:colOff>190500</xdr:colOff>
      <xdr:row>137</xdr:row>
      <xdr:rowOff>78441</xdr:rowOff>
    </xdr:from>
    <xdr:to>
      <xdr:col>10</xdr:col>
      <xdr:colOff>492125</xdr:colOff>
      <xdr:row>148</xdr:row>
      <xdr:rowOff>38100</xdr:rowOff>
    </xdr:to>
    <xdr:sp macro="" textlink="">
      <xdr:nvSpPr>
        <xdr:cNvPr id="583" name="正方形/長方形 582"/>
        <xdr:cNvSpPr/>
      </xdr:nvSpPr>
      <xdr:spPr>
        <a:xfrm>
          <a:off x="5334000" y="41674676"/>
          <a:ext cx="1668743" cy="180863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アクセス制御リスト保持</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周期情報保持</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一時的</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a:t>
          </a:r>
        </a:p>
        <a:p>
          <a:pPr algn="l"/>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52660</xdr:colOff>
      <xdr:row>105</xdr:row>
      <xdr:rowOff>69100</xdr:rowOff>
    </xdr:from>
    <xdr:to>
      <xdr:col>13</xdr:col>
      <xdr:colOff>444500</xdr:colOff>
      <xdr:row>106</xdr:row>
      <xdr:rowOff>138204</xdr:rowOff>
    </xdr:to>
    <xdr:sp macro="" textlink="">
      <xdr:nvSpPr>
        <xdr:cNvPr id="599" name="フローチャート : 準備 598"/>
        <xdr:cNvSpPr/>
      </xdr:nvSpPr>
      <xdr:spPr>
        <a:xfrm>
          <a:off x="7246836" y="36286512"/>
          <a:ext cx="1758958" cy="237192"/>
        </a:xfrm>
        <a:prstGeom prst="flowChartPreparation">
          <a:avLst/>
        </a:prstGeom>
        <a:solidFill>
          <a:schemeClr val="bg1"/>
        </a:solid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アクセスキー</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112620</xdr:colOff>
      <xdr:row>99</xdr:row>
      <xdr:rowOff>141757</xdr:rowOff>
    </xdr:from>
    <xdr:to>
      <xdr:col>13</xdr:col>
      <xdr:colOff>74520</xdr:colOff>
      <xdr:row>101</xdr:row>
      <xdr:rowOff>56033</xdr:rowOff>
    </xdr:to>
    <xdr:sp macro="" textlink="">
      <xdr:nvSpPr>
        <xdr:cNvPr id="600" name="角丸四角形 599"/>
        <xdr:cNvSpPr/>
      </xdr:nvSpPr>
      <xdr:spPr>
        <a:xfrm>
          <a:off x="7306796" y="35350639"/>
          <a:ext cx="1329018" cy="250453"/>
        </a:xfrm>
        <a:prstGeom prst="round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ja-JP" altLang="en-US" sz="900" baseline="0">
              <a:solidFill>
                <a:sysClr val="windowText" lastClr="000000"/>
              </a:solidFill>
              <a:latin typeface="HGｺﾞｼｯｸM" panose="020B0609000000000000" pitchFamily="49" charset="-128"/>
              <a:ea typeface="HGｺﾞｼｯｸM" panose="020B0609000000000000" pitchFamily="49" charset="-128"/>
              <a:cs typeface="+mn-cs"/>
            </a:rPr>
            <a:t>スマホ種別</a:t>
          </a:r>
          <a:r>
            <a:rPr kumimoji="1" lang="en-US" altLang="ja-JP" sz="900" baseline="0">
              <a:solidFill>
                <a:sysClr val="windowText" lastClr="000000"/>
              </a:solidFill>
              <a:latin typeface="HGｺﾞｼｯｸM" panose="020B0609000000000000" pitchFamily="49" charset="-128"/>
              <a:ea typeface="HGｺﾞｼｯｸM" panose="020B0609000000000000" pitchFamily="49" charset="-128"/>
              <a:cs typeface="+mn-cs"/>
            </a:rPr>
            <a:t>(Android)</a:t>
          </a:r>
          <a:endPar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17</xdr:col>
      <xdr:colOff>392183</xdr:colOff>
      <xdr:row>98</xdr:row>
      <xdr:rowOff>156883</xdr:rowOff>
    </xdr:from>
    <xdr:to>
      <xdr:col>20</xdr:col>
      <xdr:colOff>291330</xdr:colOff>
      <xdr:row>108</xdr:row>
      <xdr:rowOff>22412</xdr:rowOff>
    </xdr:to>
    <xdr:sp macro="" textlink="">
      <xdr:nvSpPr>
        <xdr:cNvPr id="601" name="フローチャート : 磁気ディスク 600"/>
        <xdr:cNvSpPr/>
      </xdr:nvSpPr>
      <xdr:spPr>
        <a:xfrm>
          <a:off x="11687712" y="35197677"/>
          <a:ext cx="1949824" cy="1546411"/>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518273</xdr:colOff>
      <xdr:row>102</xdr:row>
      <xdr:rowOff>53231</xdr:rowOff>
    </xdr:from>
    <xdr:to>
      <xdr:col>20</xdr:col>
      <xdr:colOff>650875</xdr:colOff>
      <xdr:row>103</xdr:row>
      <xdr:rowOff>156880</xdr:rowOff>
    </xdr:to>
    <xdr:sp macro="" textlink="">
      <xdr:nvSpPr>
        <xdr:cNvPr id="602" name="正方形/長方形 601"/>
        <xdr:cNvSpPr/>
      </xdr:nvSpPr>
      <xdr:spPr>
        <a:xfrm>
          <a:off x="11813802" y="35766378"/>
          <a:ext cx="2183279" cy="27173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ソフト</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Ver</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毎の使用可否</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18</xdr:col>
      <xdr:colOff>44264</xdr:colOff>
      <xdr:row>103</xdr:row>
      <xdr:rowOff>165290</xdr:rowOff>
    </xdr:from>
    <xdr:to>
      <xdr:col>19</xdr:col>
      <xdr:colOff>680198</xdr:colOff>
      <xdr:row>105</xdr:row>
      <xdr:rowOff>79565</xdr:rowOff>
    </xdr:to>
    <xdr:sp macro="" textlink="">
      <xdr:nvSpPr>
        <xdr:cNvPr id="603" name="角丸四角形 602"/>
        <xdr:cNvSpPr/>
      </xdr:nvSpPr>
      <xdr:spPr>
        <a:xfrm>
          <a:off x="12023352" y="36046525"/>
          <a:ext cx="1319493" cy="250452"/>
        </a:xfrm>
        <a:prstGeom prst="roundRect">
          <a:avLst/>
        </a:prstGeom>
        <a:ln w="19050">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Ver(SV)</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44264</xdr:colOff>
      <xdr:row>105</xdr:row>
      <xdr:rowOff>138396</xdr:rowOff>
    </xdr:from>
    <xdr:to>
      <xdr:col>19</xdr:col>
      <xdr:colOff>680198</xdr:colOff>
      <xdr:row>107</xdr:row>
      <xdr:rowOff>67237</xdr:rowOff>
    </xdr:to>
    <xdr:sp macro="" textlink="">
      <xdr:nvSpPr>
        <xdr:cNvPr id="604" name="角丸四角形 603"/>
        <xdr:cNvSpPr/>
      </xdr:nvSpPr>
      <xdr:spPr>
        <a:xfrm>
          <a:off x="12023352" y="36355808"/>
          <a:ext cx="1319493" cy="265017"/>
        </a:xfrm>
        <a:prstGeom prst="roundRect">
          <a:avLst/>
        </a:prstGeom>
        <a:ln w="19050">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Ver(SV)</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15</xdr:col>
      <xdr:colOff>609599</xdr:colOff>
      <xdr:row>101</xdr:row>
      <xdr:rowOff>66675</xdr:rowOff>
    </xdr:from>
    <xdr:to>
      <xdr:col>17</xdr:col>
      <xdr:colOff>542924</xdr:colOff>
      <xdr:row>104</xdr:row>
      <xdr:rowOff>104775</xdr:rowOff>
    </xdr:to>
    <xdr:sp macro="" textlink="">
      <xdr:nvSpPr>
        <xdr:cNvPr id="605" name="右矢印 604"/>
        <xdr:cNvSpPr/>
      </xdr:nvSpPr>
      <xdr:spPr>
        <a:xfrm>
          <a:off x="10538011" y="35611734"/>
          <a:ext cx="1300442" cy="542365"/>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17</xdr:col>
      <xdr:colOff>414574</xdr:colOff>
      <xdr:row>114</xdr:row>
      <xdr:rowOff>123264</xdr:rowOff>
    </xdr:from>
    <xdr:to>
      <xdr:col>20</xdr:col>
      <xdr:colOff>313721</xdr:colOff>
      <xdr:row>124</xdr:row>
      <xdr:rowOff>33617</xdr:rowOff>
    </xdr:to>
    <xdr:sp macro="" textlink="">
      <xdr:nvSpPr>
        <xdr:cNvPr id="606" name="フローチャート : 磁気ディスク 605"/>
        <xdr:cNvSpPr/>
      </xdr:nvSpPr>
      <xdr:spPr>
        <a:xfrm>
          <a:off x="11710103" y="37853470"/>
          <a:ext cx="1949824" cy="1591235"/>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447676</xdr:colOff>
      <xdr:row>118</xdr:row>
      <xdr:rowOff>20732</xdr:rowOff>
    </xdr:from>
    <xdr:to>
      <xdr:col>20</xdr:col>
      <xdr:colOff>257175</xdr:colOff>
      <xdr:row>119</xdr:row>
      <xdr:rowOff>134472</xdr:rowOff>
    </xdr:to>
    <xdr:sp macro="" textlink="">
      <xdr:nvSpPr>
        <xdr:cNvPr id="607" name="正方形/長方形 606"/>
        <xdr:cNvSpPr/>
      </xdr:nvSpPr>
      <xdr:spPr>
        <a:xfrm>
          <a:off x="11743205" y="38423291"/>
          <a:ext cx="1860176" cy="28182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アクセス制御情報</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600074</xdr:colOff>
      <xdr:row>118</xdr:row>
      <xdr:rowOff>97491</xdr:rowOff>
    </xdr:from>
    <xdr:to>
      <xdr:col>17</xdr:col>
      <xdr:colOff>514349</xdr:colOff>
      <xdr:row>121</xdr:row>
      <xdr:rowOff>135591</xdr:rowOff>
    </xdr:to>
    <xdr:sp macro="" textlink="">
      <xdr:nvSpPr>
        <xdr:cNvPr id="608" name="右矢印 607"/>
        <xdr:cNvSpPr/>
      </xdr:nvSpPr>
      <xdr:spPr>
        <a:xfrm>
          <a:off x="10528486" y="38500050"/>
          <a:ext cx="1281392" cy="542365"/>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latin typeface="HGｺﾞｼｯｸM" panose="020B0609000000000000" pitchFamily="49" charset="-128"/>
              <a:ea typeface="HGｺﾞｼｯｸM" panose="020B0609000000000000" pitchFamily="49" charset="-128"/>
            </a:rPr>
            <a:t>参照</a:t>
          </a:r>
        </a:p>
      </xdr:txBody>
    </xdr:sp>
    <xdr:clientData/>
  </xdr:twoCellAnchor>
  <xdr:twoCellAnchor>
    <xdr:from>
      <xdr:col>11</xdr:col>
      <xdr:colOff>123263</xdr:colOff>
      <xdr:row>140</xdr:row>
      <xdr:rowOff>41158</xdr:rowOff>
    </xdr:from>
    <xdr:to>
      <xdr:col>13</xdr:col>
      <xdr:colOff>593910</xdr:colOff>
      <xdr:row>141</xdr:row>
      <xdr:rowOff>156883</xdr:rowOff>
    </xdr:to>
    <xdr:sp macro="" textlink="">
      <xdr:nvSpPr>
        <xdr:cNvPr id="609" name="角丸四角形 608"/>
        <xdr:cNvSpPr/>
      </xdr:nvSpPr>
      <xdr:spPr>
        <a:xfrm>
          <a:off x="7317439" y="42141658"/>
          <a:ext cx="1837765" cy="283813"/>
        </a:xfrm>
        <a:prstGeom prst="round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ソフトウェア使用可否判定結果</a:t>
          </a:r>
        </a:p>
      </xdr:txBody>
    </xdr:sp>
    <xdr:clientData/>
  </xdr:twoCellAnchor>
  <xdr:twoCellAnchor>
    <xdr:from>
      <xdr:col>11</xdr:col>
      <xdr:colOff>86278</xdr:colOff>
      <xdr:row>107</xdr:row>
      <xdr:rowOff>37350</xdr:rowOff>
    </xdr:from>
    <xdr:to>
      <xdr:col>13</xdr:col>
      <xdr:colOff>476250</xdr:colOff>
      <xdr:row>108</xdr:row>
      <xdr:rowOff>93378</xdr:rowOff>
    </xdr:to>
    <xdr:sp macro="" textlink="">
      <xdr:nvSpPr>
        <xdr:cNvPr id="610" name="フローチャート : 準備 609"/>
        <xdr:cNvSpPr/>
      </xdr:nvSpPr>
      <xdr:spPr>
        <a:xfrm>
          <a:off x="7280454" y="36590938"/>
          <a:ext cx="1757090" cy="224116"/>
        </a:xfrm>
        <a:prstGeom prst="flowChartPreparation">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ランダムコード</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212913</xdr:colOff>
      <xdr:row>124</xdr:row>
      <xdr:rowOff>156322</xdr:rowOff>
    </xdr:from>
    <xdr:to>
      <xdr:col>16</xdr:col>
      <xdr:colOff>165287</xdr:colOff>
      <xdr:row>129</xdr:row>
      <xdr:rowOff>54908</xdr:rowOff>
    </xdr:to>
    <xdr:sp macro="" textlink="">
      <xdr:nvSpPr>
        <xdr:cNvPr id="611" name="正方形/長方形 610"/>
        <xdr:cNvSpPr/>
      </xdr:nvSpPr>
      <xdr:spPr>
        <a:xfrm>
          <a:off x="9457766" y="39567410"/>
          <a:ext cx="1319492" cy="73902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周期情報取得</a:t>
          </a:r>
        </a:p>
      </xdr:txBody>
    </xdr:sp>
    <xdr:clientData/>
  </xdr:twoCellAnchor>
  <xdr:twoCellAnchor>
    <xdr:from>
      <xdr:col>17</xdr:col>
      <xdr:colOff>403369</xdr:colOff>
      <xdr:row>125</xdr:row>
      <xdr:rowOff>11207</xdr:rowOff>
    </xdr:from>
    <xdr:to>
      <xdr:col>20</xdr:col>
      <xdr:colOff>302516</xdr:colOff>
      <xdr:row>132</xdr:row>
      <xdr:rowOff>22412</xdr:rowOff>
    </xdr:to>
    <xdr:sp macro="" textlink="">
      <xdr:nvSpPr>
        <xdr:cNvPr id="612" name="フローチャート : 磁気ディスク 611"/>
        <xdr:cNvSpPr/>
      </xdr:nvSpPr>
      <xdr:spPr>
        <a:xfrm>
          <a:off x="11698898" y="39590383"/>
          <a:ext cx="1949824" cy="1187823"/>
        </a:xfrm>
        <a:prstGeom prst="flowChartMagneticDisk">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18</xdr:col>
      <xdr:colOff>66118</xdr:colOff>
      <xdr:row>127</xdr:row>
      <xdr:rowOff>87967</xdr:rowOff>
    </xdr:from>
    <xdr:to>
      <xdr:col>20</xdr:col>
      <xdr:colOff>22412</xdr:colOff>
      <xdr:row>129</xdr:row>
      <xdr:rowOff>33618</xdr:rowOff>
    </xdr:to>
    <xdr:sp macro="" textlink="">
      <xdr:nvSpPr>
        <xdr:cNvPr id="613" name="正方形/長方形 612"/>
        <xdr:cNvSpPr/>
      </xdr:nvSpPr>
      <xdr:spPr>
        <a:xfrm>
          <a:off x="12045206" y="40003320"/>
          <a:ext cx="1323412" cy="28182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周期情報</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622485</xdr:colOff>
      <xdr:row>125</xdr:row>
      <xdr:rowOff>86285</xdr:rowOff>
    </xdr:from>
    <xdr:to>
      <xdr:col>17</xdr:col>
      <xdr:colOff>536760</xdr:colOff>
      <xdr:row>128</xdr:row>
      <xdr:rowOff>124386</xdr:rowOff>
    </xdr:to>
    <xdr:sp macro="" textlink="">
      <xdr:nvSpPr>
        <xdr:cNvPr id="614" name="右矢印 613"/>
        <xdr:cNvSpPr/>
      </xdr:nvSpPr>
      <xdr:spPr>
        <a:xfrm>
          <a:off x="10550897" y="39665461"/>
          <a:ext cx="1281392" cy="542366"/>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HGｺﾞｼｯｸM" panose="020B0609000000000000" pitchFamily="49" charset="-128"/>
              <a:ea typeface="HGｺﾞｼｯｸM" panose="020B0609000000000000" pitchFamily="49" charset="-128"/>
            </a:rPr>
            <a:t>参照</a:t>
          </a:r>
        </a:p>
      </xdr:txBody>
    </xdr:sp>
    <xdr:clientData/>
  </xdr:twoCellAnchor>
  <xdr:twoCellAnchor>
    <xdr:from>
      <xdr:col>18</xdr:col>
      <xdr:colOff>447676</xdr:colOff>
      <xdr:row>128</xdr:row>
      <xdr:rowOff>166969</xdr:rowOff>
    </xdr:from>
    <xdr:to>
      <xdr:col>19</xdr:col>
      <xdr:colOff>246530</xdr:colOff>
      <xdr:row>132</xdr:row>
      <xdr:rowOff>93748</xdr:rowOff>
    </xdr:to>
    <xdr:grpSp>
      <xdr:nvGrpSpPr>
        <xdr:cNvPr id="615" name="グループ化 614"/>
        <xdr:cNvGrpSpPr/>
      </xdr:nvGrpSpPr>
      <xdr:grpSpPr>
        <a:xfrm>
          <a:off x="12426764" y="21872763"/>
          <a:ext cx="482413" cy="599132"/>
          <a:chOff x="12359528" y="8033498"/>
          <a:chExt cx="482413" cy="599132"/>
        </a:xfrm>
      </xdr:grpSpPr>
      <xdr:sp macro="" textlink="">
        <xdr:nvSpPr>
          <xdr:cNvPr id="616" name="メモ 615"/>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17" name="メモ 616"/>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18" name="メモ 617"/>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18</xdr:col>
      <xdr:colOff>447677</xdr:colOff>
      <xdr:row>119</xdr:row>
      <xdr:rowOff>155764</xdr:rowOff>
    </xdr:from>
    <xdr:to>
      <xdr:col>19</xdr:col>
      <xdr:colOff>246531</xdr:colOff>
      <xdr:row>123</xdr:row>
      <xdr:rowOff>82543</xdr:rowOff>
    </xdr:to>
    <xdr:grpSp>
      <xdr:nvGrpSpPr>
        <xdr:cNvPr id="619" name="グループ化 618"/>
        <xdr:cNvGrpSpPr/>
      </xdr:nvGrpSpPr>
      <xdr:grpSpPr>
        <a:xfrm>
          <a:off x="12426765" y="20348764"/>
          <a:ext cx="482413" cy="599132"/>
          <a:chOff x="12359528" y="8033498"/>
          <a:chExt cx="482413" cy="599132"/>
        </a:xfrm>
        <a:solidFill>
          <a:sysClr val="window" lastClr="FFFFFF"/>
        </a:solidFill>
      </xdr:grpSpPr>
      <xdr:sp macro="" textlink="">
        <xdr:nvSpPr>
          <xdr:cNvPr id="620" name="メモ 619"/>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21" name="メモ 620"/>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22" name="メモ 621"/>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12</xdr:col>
      <xdr:colOff>2798</xdr:colOff>
      <xdr:row>142</xdr:row>
      <xdr:rowOff>37543</xdr:rowOff>
    </xdr:from>
    <xdr:to>
      <xdr:col>13</xdr:col>
      <xdr:colOff>56030</xdr:colOff>
      <xdr:row>149</xdr:row>
      <xdr:rowOff>94692</xdr:rowOff>
    </xdr:to>
    <xdr:grpSp>
      <xdr:nvGrpSpPr>
        <xdr:cNvPr id="623" name="グループ化 622"/>
        <xdr:cNvGrpSpPr/>
      </xdr:nvGrpSpPr>
      <xdr:grpSpPr>
        <a:xfrm>
          <a:off x="7880533" y="24096572"/>
          <a:ext cx="736791" cy="1233767"/>
          <a:chOff x="7880533" y="10257308"/>
          <a:chExt cx="736791" cy="1233766"/>
        </a:xfrm>
      </xdr:grpSpPr>
      <xdr:sp macro="" textlink="">
        <xdr:nvSpPr>
          <xdr:cNvPr id="624" name="正方形/長方形 623"/>
          <xdr:cNvSpPr/>
        </xdr:nvSpPr>
        <xdr:spPr>
          <a:xfrm>
            <a:off x="7880533" y="10257308"/>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制御</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リスト</a:t>
            </a:r>
          </a:p>
        </xdr:txBody>
      </xdr:sp>
      <xdr:grpSp>
        <xdr:nvGrpSpPr>
          <xdr:cNvPr id="625" name="グループ化 624"/>
          <xdr:cNvGrpSpPr/>
        </xdr:nvGrpSpPr>
        <xdr:grpSpPr>
          <a:xfrm>
            <a:off x="8011645" y="10846177"/>
            <a:ext cx="482413" cy="599132"/>
            <a:chOff x="12359528" y="8033498"/>
            <a:chExt cx="482413" cy="599132"/>
          </a:xfrm>
          <a:solidFill>
            <a:sysClr val="window" lastClr="FFFFFF"/>
          </a:solidFill>
        </xdr:grpSpPr>
        <xdr:sp macro="" textlink="">
          <xdr:nvSpPr>
            <xdr:cNvPr id="626" name="メモ 625"/>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27" name="メモ 626"/>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28" name="メモ 627"/>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grpSp>
    <xdr:clientData/>
  </xdr:twoCellAnchor>
  <xdr:twoCellAnchor>
    <xdr:from>
      <xdr:col>8</xdr:col>
      <xdr:colOff>238121</xdr:colOff>
      <xdr:row>140</xdr:row>
      <xdr:rowOff>104779</xdr:rowOff>
    </xdr:from>
    <xdr:to>
      <xdr:col>9</xdr:col>
      <xdr:colOff>291353</xdr:colOff>
      <xdr:row>147</xdr:row>
      <xdr:rowOff>161927</xdr:rowOff>
    </xdr:to>
    <xdr:grpSp>
      <xdr:nvGrpSpPr>
        <xdr:cNvPr id="629" name="グループ化 628"/>
        <xdr:cNvGrpSpPr/>
      </xdr:nvGrpSpPr>
      <xdr:grpSpPr>
        <a:xfrm>
          <a:off x="5381621" y="23827632"/>
          <a:ext cx="736791" cy="1233766"/>
          <a:chOff x="7880533" y="10257308"/>
          <a:chExt cx="736791" cy="1233766"/>
        </a:xfrm>
      </xdr:grpSpPr>
      <xdr:sp macro="" textlink="">
        <xdr:nvSpPr>
          <xdr:cNvPr id="630" name="正方形/長方形 629"/>
          <xdr:cNvSpPr/>
        </xdr:nvSpPr>
        <xdr:spPr>
          <a:xfrm>
            <a:off x="7880533" y="10257308"/>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アクセス</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制御</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リスト</a:t>
            </a:r>
          </a:p>
        </xdr:txBody>
      </xdr:sp>
      <xdr:grpSp>
        <xdr:nvGrpSpPr>
          <xdr:cNvPr id="631" name="グループ化 630"/>
          <xdr:cNvGrpSpPr/>
        </xdr:nvGrpSpPr>
        <xdr:grpSpPr>
          <a:xfrm>
            <a:off x="8011645" y="10846177"/>
            <a:ext cx="482413" cy="599132"/>
            <a:chOff x="12359528" y="8033498"/>
            <a:chExt cx="482413" cy="599132"/>
          </a:xfrm>
          <a:solidFill>
            <a:sysClr val="window" lastClr="FFFFFF"/>
          </a:solidFill>
        </xdr:grpSpPr>
        <xdr:sp macro="" textlink="">
          <xdr:nvSpPr>
            <xdr:cNvPr id="632" name="メモ 631"/>
            <xdr:cNvSpPr/>
          </xdr:nvSpPr>
          <xdr:spPr>
            <a:xfrm>
              <a:off x="12359528" y="8033498"/>
              <a:ext cx="320523" cy="41950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33" name="メモ 632"/>
            <xdr:cNvSpPr/>
          </xdr:nvSpPr>
          <xdr:spPr>
            <a:xfrm>
              <a:off x="12433486" y="8120345"/>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34" name="メモ 633"/>
            <xdr:cNvSpPr/>
          </xdr:nvSpPr>
          <xdr:spPr>
            <a:xfrm>
              <a:off x="12523132" y="8210552"/>
              <a:ext cx="318809" cy="422078"/>
            </a:xfrm>
            <a:prstGeom prst="foldedCorner">
              <a:avLst/>
            </a:prstGeom>
            <a:grpFill/>
            <a:ln w="19050">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grpSp>
    <xdr:clientData/>
  </xdr:twoCellAnchor>
  <xdr:twoCellAnchor>
    <xdr:from>
      <xdr:col>13</xdr:col>
      <xdr:colOff>103651</xdr:colOff>
      <xdr:row>142</xdr:row>
      <xdr:rowOff>37543</xdr:rowOff>
    </xdr:from>
    <xdr:to>
      <xdr:col>14</xdr:col>
      <xdr:colOff>156883</xdr:colOff>
      <xdr:row>149</xdr:row>
      <xdr:rowOff>94692</xdr:rowOff>
    </xdr:to>
    <xdr:sp macro="" textlink="">
      <xdr:nvSpPr>
        <xdr:cNvPr id="635" name="正方形/長方形 634"/>
        <xdr:cNvSpPr/>
      </xdr:nvSpPr>
      <xdr:spPr>
        <a:xfrm>
          <a:off x="8664945" y="42474219"/>
          <a:ext cx="736791" cy="1233767"/>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情報</a:t>
          </a:r>
        </a:p>
      </xdr:txBody>
    </xdr:sp>
    <xdr:clientData/>
  </xdr:twoCellAnchor>
  <xdr:twoCellAnchor>
    <xdr:from>
      <xdr:col>13</xdr:col>
      <xdr:colOff>212353</xdr:colOff>
      <xdr:row>145</xdr:row>
      <xdr:rowOff>122146</xdr:rowOff>
    </xdr:from>
    <xdr:to>
      <xdr:col>14</xdr:col>
      <xdr:colOff>11207</xdr:colOff>
      <xdr:row>149</xdr:row>
      <xdr:rowOff>48925</xdr:rowOff>
    </xdr:to>
    <xdr:grpSp>
      <xdr:nvGrpSpPr>
        <xdr:cNvPr id="636" name="グループ化 635"/>
        <xdr:cNvGrpSpPr/>
      </xdr:nvGrpSpPr>
      <xdr:grpSpPr>
        <a:xfrm>
          <a:off x="8773647" y="24685440"/>
          <a:ext cx="482413" cy="599132"/>
          <a:chOff x="12359528" y="8033498"/>
          <a:chExt cx="482413" cy="599132"/>
        </a:xfrm>
      </xdr:grpSpPr>
      <xdr:sp macro="" textlink="">
        <xdr:nvSpPr>
          <xdr:cNvPr id="637" name="メモ 636"/>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38" name="メモ 637"/>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39" name="メモ 638"/>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10</xdr:col>
      <xdr:colOff>499221</xdr:colOff>
      <xdr:row>128</xdr:row>
      <xdr:rowOff>56029</xdr:rowOff>
    </xdr:from>
    <xdr:to>
      <xdr:col>13</xdr:col>
      <xdr:colOff>672353</xdr:colOff>
      <xdr:row>131</xdr:row>
      <xdr:rowOff>44824</xdr:rowOff>
    </xdr:to>
    <xdr:sp macro="" textlink="">
      <xdr:nvSpPr>
        <xdr:cNvPr id="640" name="四角形吹き出し 639"/>
        <xdr:cNvSpPr/>
      </xdr:nvSpPr>
      <xdr:spPr>
        <a:xfrm>
          <a:off x="7009839" y="40139470"/>
          <a:ext cx="2223808" cy="493060"/>
        </a:xfrm>
        <a:prstGeom prst="wedgeRectCallout">
          <a:avLst>
            <a:gd name="adj1" fmla="val 63896"/>
            <a:gd name="adj2" fmla="val -5243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パケット種別毎に定義されている</a:t>
          </a:r>
          <a:endParaRPr kumimoji="1" lang="en-US"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b="0">
              <a:solidFill>
                <a:sysClr val="windowText" lastClr="000000"/>
              </a:solidFill>
              <a:effectLst/>
              <a:latin typeface="HGｺﾞｼｯｸM" panose="020B0609000000000000" pitchFamily="49" charset="-128"/>
              <a:ea typeface="HGｺﾞｼｯｸM" panose="020B0609000000000000" pitchFamily="49" charset="-128"/>
              <a:cs typeface="+mn-cs"/>
            </a:rPr>
            <a:t>周期情報を全て取得</a:t>
          </a:r>
          <a:endParaRPr kumimoji="1" lang="ja-JP" altLang="ja-JP" sz="900" b="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383798</xdr:colOff>
      <xdr:row>140</xdr:row>
      <xdr:rowOff>104779</xdr:rowOff>
    </xdr:from>
    <xdr:to>
      <xdr:col>10</xdr:col>
      <xdr:colOff>437030</xdr:colOff>
      <xdr:row>147</xdr:row>
      <xdr:rowOff>161927</xdr:rowOff>
    </xdr:to>
    <xdr:sp macro="" textlink="">
      <xdr:nvSpPr>
        <xdr:cNvPr id="641" name="正方形/長方形 640"/>
        <xdr:cNvSpPr/>
      </xdr:nvSpPr>
      <xdr:spPr>
        <a:xfrm>
          <a:off x="6210857" y="42205279"/>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周期</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情報</a:t>
          </a:r>
        </a:p>
      </xdr:txBody>
    </xdr:sp>
    <xdr:clientData/>
  </xdr:twoCellAnchor>
  <xdr:twoCellAnchor>
    <xdr:from>
      <xdr:col>9</xdr:col>
      <xdr:colOff>492500</xdr:colOff>
      <xdr:row>144</xdr:row>
      <xdr:rowOff>21293</xdr:rowOff>
    </xdr:from>
    <xdr:to>
      <xdr:col>10</xdr:col>
      <xdr:colOff>291354</xdr:colOff>
      <xdr:row>147</xdr:row>
      <xdr:rowOff>116160</xdr:rowOff>
    </xdr:to>
    <xdr:grpSp>
      <xdr:nvGrpSpPr>
        <xdr:cNvPr id="642" name="グループ化 641"/>
        <xdr:cNvGrpSpPr/>
      </xdr:nvGrpSpPr>
      <xdr:grpSpPr>
        <a:xfrm>
          <a:off x="6319559" y="24416499"/>
          <a:ext cx="482413" cy="599132"/>
          <a:chOff x="12359528" y="8033498"/>
          <a:chExt cx="482413" cy="599132"/>
        </a:xfrm>
      </xdr:grpSpPr>
      <xdr:sp macro="" textlink="">
        <xdr:nvSpPr>
          <xdr:cNvPr id="643" name="メモ 642"/>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44" name="メモ 643"/>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45" name="メモ 644"/>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9</xdr:col>
      <xdr:colOff>184897</xdr:colOff>
      <xdr:row>157</xdr:row>
      <xdr:rowOff>4484</xdr:rowOff>
    </xdr:from>
    <xdr:to>
      <xdr:col>13</xdr:col>
      <xdr:colOff>201706</xdr:colOff>
      <xdr:row>164</xdr:row>
      <xdr:rowOff>0</xdr:rowOff>
    </xdr:to>
    <xdr:sp macro="" textlink="">
      <xdr:nvSpPr>
        <xdr:cNvPr id="646" name="四角形吹き出し 645"/>
        <xdr:cNvSpPr/>
      </xdr:nvSpPr>
      <xdr:spPr>
        <a:xfrm>
          <a:off x="6011956" y="44962484"/>
          <a:ext cx="2751044" cy="1172134"/>
        </a:xfrm>
        <a:prstGeom prst="wedgeRectCallout">
          <a:avLst>
            <a:gd name="adj1" fmla="val -88955"/>
            <a:gd name="adj2" fmla="val 6961"/>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セッションキー</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共通鍵</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により暗号化。</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＜注意＞</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H/U</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プロトコル</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Ver1.0</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の場合</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　周期情報は付与せず平文で送信</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H/U</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プロトコル</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Ver1.0</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以外の場合</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　周期情報付与、暗号化送信</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6</xdr:col>
      <xdr:colOff>347380</xdr:colOff>
      <xdr:row>151</xdr:row>
      <xdr:rowOff>145674</xdr:rowOff>
    </xdr:from>
    <xdr:to>
      <xdr:col>8</xdr:col>
      <xdr:colOff>100850</xdr:colOff>
      <xdr:row>155</xdr:row>
      <xdr:rowOff>33615</xdr:rowOff>
    </xdr:to>
    <xdr:sp macro="" textlink="">
      <xdr:nvSpPr>
        <xdr:cNvPr id="647" name="テキスト ボックス 646"/>
        <xdr:cNvSpPr txBox="1"/>
      </xdr:nvSpPr>
      <xdr:spPr>
        <a:xfrm>
          <a:off x="4123762" y="44095145"/>
          <a:ext cx="1120588" cy="56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HGｺﾞｼｯｸM" panose="020B0609000000000000" pitchFamily="49" charset="-128"/>
              <a:ea typeface="HGｺﾞｼｯｸM" panose="020B0609000000000000" pitchFamily="49" charset="-128"/>
            </a:rPr>
            <a:t>初期ベクトル</a:t>
          </a:r>
          <a:endParaRPr kumimoji="1" lang="en-US" altLang="ja-JP" sz="1000">
            <a:latin typeface="HGｺﾞｼｯｸM" panose="020B0609000000000000" pitchFamily="49" charset="-128"/>
            <a:ea typeface="HGｺﾞｼｯｸM" panose="020B0609000000000000" pitchFamily="49" charset="-128"/>
          </a:endParaRPr>
        </a:p>
        <a:p>
          <a:r>
            <a:rPr kumimoji="1" lang="ja-JP" altLang="en-US" sz="1000">
              <a:latin typeface="HGｺﾞｼｯｸM" panose="020B0609000000000000" pitchFamily="49" charset="-128"/>
              <a:ea typeface="HGｺﾞｼｯｸM" panose="020B0609000000000000" pitchFamily="49" charset="-128"/>
            </a:rPr>
            <a:t>セッションキー</a:t>
          </a:r>
        </a:p>
      </xdr:txBody>
    </xdr:sp>
    <xdr:clientData/>
  </xdr:twoCellAnchor>
  <xdr:twoCellAnchor>
    <xdr:from>
      <xdr:col>1</xdr:col>
      <xdr:colOff>605118</xdr:colOff>
      <xdr:row>158</xdr:row>
      <xdr:rowOff>56031</xdr:rowOff>
    </xdr:from>
    <xdr:to>
      <xdr:col>4</xdr:col>
      <xdr:colOff>616323</xdr:colOff>
      <xdr:row>165</xdr:row>
      <xdr:rowOff>123266</xdr:rowOff>
    </xdr:to>
    <xdr:sp macro="" textlink="">
      <xdr:nvSpPr>
        <xdr:cNvPr id="648" name="正方形/長方形 647"/>
        <xdr:cNvSpPr/>
      </xdr:nvSpPr>
      <xdr:spPr>
        <a:xfrm>
          <a:off x="963706" y="45182119"/>
          <a:ext cx="2061882" cy="1243853"/>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・暗号化通信確立通知復号化</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・周期情取得</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　⇒車両データ定期通知の</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　　周期に適用</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391643</xdr:colOff>
      <xdr:row>161</xdr:row>
      <xdr:rowOff>155760</xdr:rowOff>
    </xdr:from>
    <xdr:to>
      <xdr:col>4</xdr:col>
      <xdr:colOff>190497</xdr:colOff>
      <xdr:row>165</xdr:row>
      <xdr:rowOff>82539</xdr:rowOff>
    </xdr:to>
    <xdr:grpSp>
      <xdr:nvGrpSpPr>
        <xdr:cNvPr id="649" name="グループ化 648"/>
        <xdr:cNvGrpSpPr/>
      </xdr:nvGrpSpPr>
      <xdr:grpSpPr>
        <a:xfrm>
          <a:off x="2117349" y="27408466"/>
          <a:ext cx="482413" cy="599132"/>
          <a:chOff x="12359528" y="8033498"/>
          <a:chExt cx="482413" cy="599132"/>
        </a:xfrm>
      </xdr:grpSpPr>
      <xdr:sp macro="" textlink="">
        <xdr:nvSpPr>
          <xdr:cNvPr id="650" name="メモ 649"/>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51" name="メモ 650"/>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52" name="メモ 651"/>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5</xdr:col>
      <xdr:colOff>334496</xdr:colOff>
      <xdr:row>160</xdr:row>
      <xdr:rowOff>9524</xdr:rowOff>
    </xdr:from>
    <xdr:to>
      <xdr:col>6</xdr:col>
      <xdr:colOff>549089</xdr:colOff>
      <xdr:row>165</xdr:row>
      <xdr:rowOff>100852</xdr:rowOff>
    </xdr:to>
    <xdr:sp macro="" textlink="">
      <xdr:nvSpPr>
        <xdr:cNvPr id="653" name="直方体 652"/>
        <xdr:cNvSpPr/>
      </xdr:nvSpPr>
      <xdr:spPr>
        <a:xfrm>
          <a:off x="3427320" y="45471789"/>
          <a:ext cx="898151" cy="931769"/>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447674</xdr:colOff>
      <xdr:row>161</xdr:row>
      <xdr:rowOff>122144</xdr:rowOff>
    </xdr:from>
    <xdr:to>
      <xdr:col>6</xdr:col>
      <xdr:colOff>246529</xdr:colOff>
      <xdr:row>165</xdr:row>
      <xdr:rowOff>48923</xdr:rowOff>
    </xdr:to>
    <xdr:grpSp>
      <xdr:nvGrpSpPr>
        <xdr:cNvPr id="654" name="グループ化 653"/>
        <xdr:cNvGrpSpPr/>
      </xdr:nvGrpSpPr>
      <xdr:grpSpPr>
        <a:xfrm>
          <a:off x="3540498" y="27374850"/>
          <a:ext cx="482413" cy="599132"/>
          <a:chOff x="12359528" y="8033498"/>
          <a:chExt cx="482413" cy="599132"/>
        </a:xfrm>
      </xdr:grpSpPr>
      <xdr:sp macro="" textlink="">
        <xdr:nvSpPr>
          <xdr:cNvPr id="655" name="メモ 654"/>
          <xdr:cNvSpPr/>
        </xdr:nvSpPr>
        <xdr:spPr>
          <a:xfrm>
            <a:off x="12359528" y="8033498"/>
            <a:ext cx="320523" cy="41950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56" name="メモ 655"/>
          <xdr:cNvSpPr/>
        </xdr:nvSpPr>
        <xdr:spPr>
          <a:xfrm>
            <a:off x="12433486" y="8120345"/>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57" name="メモ 656"/>
          <xdr:cNvSpPr/>
        </xdr:nvSpPr>
        <xdr:spPr>
          <a:xfrm>
            <a:off x="12523132" y="8210552"/>
            <a:ext cx="318809" cy="422078"/>
          </a:xfrm>
          <a:prstGeom prst="foldedCorner">
            <a:avLst/>
          </a:prstGeom>
          <a:solidFill>
            <a:schemeClr val="accent4">
              <a:lumMod val="40000"/>
              <a:lumOff val="60000"/>
            </a:schemeClr>
          </a:solid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6</xdr:col>
      <xdr:colOff>493057</xdr:colOff>
      <xdr:row>161</xdr:row>
      <xdr:rowOff>67233</xdr:rowOff>
    </xdr:from>
    <xdr:to>
      <xdr:col>7</xdr:col>
      <xdr:colOff>638735</xdr:colOff>
      <xdr:row>164</xdr:row>
      <xdr:rowOff>123262</xdr:rowOff>
    </xdr:to>
    <xdr:sp macro="" textlink="">
      <xdr:nvSpPr>
        <xdr:cNvPr id="658" name="テキスト ボックス 657"/>
        <xdr:cNvSpPr txBox="1"/>
      </xdr:nvSpPr>
      <xdr:spPr>
        <a:xfrm>
          <a:off x="4269439" y="45697586"/>
          <a:ext cx="829237" cy="56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周期情報</a:t>
          </a:r>
        </a:p>
      </xdr:txBody>
    </xdr:sp>
    <xdr:clientData/>
  </xdr:twoCellAnchor>
  <xdr:twoCellAnchor>
    <xdr:from>
      <xdr:col>0</xdr:col>
      <xdr:colOff>168088</xdr:colOff>
      <xdr:row>153</xdr:row>
      <xdr:rowOff>145675</xdr:rowOff>
    </xdr:from>
    <xdr:to>
      <xdr:col>2</xdr:col>
      <xdr:colOff>358588</xdr:colOff>
      <xdr:row>156</xdr:row>
      <xdr:rowOff>98050</xdr:rowOff>
    </xdr:to>
    <xdr:sp macro="" textlink="">
      <xdr:nvSpPr>
        <xdr:cNvPr id="659" name="四角形吹き出し 658"/>
        <xdr:cNvSpPr/>
      </xdr:nvSpPr>
      <xdr:spPr>
        <a:xfrm>
          <a:off x="168088" y="44431322"/>
          <a:ext cx="1232647" cy="456640"/>
        </a:xfrm>
        <a:prstGeom prst="wedgeRectCallout">
          <a:avLst>
            <a:gd name="adj1" fmla="val 32678"/>
            <a:gd name="adj2" fmla="val 126542"/>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復号化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16</xdr:col>
      <xdr:colOff>392206</xdr:colOff>
      <xdr:row>91</xdr:row>
      <xdr:rowOff>112059</xdr:rowOff>
    </xdr:from>
    <xdr:to>
      <xdr:col>19</xdr:col>
      <xdr:colOff>402100</xdr:colOff>
      <xdr:row>96</xdr:row>
      <xdr:rowOff>63313</xdr:rowOff>
    </xdr:to>
    <xdr:sp macro="" textlink="">
      <xdr:nvSpPr>
        <xdr:cNvPr id="660" name="四角形吹き出し 659"/>
        <xdr:cNvSpPr/>
      </xdr:nvSpPr>
      <xdr:spPr>
        <a:xfrm>
          <a:off x="11004177" y="13917706"/>
          <a:ext cx="2060570" cy="791695"/>
        </a:xfrm>
        <a:prstGeom prst="wedgeRectCallout">
          <a:avLst>
            <a:gd name="adj1" fmla="val -70879"/>
            <a:gd name="adj2" fmla="val 107925"/>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から通知された</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HUVELib</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en-US" altLang="ja-JP" sz="900" b="1">
              <a:solidFill>
                <a:sysClr val="windowText" lastClr="000000"/>
              </a:solidFill>
              <a:effectLst/>
              <a:latin typeface="HGｺﾞｼｯｸM" panose="020B0609000000000000" pitchFamily="49" charset="-128"/>
              <a:ea typeface="HGｺﾞｼｯｸM" panose="020B0609000000000000" pitchFamily="49" charset="-128"/>
              <a:cs typeface="+mn-cs"/>
            </a:rPr>
            <a:t>MDEAPFramework</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と自身の管理するバージョンを比較し、</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effectLst/>
              <a:latin typeface="+mn-lt"/>
              <a:ea typeface="+mn-ea"/>
              <a:cs typeface="+mn-cs"/>
            </a:rPr>
            <a:t>ソフトウェア</a:t>
          </a:r>
          <a:r>
            <a:rPr kumimoji="1" lang="ja-JP" altLang="ja-JP" sz="1000">
              <a:solidFill>
                <a:sysClr val="windowText" lastClr="000000"/>
              </a:solidFill>
              <a:effectLst/>
              <a:latin typeface="+mn-lt"/>
              <a:ea typeface="+mn-ea"/>
              <a:cs typeface="+mn-cs"/>
            </a:rPr>
            <a:t>の使用可否を判定</a:t>
          </a:r>
          <a:endParaRPr lang="ja-JP" altLang="ja-JP" sz="1000">
            <a:solidFill>
              <a:sysClr val="windowText" lastClr="000000"/>
            </a:solidFill>
            <a:effectLst/>
          </a:endParaRPr>
        </a:p>
      </xdr:txBody>
    </xdr:sp>
    <xdr:clientData/>
  </xdr:twoCellAnchor>
  <xdr:twoCellAnchor>
    <xdr:from>
      <xdr:col>8</xdr:col>
      <xdr:colOff>78441</xdr:colOff>
      <xdr:row>104</xdr:row>
      <xdr:rowOff>0</xdr:rowOff>
    </xdr:from>
    <xdr:to>
      <xdr:col>10</xdr:col>
      <xdr:colOff>335615</xdr:colOff>
      <xdr:row>107</xdr:row>
      <xdr:rowOff>138388</xdr:rowOff>
    </xdr:to>
    <xdr:sp macro="" textlink="">
      <xdr:nvSpPr>
        <xdr:cNvPr id="661" name="四角形吹き出し 660"/>
        <xdr:cNvSpPr/>
      </xdr:nvSpPr>
      <xdr:spPr>
        <a:xfrm>
          <a:off x="5221941" y="36049324"/>
          <a:ext cx="1624292" cy="642652"/>
        </a:xfrm>
        <a:prstGeom prst="wedgeRectCallout">
          <a:avLst>
            <a:gd name="adj1" fmla="val 85129"/>
            <a:gd name="adj2" fmla="val 6903"/>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ysClr val="windowText" lastClr="000000"/>
              </a:solidFill>
              <a:effectLst/>
              <a:latin typeface="HGｺﾞｼｯｸM" panose="020B0609000000000000" pitchFamily="49" charset="-128"/>
              <a:ea typeface="HGｺﾞｼｯｸM" panose="020B0609000000000000" pitchFamily="49" charset="-128"/>
              <a:cs typeface="+mn-cs"/>
            </a:rPr>
            <a:t>※iPhone</a:t>
          </a:r>
          <a:r>
            <a:rPr kumimoji="1" lang="ja-JP" altLang="en-US" sz="900" b="1">
              <a:solidFill>
                <a:sysClr val="windowText" lastClr="000000"/>
              </a:solidFill>
              <a:effectLst/>
              <a:latin typeface="HGｺﾞｼｯｸM" panose="020B0609000000000000" pitchFamily="49" charset="-128"/>
              <a:ea typeface="HGｺﾞｼｯｸM" panose="020B0609000000000000" pitchFamily="49" charset="-128"/>
              <a:cs typeface="+mn-cs"/>
            </a:rPr>
            <a:t>端末差分</a:t>
          </a:r>
          <a:endParaRPr kumimoji="1" lang="en-US" altLang="ja-JP" sz="900" b="1">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VendorApp</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から設定されたアクセスキーを通知</a:t>
          </a:r>
          <a:endPar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336176</xdr:colOff>
      <xdr:row>121</xdr:row>
      <xdr:rowOff>11207</xdr:rowOff>
    </xdr:from>
    <xdr:to>
      <xdr:col>14</xdr:col>
      <xdr:colOff>11577</xdr:colOff>
      <xdr:row>128</xdr:row>
      <xdr:rowOff>1</xdr:rowOff>
    </xdr:to>
    <xdr:sp macro="" textlink="">
      <xdr:nvSpPr>
        <xdr:cNvPr id="662" name="四角形吹き出し 661"/>
        <xdr:cNvSpPr/>
      </xdr:nvSpPr>
      <xdr:spPr>
        <a:xfrm>
          <a:off x="6163235" y="38918031"/>
          <a:ext cx="3093195" cy="1165411"/>
        </a:xfrm>
        <a:prstGeom prst="wedgeRectCallout">
          <a:avLst>
            <a:gd name="adj1" fmla="val 66941"/>
            <a:gd name="adj2" fmla="val -49414"/>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ysClr val="windowText" lastClr="000000"/>
              </a:solidFill>
              <a:effectLst/>
              <a:latin typeface="HGｺﾞｼｯｸM" panose="020B0609000000000000" pitchFamily="49" charset="-128"/>
              <a:ea typeface="HGｺﾞｼｯｸM" panose="020B0609000000000000" pitchFamily="49" charset="-128"/>
              <a:cs typeface="+mn-cs"/>
            </a:rPr>
            <a:t>※iPhone</a:t>
          </a:r>
          <a:r>
            <a:rPr kumimoji="1" lang="ja-JP" altLang="en-US" sz="900" b="1">
              <a:solidFill>
                <a:sysClr val="windowText" lastClr="000000"/>
              </a:solidFill>
              <a:effectLst/>
              <a:latin typeface="HGｺﾞｼｯｸM" panose="020B0609000000000000" pitchFamily="49" charset="-128"/>
              <a:ea typeface="HGｺﾞｼｯｸM" panose="020B0609000000000000" pitchFamily="49" charset="-128"/>
              <a:cs typeface="+mn-cs"/>
            </a:rPr>
            <a:t>端末差分</a:t>
          </a:r>
          <a:endParaRPr kumimoji="1" lang="en-US" altLang="ja-JP" sz="900" b="1">
            <a:solidFill>
              <a:sysClr val="windowText" lastClr="000000"/>
            </a:solidFill>
            <a:effectLst/>
            <a:latin typeface="HGｺﾞｼｯｸM" panose="020B0609000000000000" pitchFamily="49" charset="-128"/>
            <a:ea typeface="HGｺﾞｼｯｸM" panose="020B0609000000000000" pitchFamily="49" charset="-128"/>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000" b="0">
              <a:solidFill>
                <a:sysClr val="windowText" lastClr="000000"/>
              </a:solidFill>
              <a:effectLst/>
              <a:latin typeface="+mn-lt"/>
              <a:ea typeface="+mn-ea"/>
              <a:cs typeface="+mn-cs"/>
            </a:rPr>
            <a:t>HUVELib</a:t>
          </a:r>
          <a:r>
            <a:rPr kumimoji="1" lang="ja-JP" altLang="ja-JP" sz="1000" b="0">
              <a:solidFill>
                <a:sysClr val="windowText" lastClr="000000"/>
              </a:solidFill>
              <a:effectLst/>
              <a:latin typeface="+mn-lt"/>
              <a:ea typeface="+mn-ea"/>
              <a:cs typeface="+mn-cs"/>
            </a:rPr>
            <a:t>の</a:t>
          </a:r>
          <a:r>
            <a:rPr kumimoji="1" lang="en-US" altLang="ja-JP" sz="1000" b="0">
              <a:solidFill>
                <a:sysClr val="windowText" lastClr="000000"/>
              </a:solidFill>
              <a:effectLst/>
              <a:latin typeface="+mn-lt"/>
              <a:ea typeface="+mn-ea"/>
              <a:cs typeface="+mn-cs"/>
            </a:rPr>
            <a:t>Ver</a:t>
          </a:r>
          <a:r>
            <a:rPr kumimoji="1" lang="ja-JP" altLang="ja-JP" sz="1000" b="0">
              <a:solidFill>
                <a:sysClr val="windowText" lastClr="000000"/>
              </a:solidFill>
              <a:effectLst/>
              <a:latin typeface="+mn-lt"/>
              <a:ea typeface="+mn-ea"/>
              <a:cs typeface="+mn-cs"/>
            </a:rPr>
            <a:t>からプロトコルバージョンを取得</a:t>
          </a:r>
          <a:r>
            <a:rPr kumimoji="1" lang="ja-JP" altLang="en-US" sz="1000" b="0">
              <a:solidFill>
                <a:sysClr val="windowText" lastClr="000000"/>
              </a:solidFill>
              <a:effectLst/>
              <a:latin typeface="+mn-lt"/>
              <a:ea typeface="+mn-ea"/>
              <a:cs typeface="+mn-cs"/>
            </a:rPr>
            <a:t>し、</a:t>
          </a:r>
          <a:endParaRPr kumimoji="1" lang="en-US" altLang="ja-JP" sz="1000" b="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effectLst/>
              <a:latin typeface="HGｺﾞｼｯｸM" panose="020B0609000000000000" pitchFamily="49" charset="-128"/>
              <a:ea typeface="HGｺﾞｼｯｸM" panose="020B0609000000000000" pitchFamily="49" charset="-128"/>
              <a:cs typeface="+mn-cs"/>
            </a:rPr>
            <a:t>DB</a:t>
          </a:r>
          <a:r>
            <a:rPr kumimoji="1" lang="ja-JP" altLang="en-US" sz="1000">
              <a:solidFill>
                <a:sysClr val="windowText" lastClr="000000"/>
              </a:solidFill>
              <a:effectLst/>
              <a:latin typeface="HGｺﾞｼｯｸM" panose="020B0609000000000000" pitchFamily="49" charset="-128"/>
              <a:ea typeface="HGｺﾞｼｯｸM" panose="020B0609000000000000" pitchFamily="49" charset="-128"/>
              <a:cs typeface="+mn-cs"/>
            </a:rPr>
            <a:t>から該当する全ての情報を取得。</a:t>
          </a:r>
          <a:endParaRPr kumimoji="1" lang="en-US" altLang="ja-JP" sz="10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1000">
              <a:solidFill>
                <a:sysClr val="windowText" lastClr="000000"/>
              </a:solidFill>
              <a:effectLst/>
              <a:latin typeface="HGｺﾞｼｯｸM" panose="020B0609000000000000" pitchFamily="49" charset="-128"/>
              <a:ea typeface="HGｺﾞｼｯｸM" panose="020B0609000000000000" pitchFamily="49" charset="-128"/>
              <a:cs typeface="+mn-cs"/>
            </a:rPr>
            <a:t>その中から設定されたアクセスキーに対応する</a:t>
          </a:r>
          <a:endParaRPr kumimoji="1" lang="en-US" altLang="ja-JP" sz="10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1000">
              <a:solidFill>
                <a:sysClr val="windowText" lastClr="000000"/>
              </a:solidFill>
              <a:effectLst/>
              <a:latin typeface="HGｺﾞｼｯｸM" panose="020B0609000000000000" pitchFamily="49" charset="-128"/>
              <a:ea typeface="HGｺﾞｼｯｸM" panose="020B0609000000000000" pitchFamily="49" charset="-128"/>
              <a:cs typeface="+mn-cs"/>
            </a:rPr>
            <a:t>アクセス制御</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リスト</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(1</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つ</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を取得して</a:t>
          </a:r>
          <a:endPar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アクセス制御リストを作成する</a:t>
          </a:r>
          <a:endPar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xdr:col>
      <xdr:colOff>178171</xdr:colOff>
      <xdr:row>192</xdr:row>
      <xdr:rowOff>3</xdr:rowOff>
    </xdr:from>
    <xdr:to>
      <xdr:col>22</xdr:col>
      <xdr:colOff>168648</xdr:colOff>
      <xdr:row>215</xdr:row>
      <xdr:rowOff>123264</xdr:rowOff>
    </xdr:to>
    <xdr:sp macro="" textlink="">
      <xdr:nvSpPr>
        <xdr:cNvPr id="663" name="正方形/長方形 662"/>
        <xdr:cNvSpPr/>
      </xdr:nvSpPr>
      <xdr:spPr bwMode="auto">
        <a:xfrm flipV="1">
          <a:off x="536759" y="30782562"/>
          <a:ext cx="14345213" cy="398929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523874</xdr:colOff>
      <xdr:row>193</xdr:row>
      <xdr:rowOff>123259</xdr:rowOff>
    </xdr:from>
    <xdr:to>
      <xdr:col>21</xdr:col>
      <xdr:colOff>123823</xdr:colOff>
      <xdr:row>213</xdr:row>
      <xdr:rowOff>145676</xdr:rowOff>
    </xdr:to>
    <xdr:grpSp>
      <xdr:nvGrpSpPr>
        <xdr:cNvPr id="664" name="グループ化 663"/>
        <xdr:cNvGrpSpPr/>
      </xdr:nvGrpSpPr>
      <xdr:grpSpPr>
        <a:xfrm>
          <a:off x="882462" y="32754788"/>
          <a:ext cx="13271126" cy="3384182"/>
          <a:chOff x="882462" y="13144503"/>
          <a:chExt cx="13271126" cy="2039471"/>
        </a:xfrm>
      </xdr:grpSpPr>
      <xdr:sp macro="" textlink="">
        <xdr:nvSpPr>
          <xdr:cNvPr id="665" name="正方形/長方形 664"/>
          <xdr:cNvSpPr/>
        </xdr:nvSpPr>
        <xdr:spPr>
          <a:xfrm>
            <a:off x="9208992" y="13154028"/>
            <a:ext cx="4944596" cy="2020421"/>
          </a:xfrm>
          <a:prstGeom prst="rect">
            <a:avLst/>
          </a:prstGeom>
          <a:solidFill>
            <a:sysClr val="window" lastClr="FFFFFF"/>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VE/EAP</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認証サーバ</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検証用</a:t>
            </a:r>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sp macro="" textlink="">
        <xdr:nvSpPr>
          <xdr:cNvPr id="666" name="正方形/長方形 665"/>
          <xdr:cNvSpPr/>
        </xdr:nvSpPr>
        <xdr:spPr>
          <a:xfrm>
            <a:off x="5117165" y="13144503"/>
            <a:ext cx="2050677" cy="2020421"/>
          </a:xfrm>
          <a:prstGeom prst="rect">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Mobile</a:t>
            </a:r>
            <a:r>
              <a:rPr kumimoji="1" lang="en-US" altLang="ja-JP" sz="1100" baseline="0">
                <a:solidFill>
                  <a:sysClr val="windowText" lastClr="000000"/>
                </a:solidFill>
                <a:latin typeface="HGｺﾞｼｯｸM" panose="020B0609000000000000" pitchFamily="49" charset="-128"/>
                <a:ea typeface="HGｺﾞｼｯｸM" panose="020B0609000000000000" pitchFamily="49" charset="-128"/>
              </a:rPr>
              <a:t> Device</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sp macro="" textlink="">
        <xdr:nvSpPr>
          <xdr:cNvPr id="667" name="正方形/長方形 666"/>
          <xdr:cNvSpPr/>
        </xdr:nvSpPr>
        <xdr:spPr>
          <a:xfrm>
            <a:off x="882462" y="13163553"/>
            <a:ext cx="2210361" cy="2020421"/>
          </a:xfrm>
          <a:prstGeom prst="rect">
            <a:avLst/>
          </a:prstGeom>
          <a:solidFill>
            <a:sysClr val="window" lastClr="FFFFFF"/>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HGｺﾞｼｯｸM" panose="020B0609000000000000" pitchFamily="49" charset="-128"/>
                <a:ea typeface="HGｺﾞｼｯｸM" panose="020B0609000000000000" pitchFamily="49" charset="-128"/>
              </a:rPr>
              <a:t>HU</a:t>
            </a:r>
            <a:endParaRPr kumimoji="1" lang="ja-JP" altLang="en-US" sz="1100">
              <a:solidFill>
                <a:sysClr val="windowText" lastClr="000000"/>
              </a:solidFill>
              <a:latin typeface="HGｺﾞｼｯｸM" panose="020B0609000000000000" pitchFamily="49" charset="-128"/>
              <a:ea typeface="HGｺﾞｼｯｸM" panose="020B0609000000000000" pitchFamily="49" charset="-128"/>
            </a:endParaRPr>
          </a:p>
        </xdr:txBody>
      </xdr:sp>
    </xdr:grpSp>
    <xdr:clientData/>
  </xdr:twoCellAnchor>
  <xdr:twoCellAnchor>
    <xdr:from>
      <xdr:col>2</xdr:col>
      <xdr:colOff>238125</xdr:colOff>
      <xdr:row>195</xdr:row>
      <xdr:rowOff>56033</xdr:rowOff>
    </xdr:from>
    <xdr:to>
      <xdr:col>4</xdr:col>
      <xdr:colOff>523876</xdr:colOff>
      <xdr:row>200</xdr:row>
      <xdr:rowOff>22411</xdr:rowOff>
    </xdr:to>
    <xdr:sp macro="" textlink="">
      <xdr:nvSpPr>
        <xdr:cNvPr id="668" name="正方形/長方形 667"/>
        <xdr:cNvSpPr/>
      </xdr:nvSpPr>
      <xdr:spPr>
        <a:xfrm>
          <a:off x="1280272" y="31342857"/>
          <a:ext cx="1652869" cy="80681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要求データ復号化</a:t>
          </a:r>
        </a:p>
      </xdr:txBody>
    </xdr:sp>
    <xdr:clientData/>
  </xdr:twoCellAnchor>
  <xdr:twoCellAnchor>
    <xdr:from>
      <xdr:col>5</xdr:col>
      <xdr:colOff>581025</xdr:colOff>
      <xdr:row>197</xdr:row>
      <xdr:rowOff>99171</xdr:rowOff>
    </xdr:from>
    <xdr:to>
      <xdr:col>7</xdr:col>
      <xdr:colOff>66675</xdr:colOff>
      <xdr:row>202</xdr:row>
      <xdr:rowOff>108696</xdr:rowOff>
    </xdr:to>
    <xdr:sp macro="" textlink="">
      <xdr:nvSpPr>
        <xdr:cNvPr id="669" name="直方体 668"/>
        <xdr:cNvSpPr/>
      </xdr:nvSpPr>
      <xdr:spPr>
        <a:xfrm>
          <a:off x="3673849" y="31722171"/>
          <a:ext cx="852767" cy="849966"/>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19048</xdr:colOff>
      <xdr:row>197</xdr:row>
      <xdr:rowOff>39446</xdr:rowOff>
    </xdr:from>
    <xdr:to>
      <xdr:col>7</xdr:col>
      <xdr:colOff>657223</xdr:colOff>
      <xdr:row>197</xdr:row>
      <xdr:rowOff>39446</xdr:rowOff>
    </xdr:to>
    <xdr:cxnSp macro="">
      <xdr:nvCxnSpPr>
        <xdr:cNvPr id="672" name="直線矢印コネクタ 671"/>
        <xdr:cNvCxnSpPr/>
      </xdr:nvCxnSpPr>
      <xdr:spPr>
        <a:xfrm flipH="1">
          <a:off x="3111872" y="31662446"/>
          <a:ext cx="2005292"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472155</xdr:colOff>
      <xdr:row>195</xdr:row>
      <xdr:rowOff>163602</xdr:rowOff>
    </xdr:from>
    <xdr:to>
      <xdr:col>8</xdr:col>
      <xdr:colOff>100850</xdr:colOff>
      <xdr:row>197</xdr:row>
      <xdr:rowOff>106452</xdr:rowOff>
    </xdr:to>
    <xdr:sp macro="" textlink="">
      <xdr:nvSpPr>
        <xdr:cNvPr id="673" name="テキスト ボックス 672"/>
        <xdr:cNvSpPr txBox="1"/>
      </xdr:nvSpPr>
      <xdr:spPr>
        <a:xfrm>
          <a:off x="2881420" y="31450426"/>
          <a:ext cx="2362930" cy="279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(1)[</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]MD</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要求データ通知</a:t>
          </a:r>
        </a:p>
      </xdr:txBody>
    </xdr:sp>
    <xdr:clientData/>
  </xdr:twoCellAnchor>
  <xdr:twoCellAnchor>
    <xdr:from>
      <xdr:col>8</xdr:col>
      <xdr:colOff>133351</xdr:colOff>
      <xdr:row>195</xdr:row>
      <xdr:rowOff>95250</xdr:rowOff>
    </xdr:from>
    <xdr:to>
      <xdr:col>10</xdr:col>
      <xdr:colOff>190500</xdr:colOff>
      <xdr:row>200</xdr:row>
      <xdr:rowOff>133350</xdr:rowOff>
    </xdr:to>
    <xdr:sp macro="" textlink="">
      <xdr:nvSpPr>
        <xdr:cNvPr id="676" name="正方形/長方形 675"/>
        <xdr:cNvSpPr/>
      </xdr:nvSpPr>
      <xdr:spPr>
        <a:xfrm>
          <a:off x="5276851" y="28020309"/>
          <a:ext cx="1424267" cy="87854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MD</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要求データ暗号化</a:t>
          </a:r>
        </a:p>
      </xdr:txBody>
    </xdr:sp>
    <xdr:clientData/>
  </xdr:twoCellAnchor>
  <xdr:twoCellAnchor>
    <xdr:from>
      <xdr:col>10</xdr:col>
      <xdr:colOff>256614</xdr:colOff>
      <xdr:row>192</xdr:row>
      <xdr:rowOff>89646</xdr:rowOff>
    </xdr:from>
    <xdr:to>
      <xdr:col>12</xdr:col>
      <xdr:colOff>456639</xdr:colOff>
      <xdr:row>197</xdr:row>
      <xdr:rowOff>64434</xdr:rowOff>
    </xdr:to>
    <xdr:sp macro="" textlink="">
      <xdr:nvSpPr>
        <xdr:cNvPr id="678" name="四角形吹き出し 677"/>
        <xdr:cNvSpPr/>
      </xdr:nvSpPr>
      <xdr:spPr>
        <a:xfrm>
          <a:off x="6767232" y="30872205"/>
          <a:ext cx="1567142" cy="815229"/>
        </a:xfrm>
        <a:prstGeom prst="wedgeRectCallout">
          <a:avLst>
            <a:gd name="adj1" fmla="val -63215"/>
            <a:gd name="adj2" fmla="val 66255"/>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VendorApp</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からの要求を通信パケットに変換し、セッションキーで要求データを暗号化</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7</xdr:col>
      <xdr:colOff>657225</xdr:colOff>
      <xdr:row>197</xdr:row>
      <xdr:rowOff>47625</xdr:rowOff>
    </xdr:from>
    <xdr:to>
      <xdr:col>8</xdr:col>
      <xdr:colOff>400050</xdr:colOff>
      <xdr:row>201</xdr:row>
      <xdr:rowOff>89647</xdr:rowOff>
    </xdr:to>
    <xdr:sp macro="" textlink="">
      <xdr:nvSpPr>
        <xdr:cNvPr id="679" name="フリーフォーム 678"/>
        <xdr:cNvSpPr/>
      </xdr:nvSpPr>
      <xdr:spPr>
        <a:xfrm>
          <a:off x="5117166" y="31670625"/>
          <a:ext cx="426384" cy="714375"/>
        </a:xfrm>
        <a:custGeom>
          <a:avLst/>
          <a:gdLst>
            <a:gd name="connsiteX0" fmla="*/ 0 w 409575"/>
            <a:gd name="connsiteY0" fmla="*/ 0 h 1104900"/>
            <a:gd name="connsiteX1" fmla="*/ 409575 w 409575"/>
            <a:gd name="connsiteY1" fmla="*/ 0 h 1104900"/>
            <a:gd name="connsiteX2" fmla="*/ 409575 w 409575"/>
            <a:gd name="connsiteY2" fmla="*/ 1104900 h 1104900"/>
          </a:gdLst>
          <a:ahLst/>
          <a:cxnLst>
            <a:cxn ang="0">
              <a:pos x="connsiteX0" y="connsiteY0"/>
            </a:cxn>
            <a:cxn ang="0">
              <a:pos x="connsiteX1" y="connsiteY1"/>
            </a:cxn>
            <a:cxn ang="0">
              <a:pos x="connsiteX2" y="connsiteY2"/>
            </a:cxn>
          </a:cxnLst>
          <a:rect l="l" t="t" r="r" b="b"/>
          <a:pathLst>
            <a:path w="409575" h="1104900">
              <a:moveTo>
                <a:pt x="0" y="0"/>
              </a:moveTo>
              <a:lnTo>
                <a:pt x="409575" y="0"/>
              </a:lnTo>
              <a:lnTo>
                <a:pt x="409575" y="1104900"/>
              </a:lnTo>
            </a:path>
          </a:pathLst>
        </a:custGeom>
        <a:noFill/>
        <a:ln w="6350">
          <a:prstDash val="sysDash"/>
          <a:headEnd type="arrow"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168088</xdr:colOff>
      <xdr:row>195</xdr:row>
      <xdr:rowOff>145677</xdr:rowOff>
    </xdr:from>
    <xdr:to>
      <xdr:col>17</xdr:col>
      <xdr:colOff>480342</xdr:colOff>
      <xdr:row>197</xdr:row>
      <xdr:rowOff>88527</xdr:rowOff>
    </xdr:to>
    <xdr:sp macro="" textlink="">
      <xdr:nvSpPr>
        <xdr:cNvPr id="682" name="テキスト ボックス 681"/>
        <xdr:cNvSpPr txBox="1"/>
      </xdr:nvSpPr>
      <xdr:spPr>
        <a:xfrm>
          <a:off x="9412941" y="28070736"/>
          <a:ext cx="2362930" cy="279026"/>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000">
              <a:latin typeface="HGｺﾞｼｯｸM" panose="020B0609000000000000" pitchFamily="49" charset="-128"/>
              <a:ea typeface="HGｺﾞｼｯｸM" panose="020B0609000000000000" pitchFamily="49" charset="-128"/>
            </a:rPr>
            <a:t>MD</a:t>
          </a:r>
          <a:r>
            <a:rPr kumimoji="1" lang="ja-JP" altLang="en-US" sz="1000">
              <a:latin typeface="HGｺﾞｼｯｸM" panose="020B0609000000000000" pitchFamily="49" charset="-128"/>
              <a:ea typeface="HGｺﾞｼｯｸM" panose="020B0609000000000000" pitchFamily="49" charset="-128"/>
            </a:rPr>
            <a:t>要求には関与しない</a:t>
          </a:r>
        </a:p>
      </xdr:txBody>
    </xdr:sp>
    <xdr:clientData/>
  </xdr:twoCellAnchor>
  <xdr:twoCellAnchor>
    <xdr:from>
      <xdr:col>4</xdr:col>
      <xdr:colOff>483360</xdr:colOff>
      <xdr:row>204</xdr:row>
      <xdr:rowOff>134473</xdr:rowOff>
    </xdr:from>
    <xdr:to>
      <xdr:col>8</xdr:col>
      <xdr:colOff>112055</xdr:colOff>
      <xdr:row>207</xdr:row>
      <xdr:rowOff>11211</xdr:rowOff>
    </xdr:to>
    <xdr:grpSp>
      <xdr:nvGrpSpPr>
        <xdr:cNvPr id="684" name="グループ化 683"/>
        <xdr:cNvGrpSpPr/>
      </xdr:nvGrpSpPr>
      <xdr:grpSpPr>
        <a:xfrm>
          <a:off x="2892625" y="34614973"/>
          <a:ext cx="2362930" cy="381003"/>
          <a:chOff x="7317951" y="2327455"/>
          <a:chExt cx="2368213" cy="196670"/>
        </a:xfrm>
      </xdr:grpSpPr>
      <xdr:cxnSp macro="">
        <xdr:nvCxnSpPr>
          <xdr:cNvPr id="685" name="直線矢印コネクタ 684"/>
          <xdr:cNvCxnSpPr/>
        </xdr:nvCxnSpPr>
        <xdr:spPr>
          <a:xfrm>
            <a:off x="7515225" y="2466975"/>
            <a:ext cx="20097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686" name="テキスト ボックス 685"/>
          <xdr:cNvSpPr txBox="1"/>
        </xdr:nvSpPr>
        <xdr:spPr>
          <a:xfrm>
            <a:off x="7317951" y="2327455"/>
            <a:ext cx="2368213" cy="19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(2)[</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暗</a:t>
            </a:r>
            <a:r>
              <a:rPr kumimoji="1" lang="en-US" altLang="ja-JP" sz="1000">
                <a:solidFill>
                  <a:sysClr val="windowText" lastClr="000000"/>
                </a:solidFill>
                <a:latin typeface="HGｺﾞｼｯｸM" panose="020B0609000000000000" pitchFamily="49" charset="-128"/>
                <a:ea typeface="HGｺﾞｼｯｸM" panose="020B0609000000000000" pitchFamily="49" charset="-128"/>
              </a:rPr>
              <a:t>]MD</a:t>
            </a:r>
            <a:r>
              <a:rPr kumimoji="1" lang="ja-JP" altLang="en-US" sz="1000">
                <a:solidFill>
                  <a:sysClr val="windowText" lastClr="000000"/>
                </a:solidFill>
                <a:latin typeface="HGｺﾞｼｯｸM" panose="020B0609000000000000" pitchFamily="49" charset="-128"/>
                <a:ea typeface="HGｺﾞｼｯｸM" panose="020B0609000000000000" pitchFamily="49" charset="-128"/>
              </a:rPr>
              <a:t>応答データ通知</a:t>
            </a:r>
            <a:endParaRPr kumimoji="1" lang="en-US" altLang="ja-JP" sz="1000">
              <a:solidFill>
                <a:sysClr val="windowText" lastClr="000000"/>
              </a:solidFill>
              <a:latin typeface="HGｺﾞｼｯｸM" panose="020B0609000000000000" pitchFamily="49" charset="-128"/>
              <a:ea typeface="HGｺﾞｼｯｸM" panose="020B0609000000000000" pitchFamily="49" charset="-128"/>
            </a:endParaRPr>
          </a:p>
        </xdr:txBody>
      </xdr:sp>
    </xdr:grpSp>
    <xdr:clientData/>
  </xdr:twoCellAnchor>
  <xdr:twoCellAnchor>
    <xdr:from>
      <xdr:col>5</xdr:col>
      <xdr:colOff>649940</xdr:colOff>
      <xdr:row>199</xdr:row>
      <xdr:rowOff>33617</xdr:rowOff>
    </xdr:from>
    <xdr:to>
      <xdr:col>6</xdr:col>
      <xdr:colOff>459442</xdr:colOff>
      <xdr:row>202</xdr:row>
      <xdr:rowOff>44824</xdr:rowOff>
    </xdr:to>
    <xdr:sp macro="" textlink="">
      <xdr:nvSpPr>
        <xdr:cNvPr id="687" name="メモ 686"/>
        <xdr:cNvSpPr/>
      </xdr:nvSpPr>
      <xdr:spPr>
        <a:xfrm>
          <a:off x="3742764" y="31992793"/>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要求</a:t>
          </a:r>
        </a:p>
      </xdr:txBody>
    </xdr:sp>
    <xdr:clientData/>
  </xdr:twoCellAnchor>
  <xdr:twoCellAnchor>
    <xdr:from>
      <xdr:col>8</xdr:col>
      <xdr:colOff>359149</xdr:colOff>
      <xdr:row>201</xdr:row>
      <xdr:rowOff>62749</xdr:rowOff>
    </xdr:from>
    <xdr:to>
      <xdr:col>10</xdr:col>
      <xdr:colOff>387723</xdr:colOff>
      <xdr:row>203</xdr:row>
      <xdr:rowOff>44823</xdr:rowOff>
    </xdr:to>
    <xdr:sp macro="" textlink="">
      <xdr:nvSpPr>
        <xdr:cNvPr id="683" name="正方形/長方形 682"/>
        <xdr:cNvSpPr/>
      </xdr:nvSpPr>
      <xdr:spPr>
        <a:xfrm>
          <a:off x="5502649" y="32358102"/>
          <a:ext cx="1395692" cy="31825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VendorApp</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受信</a:t>
          </a:r>
        </a:p>
      </xdr:txBody>
    </xdr:sp>
    <xdr:clientData/>
  </xdr:twoCellAnchor>
  <xdr:twoCellAnchor>
    <xdr:from>
      <xdr:col>8</xdr:col>
      <xdr:colOff>582705</xdr:colOff>
      <xdr:row>197</xdr:row>
      <xdr:rowOff>33618</xdr:rowOff>
    </xdr:from>
    <xdr:to>
      <xdr:col>9</xdr:col>
      <xdr:colOff>392206</xdr:colOff>
      <xdr:row>200</xdr:row>
      <xdr:rowOff>44825</xdr:rowOff>
    </xdr:to>
    <xdr:sp macro="" textlink="">
      <xdr:nvSpPr>
        <xdr:cNvPr id="688" name="メモ 687"/>
        <xdr:cNvSpPr/>
      </xdr:nvSpPr>
      <xdr:spPr>
        <a:xfrm>
          <a:off x="5726205" y="31656618"/>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要求</a:t>
          </a:r>
        </a:p>
      </xdr:txBody>
    </xdr:sp>
    <xdr:clientData/>
  </xdr:twoCellAnchor>
  <xdr:twoCellAnchor>
    <xdr:from>
      <xdr:col>3</xdr:col>
      <xdr:colOff>280146</xdr:colOff>
      <xdr:row>196</xdr:row>
      <xdr:rowOff>134470</xdr:rowOff>
    </xdr:from>
    <xdr:to>
      <xdr:col>4</xdr:col>
      <xdr:colOff>89647</xdr:colOff>
      <xdr:row>199</xdr:row>
      <xdr:rowOff>145678</xdr:rowOff>
    </xdr:to>
    <xdr:sp macro="" textlink="">
      <xdr:nvSpPr>
        <xdr:cNvPr id="690" name="メモ 689"/>
        <xdr:cNvSpPr/>
      </xdr:nvSpPr>
      <xdr:spPr>
        <a:xfrm>
          <a:off x="2005852" y="31589382"/>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要求</a:t>
          </a:r>
        </a:p>
      </xdr:txBody>
    </xdr:sp>
    <xdr:clientData/>
  </xdr:twoCellAnchor>
  <xdr:twoCellAnchor>
    <xdr:from>
      <xdr:col>4</xdr:col>
      <xdr:colOff>257735</xdr:colOff>
      <xdr:row>197</xdr:row>
      <xdr:rowOff>56029</xdr:rowOff>
    </xdr:from>
    <xdr:to>
      <xdr:col>5</xdr:col>
      <xdr:colOff>560</xdr:colOff>
      <xdr:row>206</xdr:row>
      <xdr:rowOff>67235</xdr:rowOff>
    </xdr:to>
    <xdr:sp macro="" textlink="">
      <xdr:nvSpPr>
        <xdr:cNvPr id="691" name="フリーフォーム 690"/>
        <xdr:cNvSpPr/>
      </xdr:nvSpPr>
      <xdr:spPr>
        <a:xfrm>
          <a:off x="2667000" y="31679029"/>
          <a:ext cx="426384" cy="1524000"/>
        </a:xfrm>
        <a:custGeom>
          <a:avLst/>
          <a:gdLst>
            <a:gd name="connsiteX0" fmla="*/ 600075 w 600075"/>
            <a:gd name="connsiteY0" fmla="*/ 0 h 485775"/>
            <a:gd name="connsiteX1" fmla="*/ 0 w 600075"/>
            <a:gd name="connsiteY1" fmla="*/ 0 h 485775"/>
            <a:gd name="connsiteX2" fmla="*/ 0 w 600075"/>
            <a:gd name="connsiteY2" fmla="*/ 485775 h 485775"/>
            <a:gd name="connsiteX3" fmla="*/ 581025 w 600075"/>
            <a:gd name="connsiteY3" fmla="*/ 485775 h 485775"/>
          </a:gdLst>
          <a:ahLst/>
          <a:cxnLst>
            <a:cxn ang="0">
              <a:pos x="connsiteX0" y="connsiteY0"/>
            </a:cxn>
            <a:cxn ang="0">
              <a:pos x="connsiteX1" y="connsiteY1"/>
            </a:cxn>
            <a:cxn ang="0">
              <a:pos x="connsiteX2" y="connsiteY2"/>
            </a:cxn>
            <a:cxn ang="0">
              <a:pos x="connsiteX3" y="connsiteY3"/>
            </a:cxn>
          </a:cxnLst>
          <a:rect l="l" t="t" r="r" b="b"/>
          <a:pathLst>
            <a:path w="600075" h="485775">
              <a:moveTo>
                <a:pt x="600075" y="0"/>
              </a:moveTo>
              <a:lnTo>
                <a:pt x="0" y="0"/>
              </a:lnTo>
              <a:lnTo>
                <a:pt x="0" y="485775"/>
              </a:lnTo>
              <a:lnTo>
                <a:pt x="581025" y="485775"/>
              </a:lnTo>
            </a:path>
          </a:pathLst>
        </a:custGeom>
        <a:noFill/>
        <a:ln w="9525">
          <a:prstDash val="sysDash"/>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252693</xdr:colOff>
      <xdr:row>199</xdr:row>
      <xdr:rowOff>63316</xdr:rowOff>
    </xdr:from>
    <xdr:to>
      <xdr:col>3</xdr:col>
      <xdr:colOff>452718</xdr:colOff>
      <xdr:row>202</xdr:row>
      <xdr:rowOff>156883</xdr:rowOff>
    </xdr:to>
    <xdr:sp macro="" textlink="">
      <xdr:nvSpPr>
        <xdr:cNvPr id="674" name="四角形吹き出し 673"/>
        <xdr:cNvSpPr/>
      </xdr:nvSpPr>
      <xdr:spPr>
        <a:xfrm>
          <a:off x="611281" y="32022492"/>
          <a:ext cx="1567143" cy="597832"/>
        </a:xfrm>
        <a:prstGeom prst="wedgeRectCallout">
          <a:avLst>
            <a:gd name="adj1" fmla="val 43900"/>
            <a:gd name="adj2" fmla="val -72170"/>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セッションキーで要求データを復号化</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→要求受理</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2</xdr:col>
      <xdr:colOff>204508</xdr:colOff>
      <xdr:row>203</xdr:row>
      <xdr:rowOff>123265</xdr:rowOff>
    </xdr:from>
    <xdr:to>
      <xdr:col>4</xdr:col>
      <xdr:colOff>490259</xdr:colOff>
      <xdr:row>209</xdr:row>
      <xdr:rowOff>134470</xdr:rowOff>
    </xdr:to>
    <xdr:sp macro="" textlink="">
      <xdr:nvSpPr>
        <xdr:cNvPr id="692" name="正方形/長方形 691"/>
        <xdr:cNvSpPr/>
      </xdr:nvSpPr>
      <xdr:spPr>
        <a:xfrm>
          <a:off x="1246655" y="32754794"/>
          <a:ext cx="1652869" cy="101973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・応答データ作成</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・応答データ暗号化</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246529</xdr:colOff>
      <xdr:row>206</xdr:row>
      <xdr:rowOff>78441</xdr:rowOff>
    </xdr:from>
    <xdr:to>
      <xdr:col>4</xdr:col>
      <xdr:colOff>56030</xdr:colOff>
      <xdr:row>209</xdr:row>
      <xdr:rowOff>89648</xdr:rowOff>
    </xdr:to>
    <xdr:sp macro="" textlink="">
      <xdr:nvSpPr>
        <xdr:cNvPr id="693" name="メモ 692"/>
        <xdr:cNvSpPr/>
      </xdr:nvSpPr>
      <xdr:spPr>
        <a:xfrm>
          <a:off x="1972235" y="33214235"/>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応答</a:t>
          </a:r>
        </a:p>
      </xdr:txBody>
    </xdr:sp>
    <xdr:clientData/>
  </xdr:twoCellAnchor>
  <xdr:twoCellAnchor>
    <xdr:from>
      <xdr:col>0</xdr:col>
      <xdr:colOff>342340</xdr:colOff>
      <xdr:row>209</xdr:row>
      <xdr:rowOff>7286</xdr:rowOff>
    </xdr:from>
    <xdr:to>
      <xdr:col>3</xdr:col>
      <xdr:colOff>268941</xdr:colOff>
      <xdr:row>212</xdr:row>
      <xdr:rowOff>100853</xdr:rowOff>
    </xdr:to>
    <xdr:sp macro="" textlink="">
      <xdr:nvSpPr>
        <xdr:cNvPr id="694" name="四角形吹き出し 693"/>
        <xdr:cNvSpPr/>
      </xdr:nvSpPr>
      <xdr:spPr>
        <a:xfrm>
          <a:off x="342340" y="33647345"/>
          <a:ext cx="1652307" cy="597832"/>
        </a:xfrm>
        <a:prstGeom prst="wedgeRectCallout">
          <a:avLst>
            <a:gd name="adj1" fmla="val 43900"/>
            <a:gd name="adj2" fmla="val -72170"/>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セッションキーで応答データを暗号化</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lang="en-US" altLang="ja-JP" sz="900">
              <a:solidFill>
                <a:sysClr val="windowText" lastClr="000000"/>
              </a:solidFill>
              <a:effectLst/>
              <a:latin typeface="HGｺﾞｼｯｸM" panose="020B0609000000000000" pitchFamily="49" charset="-128"/>
              <a:ea typeface="HGｺﾞｼｯｸM" panose="020B0609000000000000" pitchFamily="49" charset="-128"/>
            </a:rPr>
            <a:t>※</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rPr>
            <a:t>応答が必要なケースのみ</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122145</xdr:colOff>
      <xdr:row>204</xdr:row>
      <xdr:rowOff>50427</xdr:rowOff>
    </xdr:from>
    <xdr:to>
      <xdr:col>10</xdr:col>
      <xdr:colOff>179294</xdr:colOff>
      <xdr:row>209</xdr:row>
      <xdr:rowOff>88527</xdr:rowOff>
    </xdr:to>
    <xdr:sp macro="" textlink="">
      <xdr:nvSpPr>
        <xdr:cNvPr id="695" name="正方形/長方形 694"/>
        <xdr:cNvSpPr/>
      </xdr:nvSpPr>
      <xdr:spPr>
        <a:xfrm>
          <a:off x="5265645" y="32850045"/>
          <a:ext cx="1424267" cy="87854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MD</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応答データ複合化</a:t>
          </a:r>
        </a:p>
      </xdr:txBody>
    </xdr:sp>
    <xdr:clientData/>
  </xdr:twoCellAnchor>
  <xdr:twoCellAnchor>
    <xdr:from>
      <xdr:col>8</xdr:col>
      <xdr:colOff>571499</xdr:colOff>
      <xdr:row>205</xdr:row>
      <xdr:rowOff>156883</xdr:rowOff>
    </xdr:from>
    <xdr:to>
      <xdr:col>9</xdr:col>
      <xdr:colOff>381000</xdr:colOff>
      <xdr:row>209</xdr:row>
      <xdr:rowOff>2</xdr:rowOff>
    </xdr:to>
    <xdr:sp macro="" textlink="">
      <xdr:nvSpPr>
        <xdr:cNvPr id="696" name="メモ 695"/>
        <xdr:cNvSpPr/>
      </xdr:nvSpPr>
      <xdr:spPr>
        <a:xfrm>
          <a:off x="5714999" y="33124589"/>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応答</a:t>
          </a:r>
        </a:p>
      </xdr:txBody>
    </xdr:sp>
    <xdr:clientData/>
  </xdr:twoCellAnchor>
  <xdr:twoCellAnchor>
    <xdr:from>
      <xdr:col>5</xdr:col>
      <xdr:colOff>581025</xdr:colOff>
      <xdr:row>206</xdr:row>
      <xdr:rowOff>143996</xdr:rowOff>
    </xdr:from>
    <xdr:to>
      <xdr:col>7</xdr:col>
      <xdr:colOff>66675</xdr:colOff>
      <xdr:row>211</xdr:row>
      <xdr:rowOff>153521</xdr:rowOff>
    </xdr:to>
    <xdr:sp macro="" textlink="">
      <xdr:nvSpPr>
        <xdr:cNvPr id="697" name="直方体 696"/>
        <xdr:cNvSpPr/>
      </xdr:nvSpPr>
      <xdr:spPr>
        <a:xfrm>
          <a:off x="3673849" y="33279790"/>
          <a:ext cx="852767" cy="849966"/>
        </a:xfrm>
        <a:prstGeom prst="cub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649940</xdr:colOff>
      <xdr:row>208</xdr:row>
      <xdr:rowOff>78441</xdr:rowOff>
    </xdr:from>
    <xdr:to>
      <xdr:col>6</xdr:col>
      <xdr:colOff>459442</xdr:colOff>
      <xdr:row>211</xdr:row>
      <xdr:rowOff>89649</xdr:rowOff>
    </xdr:to>
    <xdr:sp macro="" textlink="">
      <xdr:nvSpPr>
        <xdr:cNvPr id="698" name="メモ 697"/>
        <xdr:cNvSpPr/>
      </xdr:nvSpPr>
      <xdr:spPr>
        <a:xfrm>
          <a:off x="3742764" y="33550412"/>
          <a:ext cx="493060" cy="515472"/>
        </a:xfrm>
        <a:prstGeom prst="foldedCorner">
          <a:avLst/>
        </a:prstGeom>
        <a:solidFill>
          <a:schemeClr val="accent5">
            <a:lumMod val="20000"/>
            <a:lumOff val="80000"/>
          </a:schemeClr>
        </a:solidFill>
        <a:ln w="19050">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応答</a:t>
          </a:r>
        </a:p>
      </xdr:txBody>
    </xdr:sp>
    <xdr:clientData/>
  </xdr:twoCellAnchor>
  <xdr:twoCellAnchor>
    <xdr:from>
      <xdr:col>7</xdr:col>
      <xdr:colOff>657225</xdr:colOff>
      <xdr:row>206</xdr:row>
      <xdr:rowOff>70037</xdr:rowOff>
    </xdr:from>
    <xdr:to>
      <xdr:col>8</xdr:col>
      <xdr:colOff>400050</xdr:colOff>
      <xdr:row>210</xdr:row>
      <xdr:rowOff>112059</xdr:rowOff>
    </xdr:to>
    <xdr:sp macro="" textlink="">
      <xdr:nvSpPr>
        <xdr:cNvPr id="699" name="フリーフォーム 698"/>
        <xdr:cNvSpPr/>
      </xdr:nvSpPr>
      <xdr:spPr>
        <a:xfrm>
          <a:off x="5117166" y="33205831"/>
          <a:ext cx="426384" cy="714375"/>
        </a:xfrm>
        <a:custGeom>
          <a:avLst/>
          <a:gdLst>
            <a:gd name="connsiteX0" fmla="*/ 0 w 409575"/>
            <a:gd name="connsiteY0" fmla="*/ 0 h 1104900"/>
            <a:gd name="connsiteX1" fmla="*/ 409575 w 409575"/>
            <a:gd name="connsiteY1" fmla="*/ 0 h 1104900"/>
            <a:gd name="connsiteX2" fmla="*/ 409575 w 409575"/>
            <a:gd name="connsiteY2" fmla="*/ 1104900 h 1104900"/>
          </a:gdLst>
          <a:ahLst/>
          <a:cxnLst>
            <a:cxn ang="0">
              <a:pos x="connsiteX0" y="connsiteY0"/>
            </a:cxn>
            <a:cxn ang="0">
              <a:pos x="connsiteX1" y="connsiteY1"/>
            </a:cxn>
            <a:cxn ang="0">
              <a:pos x="connsiteX2" y="connsiteY2"/>
            </a:cxn>
          </a:cxnLst>
          <a:rect l="l" t="t" r="r" b="b"/>
          <a:pathLst>
            <a:path w="409575" h="1104900">
              <a:moveTo>
                <a:pt x="0" y="0"/>
              </a:moveTo>
              <a:lnTo>
                <a:pt x="409575" y="0"/>
              </a:lnTo>
              <a:lnTo>
                <a:pt x="409575" y="1104900"/>
              </a:lnTo>
            </a:path>
          </a:pathLst>
        </a:custGeom>
        <a:noFill/>
        <a:ln w="6350">
          <a:prstDash val="sys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359149</xdr:colOff>
      <xdr:row>210</xdr:row>
      <xdr:rowOff>107573</xdr:rowOff>
    </xdr:from>
    <xdr:to>
      <xdr:col>10</xdr:col>
      <xdr:colOff>387723</xdr:colOff>
      <xdr:row>212</xdr:row>
      <xdr:rowOff>89646</xdr:rowOff>
    </xdr:to>
    <xdr:sp macro="" textlink="">
      <xdr:nvSpPr>
        <xdr:cNvPr id="700" name="正方形/長方形 699"/>
        <xdr:cNvSpPr/>
      </xdr:nvSpPr>
      <xdr:spPr>
        <a:xfrm>
          <a:off x="5502649" y="33915720"/>
          <a:ext cx="1395692" cy="31825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VendorApp</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受信</a:t>
          </a:r>
        </a:p>
      </xdr:txBody>
    </xdr:sp>
    <xdr:clientData/>
  </xdr:twoCellAnchor>
  <xdr:twoCellAnchor>
    <xdr:from>
      <xdr:col>2</xdr:col>
      <xdr:colOff>117097</xdr:colOff>
      <xdr:row>11</xdr:row>
      <xdr:rowOff>118230</xdr:rowOff>
    </xdr:from>
    <xdr:to>
      <xdr:col>4</xdr:col>
      <xdr:colOff>669554</xdr:colOff>
      <xdr:row>13</xdr:row>
      <xdr:rowOff>43521</xdr:rowOff>
    </xdr:to>
    <xdr:sp macro="" textlink="">
      <xdr:nvSpPr>
        <xdr:cNvPr id="581" name="フローチャート : 準備 580"/>
        <xdr:cNvSpPr/>
      </xdr:nvSpPr>
      <xdr:spPr>
        <a:xfrm>
          <a:off x="1159244" y="2157701"/>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2</xdr:col>
      <xdr:colOff>117096</xdr:colOff>
      <xdr:row>12</xdr:row>
      <xdr:rowOff>80875</xdr:rowOff>
    </xdr:from>
    <xdr:to>
      <xdr:col>2</xdr:col>
      <xdr:colOff>209549</xdr:colOff>
      <xdr:row>54</xdr:row>
      <xdr:rowOff>25492</xdr:rowOff>
    </xdr:to>
    <xdr:cxnSp macro="">
      <xdr:nvCxnSpPr>
        <xdr:cNvPr id="584" name="カギ線コネクタ 583"/>
        <xdr:cNvCxnSpPr>
          <a:stCxn id="581" idx="1"/>
          <a:endCxn id="46" idx="1"/>
        </xdr:cNvCxnSpPr>
      </xdr:nvCxnSpPr>
      <xdr:spPr>
        <a:xfrm rot="10800000" flipH="1" flipV="1">
          <a:off x="1159243" y="2288434"/>
          <a:ext cx="92453" cy="7004323"/>
        </a:xfrm>
        <a:prstGeom prst="bentConnector3">
          <a:avLst>
            <a:gd name="adj1" fmla="val -841171"/>
          </a:avLst>
        </a:prstGeom>
        <a:ln w="15875">
          <a:solidFill>
            <a:srgbClr val="FF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75642</xdr:colOff>
      <xdr:row>36</xdr:row>
      <xdr:rowOff>39790</xdr:rowOff>
    </xdr:from>
    <xdr:to>
      <xdr:col>4</xdr:col>
      <xdr:colOff>266143</xdr:colOff>
      <xdr:row>38</xdr:row>
      <xdr:rowOff>129436</xdr:rowOff>
    </xdr:to>
    <xdr:sp macro="" textlink="">
      <xdr:nvSpPr>
        <xdr:cNvPr id="585" name="四角形吹き出し 584"/>
        <xdr:cNvSpPr/>
      </xdr:nvSpPr>
      <xdr:spPr>
        <a:xfrm>
          <a:off x="1117789" y="6281466"/>
          <a:ext cx="1557619" cy="425823"/>
        </a:xfrm>
        <a:prstGeom prst="wedgeRectCallout">
          <a:avLst>
            <a:gd name="adj1" fmla="val -93541"/>
            <a:gd name="adj2" fmla="val 20230"/>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公開鍵証明書チェック時に参照</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54907</xdr:colOff>
      <xdr:row>21</xdr:row>
      <xdr:rowOff>145677</xdr:rowOff>
    </xdr:from>
    <xdr:to>
      <xdr:col>13</xdr:col>
      <xdr:colOff>607364</xdr:colOff>
      <xdr:row>23</xdr:row>
      <xdr:rowOff>70968</xdr:rowOff>
    </xdr:to>
    <xdr:sp macro="" textlink="">
      <xdr:nvSpPr>
        <xdr:cNvPr id="586" name="フローチャート : 準備 585"/>
        <xdr:cNvSpPr/>
      </xdr:nvSpPr>
      <xdr:spPr>
        <a:xfrm>
          <a:off x="7249083" y="3866030"/>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98610</xdr:colOff>
      <xdr:row>29</xdr:row>
      <xdr:rowOff>19050</xdr:rowOff>
    </xdr:from>
    <xdr:to>
      <xdr:col>16</xdr:col>
      <xdr:colOff>651067</xdr:colOff>
      <xdr:row>30</xdr:row>
      <xdr:rowOff>112429</xdr:rowOff>
    </xdr:to>
    <xdr:sp macro="" textlink="">
      <xdr:nvSpPr>
        <xdr:cNvPr id="587" name="フローチャート : 準備 586"/>
        <xdr:cNvSpPr/>
      </xdr:nvSpPr>
      <xdr:spPr>
        <a:xfrm>
          <a:off x="9343463" y="5084109"/>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134470</xdr:colOff>
      <xdr:row>23</xdr:row>
      <xdr:rowOff>134472</xdr:rowOff>
    </xdr:from>
    <xdr:to>
      <xdr:col>13</xdr:col>
      <xdr:colOff>544044</xdr:colOff>
      <xdr:row>27</xdr:row>
      <xdr:rowOff>151841</xdr:rowOff>
    </xdr:to>
    <xdr:sp macro="" textlink="">
      <xdr:nvSpPr>
        <xdr:cNvPr id="588" name="四角形吹き出し 587"/>
        <xdr:cNvSpPr/>
      </xdr:nvSpPr>
      <xdr:spPr>
        <a:xfrm>
          <a:off x="7328646" y="4191001"/>
          <a:ext cx="1776692" cy="689722"/>
        </a:xfrm>
        <a:prstGeom prst="wedgeRectCallout">
          <a:avLst>
            <a:gd name="adj1" fmla="val 91979"/>
            <a:gd name="adj2" fmla="val 41635"/>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と</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HU</a:t>
          </a:r>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ワンタイムコード</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に自身の秘密鍵でデジタル署名を行い証明書</a:t>
          </a:r>
          <a:r>
            <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を作成</a:t>
          </a:r>
        </a:p>
      </xdr:txBody>
    </xdr:sp>
    <xdr:clientData/>
  </xdr:twoCellAnchor>
  <xdr:twoCellAnchor>
    <xdr:from>
      <xdr:col>11</xdr:col>
      <xdr:colOff>105895</xdr:colOff>
      <xdr:row>29</xdr:row>
      <xdr:rowOff>33617</xdr:rowOff>
    </xdr:from>
    <xdr:to>
      <xdr:col>13</xdr:col>
      <xdr:colOff>448794</xdr:colOff>
      <xdr:row>33</xdr:row>
      <xdr:rowOff>130001</xdr:rowOff>
    </xdr:to>
    <xdr:sp macro="" textlink="">
      <xdr:nvSpPr>
        <xdr:cNvPr id="137" name="四角形吹き出し 136"/>
        <xdr:cNvSpPr/>
      </xdr:nvSpPr>
      <xdr:spPr>
        <a:xfrm>
          <a:off x="7325845" y="5977217"/>
          <a:ext cx="1714499" cy="782184"/>
        </a:xfrm>
        <a:prstGeom prst="wedgeRectCallout">
          <a:avLst>
            <a:gd name="adj1" fmla="val -277"/>
            <a:gd name="adj2" fmla="val -96030"/>
          </a:avLst>
        </a:prstGeom>
        <a:solidFill>
          <a:srgbClr val="FFCC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証明書</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本開発では</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下記</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2</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つのみ</a:t>
          </a:r>
          <a:r>
            <a:rPr kumimoji="1"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を記載</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①</a:t>
          </a:r>
          <a:r>
            <a:rPr kumimoji="1"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MD</a:t>
          </a:r>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側の公開鍵</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a:p>
          <a:r>
            <a:rPr kumimoji="1"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rPr>
            <a:t>②①へのデジタル署名</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423538</xdr:colOff>
      <xdr:row>46</xdr:row>
      <xdr:rowOff>41462</xdr:rowOff>
    </xdr:from>
    <xdr:to>
      <xdr:col>20</xdr:col>
      <xdr:colOff>322685</xdr:colOff>
      <xdr:row>53</xdr:row>
      <xdr:rowOff>52668</xdr:rowOff>
    </xdr:to>
    <xdr:sp macro="" textlink="">
      <xdr:nvSpPr>
        <xdr:cNvPr id="589" name="フローチャート : 磁気ディスク 588"/>
        <xdr:cNvSpPr/>
      </xdr:nvSpPr>
      <xdr:spPr>
        <a:xfrm>
          <a:off x="11719067" y="7964021"/>
          <a:ext cx="1949824" cy="1187823"/>
        </a:xfrm>
        <a:prstGeom prst="flowChartMagneticDisk">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18</xdr:col>
      <xdr:colOff>467845</xdr:colOff>
      <xdr:row>50</xdr:row>
      <xdr:rowOff>29136</xdr:rowOff>
    </xdr:from>
    <xdr:to>
      <xdr:col>19</xdr:col>
      <xdr:colOff>266699</xdr:colOff>
      <xdr:row>53</xdr:row>
      <xdr:rowOff>124004</xdr:rowOff>
    </xdr:to>
    <xdr:grpSp>
      <xdr:nvGrpSpPr>
        <xdr:cNvPr id="590" name="グループ化 589"/>
        <xdr:cNvGrpSpPr/>
      </xdr:nvGrpSpPr>
      <xdr:grpSpPr>
        <a:xfrm>
          <a:off x="12446933" y="8624048"/>
          <a:ext cx="482413" cy="599132"/>
          <a:chOff x="12359528" y="8033498"/>
          <a:chExt cx="482413" cy="599132"/>
        </a:xfrm>
        <a:solidFill>
          <a:srgbClr val="CCECFF"/>
        </a:solidFill>
      </xdr:grpSpPr>
      <xdr:sp macro="" textlink="">
        <xdr:nvSpPr>
          <xdr:cNvPr id="591" name="メモ 590"/>
          <xdr:cNvSpPr/>
        </xdr:nvSpPr>
        <xdr:spPr>
          <a:xfrm>
            <a:off x="12359528" y="8033498"/>
            <a:ext cx="320523" cy="41950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92" name="メモ 591"/>
          <xdr:cNvSpPr/>
        </xdr:nvSpPr>
        <xdr:spPr>
          <a:xfrm>
            <a:off x="12433486" y="8120345"/>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593" name="メモ 592"/>
          <xdr:cNvSpPr/>
        </xdr:nvSpPr>
        <xdr:spPr>
          <a:xfrm>
            <a:off x="12523132" y="8210552"/>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14</xdr:col>
      <xdr:colOff>165846</xdr:colOff>
      <xdr:row>47</xdr:row>
      <xdr:rowOff>108136</xdr:rowOff>
    </xdr:from>
    <xdr:to>
      <xdr:col>16</xdr:col>
      <xdr:colOff>118220</xdr:colOff>
      <xdr:row>52</xdr:row>
      <xdr:rowOff>6722</xdr:rowOff>
    </xdr:to>
    <xdr:sp macro="" textlink="">
      <xdr:nvSpPr>
        <xdr:cNvPr id="594" name="正方形/長方形 593"/>
        <xdr:cNvSpPr/>
      </xdr:nvSpPr>
      <xdr:spPr>
        <a:xfrm>
          <a:off x="9410699" y="8198783"/>
          <a:ext cx="1319492" cy="739027"/>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署名リスト取得</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l"/>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(Android</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のみ</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575418</xdr:colOff>
      <xdr:row>48</xdr:row>
      <xdr:rowOff>38099</xdr:rowOff>
    </xdr:from>
    <xdr:to>
      <xdr:col>17</xdr:col>
      <xdr:colOff>489693</xdr:colOff>
      <xdr:row>51</xdr:row>
      <xdr:rowOff>76200</xdr:rowOff>
    </xdr:to>
    <xdr:sp macro="" textlink="">
      <xdr:nvSpPr>
        <xdr:cNvPr id="595" name="右矢印 594"/>
        <xdr:cNvSpPr/>
      </xdr:nvSpPr>
      <xdr:spPr>
        <a:xfrm>
          <a:off x="10503830" y="8296834"/>
          <a:ext cx="1281392" cy="542366"/>
        </a:xfrm>
        <a:prstGeom prst="right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HGｺﾞｼｯｸM" panose="020B0609000000000000" pitchFamily="49" charset="-128"/>
              <a:ea typeface="HGｺﾞｼｯｸM" panose="020B0609000000000000" pitchFamily="49" charset="-128"/>
            </a:rPr>
            <a:t>参照</a:t>
          </a:r>
        </a:p>
      </xdr:txBody>
    </xdr:sp>
    <xdr:clientData/>
  </xdr:twoCellAnchor>
  <xdr:twoCellAnchor>
    <xdr:from>
      <xdr:col>18</xdr:col>
      <xdr:colOff>87404</xdr:colOff>
      <xdr:row>48</xdr:row>
      <xdr:rowOff>97492</xdr:rowOff>
    </xdr:from>
    <xdr:to>
      <xdr:col>20</xdr:col>
      <xdr:colOff>43698</xdr:colOff>
      <xdr:row>50</xdr:row>
      <xdr:rowOff>43143</xdr:rowOff>
    </xdr:to>
    <xdr:sp macro="" textlink="">
      <xdr:nvSpPr>
        <xdr:cNvPr id="596" name="正方形/長方形 595"/>
        <xdr:cNvSpPr/>
      </xdr:nvSpPr>
      <xdr:spPr>
        <a:xfrm>
          <a:off x="12066492" y="8356227"/>
          <a:ext cx="1323412" cy="28182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署名情報</a:t>
          </a:r>
          <a:r>
            <a:rPr kumimoji="1" lang="en-US" altLang="ja-JP" sz="1050">
              <a:solidFill>
                <a:sysClr val="windowText" lastClr="000000"/>
              </a:solidFill>
              <a:latin typeface="HGｺﾞｼｯｸM" panose="020B0609000000000000" pitchFamily="49" charset="-128"/>
              <a:ea typeface="HGｺﾞｼｯｸM" panose="020B0609000000000000" pitchFamily="49" charset="-128"/>
            </a:rPr>
            <a:t>(DB)</a:t>
          </a:r>
          <a:endParaRPr kumimoji="1" lang="ja-JP" altLang="en-US" sz="105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210668</xdr:colOff>
      <xdr:row>55</xdr:row>
      <xdr:rowOff>19051</xdr:rowOff>
    </xdr:from>
    <xdr:to>
      <xdr:col>15</xdr:col>
      <xdr:colOff>263900</xdr:colOff>
      <xdr:row>62</xdr:row>
      <xdr:rowOff>76199</xdr:rowOff>
    </xdr:to>
    <xdr:sp macro="" textlink="">
      <xdr:nvSpPr>
        <xdr:cNvPr id="597" name="正方形/長方形 596"/>
        <xdr:cNvSpPr/>
      </xdr:nvSpPr>
      <xdr:spPr>
        <a:xfrm>
          <a:off x="9455521" y="9454404"/>
          <a:ext cx="736791" cy="1233766"/>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署名</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endParaRPr>
        </a:p>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リスト</a:t>
          </a:r>
        </a:p>
      </xdr:txBody>
    </xdr:sp>
    <xdr:clientData/>
  </xdr:twoCellAnchor>
  <xdr:twoCellAnchor>
    <xdr:from>
      <xdr:col>14</xdr:col>
      <xdr:colOff>319370</xdr:colOff>
      <xdr:row>58</xdr:row>
      <xdr:rowOff>103653</xdr:rowOff>
    </xdr:from>
    <xdr:to>
      <xdr:col>15</xdr:col>
      <xdr:colOff>118224</xdr:colOff>
      <xdr:row>62</xdr:row>
      <xdr:rowOff>30432</xdr:rowOff>
    </xdr:to>
    <xdr:grpSp>
      <xdr:nvGrpSpPr>
        <xdr:cNvPr id="598" name="グループ化 597"/>
        <xdr:cNvGrpSpPr/>
      </xdr:nvGrpSpPr>
      <xdr:grpSpPr>
        <a:xfrm>
          <a:off x="9564223" y="10043271"/>
          <a:ext cx="482413" cy="599132"/>
          <a:chOff x="12359528" y="8033498"/>
          <a:chExt cx="482413" cy="599132"/>
        </a:xfrm>
        <a:solidFill>
          <a:srgbClr val="CCECFF"/>
        </a:solidFill>
      </xdr:grpSpPr>
      <xdr:sp macro="" textlink="">
        <xdr:nvSpPr>
          <xdr:cNvPr id="670" name="メモ 669"/>
          <xdr:cNvSpPr/>
        </xdr:nvSpPr>
        <xdr:spPr>
          <a:xfrm>
            <a:off x="12359528" y="8033498"/>
            <a:ext cx="320523" cy="41950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71" name="メモ 670"/>
          <xdr:cNvSpPr/>
        </xdr:nvSpPr>
        <xdr:spPr>
          <a:xfrm>
            <a:off x="12433486" y="8120345"/>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75" name="メモ 674"/>
          <xdr:cNvSpPr/>
        </xdr:nvSpPr>
        <xdr:spPr>
          <a:xfrm>
            <a:off x="12523132" y="8210552"/>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8</xdr:col>
      <xdr:colOff>255492</xdr:colOff>
      <xdr:row>61</xdr:row>
      <xdr:rowOff>63875</xdr:rowOff>
    </xdr:from>
    <xdr:to>
      <xdr:col>9</xdr:col>
      <xdr:colOff>308724</xdr:colOff>
      <xdr:row>68</xdr:row>
      <xdr:rowOff>121024</xdr:rowOff>
    </xdr:to>
    <xdr:sp macro="" textlink="">
      <xdr:nvSpPr>
        <xdr:cNvPr id="677" name="正方形/長方形 676"/>
        <xdr:cNvSpPr/>
      </xdr:nvSpPr>
      <xdr:spPr>
        <a:xfrm>
          <a:off x="5398992" y="10507757"/>
          <a:ext cx="736791" cy="1233767"/>
        </a:xfrm>
        <a:prstGeom prst="rect">
          <a:avLst/>
        </a:prstGeom>
        <a:solidFill>
          <a:schemeClr val="accent3">
            <a:lumMod val="20000"/>
            <a:lumOff val="80000"/>
          </a:schemeClr>
        </a:solidFill>
        <a:ln w="952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署名</a:t>
          </a:r>
          <a:endPar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endParaRPr>
        </a:p>
        <a:p>
          <a:pPr marL="0" indent="0"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リスト</a:t>
          </a:r>
        </a:p>
      </xdr:txBody>
    </xdr:sp>
    <xdr:clientData/>
  </xdr:twoCellAnchor>
  <xdr:twoCellAnchor>
    <xdr:from>
      <xdr:col>8</xdr:col>
      <xdr:colOff>364194</xdr:colOff>
      <xdr:row>64</xdr:row>
      <xdr:rowOff>148478</xdr:rowOff>
    </xdr:from>
    <xdr:to>
      <xdr:col>9</xdr:col>
      <xdr:colOff>163048</xdr:colOff>
      <xdr:row>68</xdr:row>
      <xdr:rowOff>75257</xdr:rowOff>
    </xdr:to>
    <xdr:grpSp>
      <xdr:nvGrpSpPr>
        <xdr:cNvPr id="680" name="グループ化 679"/>
        <xdr:cNvGrpSpPr/>
      </xdr:nvGrpSpPr>
      <xdr:grpSpPr>
        <a:xfrm>
          <a:off x="5507694" y="11096625"/>
          <a:ext cx="482413" cy="599132"/>
          <a:chOff x="12359528" y="8033498"/>
          <a:chExt cx="482413" cy="599132"/>
        </a:xfrm>
        <a:solidFill>
          <a:srgbClr val="CCECFF"/>
        </a:solidFill>
      </xdr:grpSpPr>
      <xdr:sp macro="" textlink="">
        <xdr:nvSpPr>
          <xdr:cNvPr id="681" name="メモ 680"/>
          <xdr:cNvSpPr/>
        </xdr:nvSpPr>
        <xdr:spPr>
          <a:xfrm>
            <a:off x="12359528" y="8033498"/>
            <a:ext cx="320523" cy="41950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689" name="メモ 688"/>
          <xdr:cNvSpPr/>
        </xdr:nvSpPr>
        <xdr:spPr>
          <a:xfrm>
            <a:off x="12433486" y="8120345"/>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sp macro="" textlink="">
        <xdr:nvSpPr>
          <xdr:cNvPr id="701" name="メモ 700"/>
          <xdr:cNvSpPr/>
        </xdr:nvSpPr>
        <xdr:spPr>
          <a:xfrm>
            <a:off x="12523132" y="8210552"/>
            <a:ext cx="318809" cy="422078"/>
          </a:xfrm>
          <a:prstGeom prst="foldedCorner">
            <a:avLst/>
          </a:prstGeom>
          <a:grpFill/>
          <a:ln w="1905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grpSp>
    <xdr:clientData/>
  </xdr:twoCellAnchor>
  <xdr:twoCellAnchor>
    <xdr:from>
      <xdr:col>2</xdr:col>
      <xdr:colOff>322169</xdr:colOff>
      <xdr:row>6</xdr:row>
      <xdr:rowOff>28575</xdr:rowOff>
    </xdr:from>
    <xdr:to>
      <xdr:col>4</xdr:col>
      <xdr:colOff>617444</xdr:colOff>
      <xdr:row>8</xdr:row>
      <xdr:rowOff>88898</xdr:rowOff>
    </xdr:to>
    <xdr:sp macro="" textlink="">
      <xdr:nvSpPr>
        <xdr:cNvPr id="702" name="四角形吹き出し 701"/>
        <xdr:cNvSpPr/>
      </xdr:nvSpPr>
      <xdr:spPr>
        <a:xfrm>
          <a:off x="1364316" y="1227604"/>
          <a:ext cx="1662393" cy="396500"/>
        </a:xfrm>
        <a:prstGeom prst="wedgeRectCallout">
          <a:avLst>
            <a:gd name="adj1" fmla="val -7630"/>
            <a:gd name="adj2" fmla="val 18147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セッション毎にランダムな</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ワンタイムコードを生成</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118773</xdr:colOff>
      <xdr:row>98</xdr:row>
      <xdr:rowOff>123274</xdr:rowOff>
    </xdr:from>
    <xdr:to>
      <xdr:col>4</xdr:col>
      <xdr:colOff>671230</xdr:colOff>
      <xdr:row>100</xdr:row>
      <xdr:rowOff>48564</xdr:rowOff>
    </xdr:to>
    <xdr:sp macro="" textlink="">
      <xdr:nvSpPr>
        <xdr:cNvPr id="703" name="フローチャート : 準備 702"/>
        <xdr:cNvSpPr/>
      </xdr:nvSpPr>
      <xdr:spPr>
        <a:xfrm>
          <a:off x="1160920" y="16786421"/>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2</xdr:col>
      <xdr:colOff>118772</xdr:colOff>
      <xdr:row>99</xdr:row>
      <xdr:rowOff>85920</xdr:rowOff>
    </xdr:from>
    <xdr:to>
      <xdr:col>2</xdr:col>
      <xdr:colOff>209549</xdr:colOff>
      <xdr:row>141</xdr:row>
      <xdr:rowOff>25494</xdr:rowOff>
    </xdr:to>
    <xdr:cxnSp macro="">
      <xdr:nvCxnSpPr>
        <xdr:cNvPr id="704" name="カギ線コネクタ 703"/>
        <xdr:cNvCxnSpPr>
          <a:stCxn id="703" idx="1"/>
          <a:endCxn id="490" idx="1"/>
        </xdr:cNvCxnSpPr>
      </xdr:nvCxnSpPr>
      <xdr:spPr>
        <a:xfrm rot="10800000" flipH="1" flipV="1">
          <a:off x="1160919" y="16917155"/>
          <a:ext cx="90777" cy="6999280"/>
        </a:xfrm>
        <a:prstGeom prst="bentConnector3">
          <a:avLst>
            <a:gd name="adj1" fmla="val -844357"/>
          </a:avLst>
        </a:prstGeom>
        <a:ln w="15875">
          <a:solidFill>
            <a:srgbClr val="FF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21289</xdr:colOff>
      <xdr:row>122</xdr:row>
      <xdr:rowOff>100862</xdr:rowOff>
    </xdr:from>
    <xdr:to>
      <xdr:col>4</xdr:col>
      <xdr:colOff>211790</xdr:colOff>
      <xdr:row>125</xdr:row>
      <xdr:rowOff>22421</xdr:rowOff>
    </xdr:to>
    <xdr:sp macro="" textlink="">
      <xdr:nvSpPr>
        <xdr:cNvPr id="705" name="四角形吹き出し 704"/>
        <xdr:cNvSpPr/>
      </xdr:nvSpPr>
      <xdr:spPr>
        <a:xfrm>
          <a:off x="1063436" y="20798127"/>
          <a:ext cx="1557619" cy="425823"/>
        </a:xfrm>
        <a:prstGeom prst="wedgeRectCallout">
          <a:avLst>
            <a:gd name="adj1" fmla="val -93541"/>
            <a:gd name="adj2" fmla="val 20230"/>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公開鍵証明書チェック時に参照</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323845</xdr:colOff>
      <xdr:row>94</xdr:row>
      <xdr:rowOff>56030</xdr:rowOff>
    </xdr:from>
    <xdr:to>
      <xdr:col>4</xdr:col>
      <xdr:colOff>619120</xdr:colOff>
      <xdr:row>96</xdr:row>
      <xdr:rowOff>116353</xdr:rowOff>
    </xdr:to>
    <xdr:sp macro="" textlink="">
      <xdr:nvSpPr>
        <xdr:cNvPr id="706" name="四角形吹き出し 705"/>
        <xdr:cNvSpPr/>
      </xdr:nvSpPr>
      <xdr:spPr>
        <a:xfrm>
          <a:off x="1365992" y="16046824"/>
          <a:ext cx="1662393" cy="396500"/>
        </a:xfrm>
        <a:prstGeom prst="wedgeRectCallout">
          <a:avLst>
            <a:gd name="adj1" fmla="val -215"/>
            <a:gd name="adj2" fmla="val 12212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セッション毎にランダムな</a:t>
          </a:r>
          <a:endParaRPr lang="en-US"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a:p>
          <a:pPr marL="0" indent="0"/>
          <a:r>
            <a:rPr lang="ja-JP" altLang="en-US" sz="900">
              <a:solidFill>
                <a:sysClr val="windowText" lastClr="000000"/>
              </a:solidFill>
              <a:effectLst/>
              <a:latin typeface="HGｺﾞｼｯｸM" panose="020B0609000000000000" pitchFamily="49" charset="-128"/>
              <a:ea typeface="HGｺﾞｼｯｸM" panose="020B0609000000000000" pitchFamily="49" charset="-128"/>
              <a:cs typeface="+mn-cs"/>
            </a:rPr>
            <a:t>ワンタイムコードを生成</a:t>
          </a:r>
          <a:endParaRPr lang="ja-JP" altLang="ja-JP" sz="900">
            <a:solidFill>
              <a:sysClr val="windowText" lastClr="000000"/>
            </a:solidFill>
            <a:effectLst/>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18490</xdr:colOff>
      <xdr:row>108</xdr:row>
      <xdr:rowOff>143997</xdr:rowOff>
    </xdr:from>
    <xdr:to>
      <xdr:col>13</xdr:col>
      <xdr:colOff>570947</xdr:colOff>
      <xdr:row>110</xdr:row>
      <xdr:rowOff>69287</xdr:rowOff>
    </xdr:to>
    <xdr:sp macro="" textlink="">
      <xdr:nvSpPr>
        <xdr:cNvPr id="707" name="フローチャート : 準備 706"/>
        <xdr:cNvSpPr/>
      </xdr:nvSpPr>
      <xdr:spPr>
        <a:xfrm>
          <a:off x="7212666" y="18488026"/>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29695</xdr:colOff>
      <xdr:row>115</xdr:row>
      <xdr:rowOff>166408</xdr:rowOff>
    </xdr:from>
    <xdr:to>
      <xdr:col>16</xdr:col>
      <xdr:colOff>582152</xdr:colOff>
      <xdr:row>117</xdr:row>
      <xdr:rowOff>91698</xdr:rowOff>
    </xdr:to>
    <xdr:sp macro="" textlink="">
      <xdr:nvSpPr>
        <xdr:cNvPr id="710" name="フローチャート : 準備 709"/>
        <xdr:cNvSpPr/>
      </xdr:nvSpPr>
      <xdr:spPr>
        <a:xfrm>
          <a:off x="9274548" y="19687055"/>
          <a:ext cx="1919575" cy="261467"/>
        </a:xfrm>
        <a:prstGeom prst="flowChartPreparation">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HU</a:t>
          </a:r>
          <a:r>
            <a:rPr kumimoji="1" lang="ja-JP" altLang="en-US" sz="800">
              <a:solidFill>
                <a:sysClr val="windowText" lastClr="000000"/>
              </a:solidFill>
              <a:latin typeface="HGｺﾞｼｯｸM" panose="020B0609000000000000" pitchFamily="49" charset="-128"/>
              <a:ea typeface="HGｺﾞｼｯｸM" panose="020B0609000000000000" pitchFamily="49" charset="-128"/>
            </a:rPr>
            <a:t>ワンタイムコード</a:t>
          </a:r>
          <a:endParaRPr kumimoji="1" lang="en-US" altLang="ja-JP" sz="8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54906</xdr:colOff>
      <xdr:row>9</xdr:row>
      <xdr:rowOff>100853</xdr:rowOff>
    </xdr:from>
    <xdr:to>
      <xdr:col>20</xdr:col>
      <xdr:colOff>638734</xdr:colOff>
      <xdr:row>54</xdr:row>
      <xdr:rowOff>112059</xdr:rowOff>
    </xdr:to>
    <xdr:grpSp>
      <xdr:nvGrpSpPr>
        <xdr:cNvPr id="138" name="グループ化 137"/>
        <xdr:cNvGrpSpPr/>
      </xdr:nvGrpSpPr>
      <xdr:grpSpPr>
        <a:xfrm>
          <a:off x="9299759" y="1804147"/>
          <a:ext cx="4685181" cy="7575177"/>
          <a:chOff x="9299759" y="1804147"/>
          <a:chExt cx="4685181" cy="7575177"/>
        </a:xfrm>
      </xdr:grpSpPr>
      <xdr:sp macro="" textlink="">
        <xdr:nvSpPr>
          <xdr:cNvPr id="708" name="テキスト ボックス 707"/>
          <xdr:cNvSpPr txBox="1"/>
        </xdr:nvSpPr>
        <xdr:spPr>
          <a:xfrm>
            <a:off x="9475963" y="2207559"/>
            <a:ext cx="4396919" cy="7003677"/>
          </a:xfrm>
          <a:prstGeom prst="rect">
            <a:avLst/>
          </a:prstGeom>
          <a:solidFill>
            <a:schemeClr val="accent3">
              <a:lumMod val="75000"/>
              <a:alpha val="7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200" b="1">
                <a:solidFill>
                  <a:srgbClr val="FF0000"/>
                </a:solidFill>
                <a:latin typeface="ＭＳ ゴシック" panose="020B0609070205080204" pitchFamily="49" charset="-128"/>
                <a:ea typeface="ＭＳ ゴシック" panose="020B0609070205080204" pitchFamily="49" charset="-128"/>
              </a:rPr>
              <a:t>コーチングアプリ向けには</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VE/EAP</a:t>
            </a:r>
            <a:r>
              <a:rPr kumimoji="1" lang="ja-JP" altLang="en-US" sz="1200" b="1">
                <a:solidFill>
                  <a:srgbClr val="FF0000"/>
                </a:solidFill>
                <a:latin typeface="ＭＳ ゴシック" panose="020B0609070205080204" pitchFamily="49" charset="-128"/>
                <a:ea typeface="ＭＳ ゴシック" panose="020B0609070205080204" pitchFamily="49" charset="-128"/>
              </a:rPr>
              <a:t>認証サーバを必要としない</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HU-MD</a:t>
            </a:r>
            <a:r>
              <a:rPr kumimoji="1" lang="ja-JP" altLang="en-US" sz="1200" b="1">
                <a:solidFill>
                  <a:srgbClr val="FF0000"/>
                </a:solidFill>
                <a:latin typeface="ＭＳ ゴシック" panose="020B0609070205080204" pitchFamily="49" charset="-128"/>
                <a:ea typeface="ＭＳ ゴシック" panose="020B0609070205080204" pitchFamily="49" charset="-128"/>
              </a:rPr>
              <a:t>のみで動作するスタンドアロンモードとして動作させる。</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VE/EAP</a:t>
            </a:r>
            <a:r>
              <a:rPr kumimoji="1" lang="ja-JP" altLang="en-US" sz="1200" b="1">
                <a:solidFill>
                  <a:srgbClr val="FF0000"/>
                </a:solidFill>
                <a:latin typeface="ＭＳ ゴシック" panose="020B0609070205080204" pitchFamily="49" charset="-128"/>
                <a:ea typeface="ＭＳ ゴシック" panose="020B0609070205080204" pitchFamily="49" charset="-128"/>
              </a:rPr>
              <a:t>認証サーバから取得する情報の取扱いは下記とする。</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(1)</a:t>
            </a:r>
            <a:r>
              <a:rPr kumimoji="1" lang="ja-JP" altLang="en-US" sz="1200" b="1">
                <a:solidFill>
                  <a:srgbClr val="FF0000"/>
                </a:solidFill>
                <a:latin typeface="ＭＳ ゴシック" panose="020B0609070205080204" pitchFamily="49" charset="-128"/>
                <a:ea typeface="ＭＳ ゴシック" panose="020B0609070205080204" pitchFamily="49" charset="-128"/>
              </a:rPr>
              <a:t>公開鍵証明書：</a:t>
            </a:r>
            <a:r>
              <a:rPr kumimoji="1" lang="en-US" altLang="ja-JP" sz="1200" b="1">
                <a:solidFill>
                  <a:srgbClr val="FF0000"/>
                </a:solidFill>
                <a:latin typeface="ＭＳ ゴシック" panose="020B0609070205080204" pitchFamily="49" charset="-128"/>
                <a:ea typeface="ＭＳ ゴシック" panose="020B0609070205080204" pitchFamily="49" charset="-128"/>
              </a:rPr>
              <a:t>MD</a:t>
            </a:r>
            <a:r>
              <a:rPr kumimoji="1" lang="ja-JP" altLang="en-US" sz="1200" b="1">
                <a:solidFill>
                  <a:srgbClr val="FF0000"/>
                </a:solidFill>
                <a:latin typeface="ＭＳ ゴシック" panose="020B0609070205080204" pitchFamily="49" charset="-128"/>
                <a:ea typeface="ＭＳ ゴシック" panose="020B0609070205080204" pitchFamily="49" charset="-128"/>
              </a:rPr>
              <a:t>内に固定値として内包</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(2)</a:t>
            </a:r>
            <a:r>
              <a:rPr kumimoji="1" lang="ja-JP" altLang="en-US" sz="1200" b="1">
                <a:solidFill>
                  <a:srgbClr val="FF0000"/>
                </a:solidFill>
                <a:latin typeface="ＭＳ ゴシック" panose="020B0609070205080204" pitchFamily="49" charset="-128"/>
                <a:ea typeface="ＭＳ ゴシック" panose="020B0609070205080204" pitchFamily="49" charset="-128"/>
              </a:rPr>
              <a:t>アクセス制御リスト：</a:t>
            </a:r>
            <a:r>
              <a:rPr kumimoji="1" lang="en-US" altLang="ja-JP" sz="1200" b="1">
                <a:solidFill>
                  <a:srgbClr val="FF0000"/>
                </a:solidFill>
                <a:latin typeface="ＭＳ ゴシック" panose="020B0609070205080204" pitchFamily="49" charset="-128"/>
                <a:ea typeface="ＭＳ ゴシック" panose="020B0609070205080204" pitchFamily="49" charset="-128"/>
              </a:rPr>
              <a:t>MD</a:t>
            </a:r>
            <a:r>
              <a:rPr kumimoji="1" lang="ja-JP" altLang="en-US" sz="1200" b="1">
                <a:solidFill>
                  <a:srgbClr val="FF0000"/>
                </a:solidFill>
                <a:latin typeface="ＭＳ ゴシック" panose="020B0609070205080204" pitchFamily="49" charset="-128"/>
                <a:ea typeface="ＭＳ ゴシック" panose="020B0609070205080204" pitchFamily="49" charset="-128"/>
              </a:rPr>
              <a:t>内に固定値として内包</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ja-JP" altLang="en-US" sz="1200" b="1">
                <a:solidFill>
                  <a:srgbClr val="FF0000"/>
                </a:solidFill>
                <a:latin typeface="ＭＳ ゴシック" panose="020B0609070205080204" pitchFamily="49" charset="-128"/>
                <a:ea typeface="ＭＳ ゴシック" panose="020B0609070205080204" pitchFamily="49" charset="-128"/>
              </a:rPr>
              <a:t>　</a:t>
            </a:r>
            <a:r>
              <a:rPr kumimoji="1" lang="en-US" altLang="ja-JP" sz="1200" b="1">
                <a:solidFill>
                  <a:srgbClr val="FF0000"/>
                </a:solidFill>
                <a:latin typeface="ＭＳ ゴシック" panose="020B0609070205080204" pitchFamily="49" charset="-128"/>
                <a:ea typeface="ＭＳ ゴシック" panose="020B0609070205080204" pitchFamily="49" charset="-128"/>
              </a:rPr>
              <a:t>※</a:t>
            </a:r>
            <a:r>
              <a:rPr kumimoji="1" lang="ja-JP" altLang="en-US" sz="1200" b="1">
                <a:solidFill>
                  <a:srgbClr val="FF0000"/>
                </a:solidFill>
                <a:latin typeface="ＭＳ ゴシック" panose="020B0609070205080204" pitchFamily="49" charset="-128"/>
                <a:ea typeface="ＭＳ ゴシック" panose="020B0609070205080204" pitchFamily="49" charset="-128"/>
              </a:rPr>
              <a:t>使用可能なアクセスキーは限定</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(3)</a:t>
            </a:r>
            <a:r>
              <a:rPr kumimoji="1" lang="ja-JP" altLang="en-US" sz="1200" b="1">
                <a:solidFill>
                  <a:srgbClr val="FF0000"/>
                </a:solidFill>
                <a:latin typeface="ＭＳ ゴシック" panose="020B0609070205080204" pitchFamily="49" charset="-128"/>
                <a:ea typeface="ＭＳ ゴシック" panose="020B0609070205080204" pitchFamily="49" charset="-128"/>
              </a:rPr>
              <a:t>周期情報：</a:t>
            </a:r>
            <a:r>
              <a:rPr kumimoji="1" lang="en-US" altLang="ja-JP" sz="1200" b="1">
                <a:solidFill>
                  <a:srgbClr val="FF0000"/>
                </a:solidFill>
                <a:latin typeface="ＭＳ ゴシック" panose="020B0609070205080204" pitchFamily="49" charset="-128"/>
                <a:ea typeface="ＭＳ ゴシック" panose="020B0609070205080204" pitchFamily="49" charset="-128"/>
              </a:rPr>
              <a:t>Defalut</a:t>
            </a:r>
            <a:r>
              <a:rPr kumimoji="1" lang="ja-JP" altLang="en-US" sz="1200" b="1">
                <a:solidFill>
                  <a:srgbClr val="FF0000"/>
                </a:solidFill>
                <a:latin typeface="ＭＳ ゴシック" panose="020B0609070205080204" pitchFamily="49" charset="-128"/>
                <a:ea typeface="ＭＳ ゴシック" panose="020B0609070205080204" pitchFamily="49" charset="-128"/>
              </a:rPr>
              <a:t>値を</a:t>
            </a:r>
            <a:r>
              <a:rPr kumimoji="1" lang="en-US" altLang="ja-JP" sz="1200" b="1">
                <a:solidFill>
                  <a:srgbClr val="FF0000"/>
                </a:solidFill>
                <a:latin typeface="ＭＳ ゴシック" panose="020B0609070205080204" pitchFamily="49" charset="-128"/>
                <a:ea typeface="ＭＳ ゴシック" panose="020B0609070205080204" pitchFamily="49" charset="-128"/>
              </a:rPr>
              <a:t>MD</a:t>
            </a:r>
            <a:r>
              <a:rPr kumimoji="1" lang="ja-JP" altLang="en-US" sz="1200" b="1">
                <a:solidFill>
                  <a:srgbClr val="FF0000"/>
                </a:solidFill>
                <a:latin typeface="ＭＳ ゴシック" panose="020B0609070205080204" pitchFamily="49" charset="-128"/>
                <a:ea typeface="ＭＳ ゴシック" panose="020B0609070205080204" pitchFamily="49" charset="-128"/>
              </a:rPr>
              <a:t>内に内包する。</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ja-JP" altLang="en-US" sz="1200" b="1">
                <a:solidFill>
                  <a:srgbClr val="FF0000"/>
                </a:solidFill>
                <a:latin typeface="ＭＳ ゴシック" panose="020B0609070205080204" pitchFamily="49" charset="-128"/>
                <a:ea typeface="ＭＳ ゴシック" panose="020B0609070205080204" pitchFamily="49" charset="-128"/>
              </a:rPr>
              <a:t>　 且つ、</a:t>
            </a:r>
            <a:r>
              <a:rPr kumimoji="1" lang="en-US" altLang="ja-JP" sz="1200" b="1">
                <a:solidFill>
                  <a:srgbClr val="FF0000"/>
                </a:solidFill>
                <a:latin typeface="ＭＳ ゴシック" panose="020B0609070205080204" pitchFamily="49" charset="-128"/>
                <a:ea typeface="ＭＳ ゴシック" panose="020B0609070205080204" pitchFamily="49" charset="-128"/>
              </a:rPr>
              <a:t>Service/Framework</a:t>
            </a:r>
            <a:r>
              <a:rPr kumimoji="1" lang="ja-JP" altLang="en-US" sz="1200" b="1">
                <a:solidFill>
                  <a:srgbClr val="FF0000"/>
                </a:solidFill>
                <a:latin typeface="ＭＳ ゴシック" panose="020B0609070205080204" pitchFamily="49" charset="-128"/>
                <a:ea typeface="ＭＳ ゴシック" panose="020B0609070205080204" pitchFamily="49" charset="-128"/>
              </a:rPr>
              <a:t>にアプリから</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   </a:t>
            </a:r>
            <a:r>
              <a:rPr kumimoji="1" lang="ja-JP" altLang="en-US" sz="1200" b="1">
                <a:solidFill>
                  <a:srgbClr val="FF0000"/>
                </a:solidFill>
                <a:latin typeface="ＭＳ ゴシック" panose="020B0609070205080204" pitchFamily="49" charset="-128"/>
                <a:ea typeface="ＭＳ ゴシック" panose="020B0609070205080204" pitchFamily="49" charset="-128"/>
              </a:rPr>
              <a:t>周期変更可能な</a:t>
            </a:r>
            <a:r>
              <a:rPr kumimoji="1" lang="en-US" altLang="ja-JP" sz="1200" b="1">
                <a:solidFill>
                  <a:srgbClr val="FF0000"/>
                </a:solidFill>
                <a:latin typeface="ＭＳ ゴシック" panose="020B0609070205080204" pitchFamily="49" charset="-128"/>
                <a:ea typeface="ＭＳ ゴシック" panose="020B0609070205080204" pitchFamily="49" charset="-128"/>
              </a:rPr>
              <a:t>IF</a:t>
            </a:r>
            <a:r>
              <a:rPr kumimoji="1" lang="ja-JP" altLang="en-US" sz="1200" b="1">
                <a:solidFill>
                  <a:srgbClr val="FF0000"/>
                </a:solidFill>
                <a:latin typeface="ＭＳ ゴシック" panose="020B0609070205080204" pitchFamily="49" charset="-128"/>
                <a:ea typeface="ＭＳ ゴシック" panose="020B0609070205080204" pitchFamily="49" charset="-128"/>
              </a:rPr>
              <a:t>を追加</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(4)</a:t>
            </a:r>
            <a:r>
              <a:rPr kumimoji="1" lang="ja-JP" altLang="en-US" sz="1200" b="1">
                <a:solidFill>
                  <a:srgbClr val="FF0000"/>
                </a:solidFill>
                <a:latin typeface="ＭＳ ゴシック" panose="020B0609070205080204" pitchFamily="49" charset="-128"/>
                <a:ea typeface="ＭＳ ゴシック" panose="020B0609070205080204" pitchFamily="49" charset="-128"/>
              </a:rPr>
              <a:t>署名リスト：</a:t>
            </a:r>
            <a:r>
              <a:rPr kumimoji="1" lang="en-US" altLang="ja-JP" sz="1200" b="1">
                <a:solidFill>
                  <a:srgbClr val="FF0000"/>
                </a:solidFill>
                <a:latin typeface="ＭＳ ゴシック" panose="020B0609070205080204" pitchFamily="49" charset="-128"/>
                <a:ea typeface="ＭＳ ゴシック" panose="020B0609070205080204" pitchFamily="49" charset="-128"/>
              </a:rPr>
              <a:t>VendprApp</a:t>
            </a:r>
            <a:r>
              <a:rPr kumimoji="1" lang="ja-JP" altLang="en-US" sz="1200" b="1">
                <a:solidFill>
                  <a:srgbClr val="FF0000"/>
                </a:solidFill>
                <a:latin typeface="ＭＳ ゴシック" panose="020B0609070205080204" pitchFamily="49" charset="-128"/>
                <a:ea typeface="ＭＳ ゴシック" panose="020B0609070205080204" pitchFamily="49" charset="-128"/>
              </a:rPr>
              <a:t>の署名チェックは実施しないため、署名リストは保持しない。</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(5)</a:t>
            </a:r>
            <a:r>
              <a:rPr kumimoji="1" lang="ja-JP" altLang="en-US" sz="1200" b="1">
                <a:solidFill>
                  <a:srgbClr val="FF0000"/>
                </a:solidFill>
                <a:latin typeface="ＭＳ ゴシック" panose="020B0609070205080204" pitchFamily="49" charset="-128"/>
                <a:ea typeface="ＭＳ ゴシック" panose="020B0609070205080204" pitchFamily="49" charset="-128"/>
              </a:rPr>
              <a:t>ソフトウェア可否判定結果：常時</a:t>
            </a:r>
            <a:r>
              <a:rPr kumimoji="1" lang="en-US" altLang="ja-JP" sz="1200" b="1">
                <a:solidFill>
                  <a:srgbClr val="FF0000"/>
                </a:solidFill>
                <a:latin typeface="ＭＳ ゴシック" panose="020B0609070205080204" pitchFamily="49" charset="-128"/>
                <a:ea typeface="ＭＳ ゴシック" panose="020B0609070205080204" pitchFamily="49" charset="-128"/>
              </a:rPr>
              <a:t>OK</a:t>
            </a:r>
            <a:r>
              <a:rPr kumimoji="1" lang="ja-JP" altLang="en-US" sz="1200" b="1">
                <a:solidFill>
                  <a:srgbClr val="FF0000"/>
                </a:solidFill>
                <a:latin typeface="ＭＳ ゴシック" panose="020B0609070205080204" pitchFamily="49" charset="-128"/>
                <a:ea typeface="ＭＳ ゴシック" panose="020B0609070205080204" pitchFamily="49" charset="-128"/>
              </a:rPr>
              <a:t>とする</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a:t>
            </a:r>
            <a:r>
              <a:rPr kumimoji="1" lang="ja-JP" altLang="en-US" sz="1200" b="1">
                <a:solidFill>
                  <a:srgbClr val="FF0000"/>
                </a:solidFill>
                <a:latin typeface="ＭＳ ゴシック" panose="020B0609070205080204" pitchFamily="49" charset="-128"/>
                <a:ea typeface="ＭＳ ゴシック" panose="020B0609070205080204" pitchFamily="49" charset="-128"/>
              </a:rPr>
              <a:t>参照資料</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a:p>
            <a:pPr algn="l"/>
            <a:r>
              <a:rPr kumimoji="1" lang="ja-JP" altLang="en-US" sz="1200" b="1">
                <a:solidFill>
                  <a:srgbClr val="FF0000"/>
                </a:solidFill>
                <a:latin typeface="ＭＳ ゴシック" panose="020B0609070205080204" pitchFamily="49" charset="-128"/>
                <a:ea typeface="ＭＳ ゴシック" panose="020B0609070205080204" pitchFamily="49" charset="-128"/>
              </a:rPr>
              <a:t>「異常系・準正常系</a:t>
            </a:r>
            <a:r>
              <a:rPr kumimoji="1" lang="en-US" altLang="ja-JP" sz="1200" b="1">
                <a:solidFill>
                  <a:srgbClr val="FF0000"/>
                </a:solidFill>
                <a:latin typeface="ＭＳ ゴシック" panose="020B0609070205080204" pitchFamily="49" charset="-128"/>
                <a:ea typeface="ＭＳ ゴシック" panose="020B0609070205080204" pitchFamily="49" charset="-128"/>
              </a:rPr>
              <a:t>HU</a:t>
            </a:r>
            <a:r>
              <a:rPr kumimoji="1" lang="ja-JP" altLang="en-US" sz="1200" b="1">
                <a:solidFill>
                  <a:srgbClr val="FF0000"/>
                </a:solidFill>
                <a:latin typeface="ＭＳ ゴシック" panose="020B0609070205080204" pitchFamily="49" charset="-128"/>
                <a:ea typeface="ＭＳ ゴシック" panose="020B0609070205080204" pitchFamily="49" charset="-128"/>
              </a:rPr>
              <a:t>テスト用</a:t>
            </a:r>
            <a:r>
              <a:rPr kumimoji="1" lang="en-US" altLang="ja-JP" sz="1200" b="1">
                <a:solidFill>
                  <a:srgbClr val="FF0000"/>
                </a:solidFill>
                <a:latin typeface="ＭＳ ゴシック" panose="020B0609070205080204" pitchFamily="49" charset="-128"/>
                <a:ea typeface="ＭＳ ゴシック" panose="020B0609070205080204" pitchFamily="49" charset="-128"/>
              </a:rPr>
              <a:t>MD</a:t>
            </a:r>
            <a:r>
              <a:rPr kumimoji="1" lang="ja-JP" altLang="en-US" sz="1200" b="1">
                <a:solidFill>
                  <a:srgbClr val="FF0000"/>
                </a:solidFill>
                <a:latin typeface="ＭＳ ゴシック" panose="020B0609070205080204" pitchFamily="49" charset="-128"/>
                <a:ea typeface="ＭＳ ゴシック" panose="020B0609070205080204" pitchFamily="49" charset="-128"/>
              </a:rPr>
              <a:t>アプリ機能仕様書</a:t>
            </a:r>
            <a:r>
              <a:rPr kumimoji="1" lang="en-US" altLang="ja-JP" sz="1200" b="1">
                <a:solidFill>
                  <a:srgbClr val="FF0000"/>
                </a:solidFill>
                <a:latin typeface="ＭＳ ゴシック" panose="020B0609070205080204" pitchFamily="49" charset="-128"/>
                <a:ea typeface="ＭＳ ゴシック" panose="020B0609070205080204" pitchFamily="49" charset="-128"/>
              </a:rPr>
              <a:t>_</a:t>
            </a:r>
            <a:r>
              <a:rPr kumimoji="1" lang="ja-JP" altLang="en-US" sz="1200" b="1">
                <a:solidFill>
                  <a:srgbClr val="FF0000"/>
                </a:solidFill>
                <a:latin typeface="ＭＳ ゴシック" panose="020B0609070205080204" pitchFamily="49" charset="-128"/>
                <a:ea typeface="ＭＳ ゴシック" panose="020B0609070205080204" pitchFamily="49" charset="-128"/>
              </a:rPr>
              <a:t>コーチングアプリ向け」</a:t>
            </a:r>
            <a:r>
              <a:rPr kumimoji="1" lang="en-US" altLang="ja-JP" sz="1200" b="1">
                <a:solidFill>
                  <a:srgbClr val="FF0000"/>
                </a:solidFill>
                <a:latin typeface="ＭＳ ゴシック" panose="020B0609070205080204" pitchFamily="49" charset="-128"/>
                <a:ea typeface="ＭＳ ゴシック" panose="020B0609070205080204" pitchFamily="49" charset="-128"/>
              </a:rPr>
              <a:t>.xlsx</a:t>
            </a:r>
            <a:endParaRPr kumimoji="1" lang="ja-JP" altLang="en-US" sz="1200" b="1">
              <a:solidFill>
                <a:srgbClr val="FF0000"/>
              </a:solidFill>
              <a:latin typeface="ＭＳ ゴシック" panose="020B0609070205080204" pitchFamily="49" charset="-128"/>
              <a:ea typeface="ＭＳ ゴシック" panose="020B0609070205080204" pitchFamily="49" charset="-128"/>
            </a:endParaRPr>
          </a:p>
        </xdr:txBody>
      </xdr:sp>
      <xdr:sp macro="" textlink="">
        <xdr:nvSpPr>
          <xdr:cNvPr id="709" name="正方形/長方形 708"/>
          <xdr:cNvSpPr/>
        </xdr:nvSpPr>
        <xdr:spPr>
          <a:xfrm>
            <a:off x="9310965" y="1815353"/>
            <a:ext cx="4673975" cy="7563971"/>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6" name="テキスト ボックス 715"/>
          <xdr:cNvSpPr txBox="1"/>
        </xdr:nvSpPr>
        <xdr:spPr>
          <a:xfrm>
            <a:off x="9299759" y="1804147"/>
            <a:ext cx="503469" cy="271344"/>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grpSp>
    <xdr:clientData/>
  </xdr:twoCellAnchor>
  <xdr:twoCellAnchor>
    <xdr:from>
      <xdr:col>14</xdr:col>
      <xdr:colOff>112060</xdr:colOff>
      <xdr:row>96</xdr:row>
      <xdr:rowOff>112057</xdr:rowOff>
    </xdr:from>
    <xdr:to>
      <xdr:col>21</xdr:col>
      <xdr:colOff>11205</xdr:colOff>
      <xdr:row>141</xdr:row>
      <xdr:rowOff>123258</xdr:rowOff>
    </xdr:to>
    <xdr:grpSp>
      <xdr:nvGrpSpPr>
        <xdr:cNvPr id="143" name="グループ化 142"/>
        <xdr:cNvGrpSpPr/>
      </xdr:nvGrpSpPr>
      <xdr:grpSpPr>
        <a:xfrm>
          <a:off x="9356913" y="16439028"/>
          <a:ext cx="4684057" cy="7575171"/>
          <a:chOff x="9356913" y="16439028"/>
          <a:chExt cx="4684057" cy="7575171"/>
        </a:xfrm>
      </xdr:grpSpPr>
      <xdr:sp macro="" textlink="">
        <xdr:nvSpPr>
          <xdr:cNvPr id="713" name="テキスト ボックス 712"/>
          <xdr:cNvSpPr txBox="1"/>
        </xdr:nvSpPr>
        <xdr:spPr>
          <a:xfrm>
            <a:off x="9531993" y="16842434"/>
            <a:ext cx="4396919" cy="7003677"/>
          </a:xfrm>
          <a:prstGeom prst="rect">
            <a:avLst/>
          </a:prstGeom>
          <a:solidFill>
            <a:schemeClr val="accent3">
              <a:lumMod val="75000"/>
              <a:alpha val="7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en-US" altLang="ja-JP" sz="1200" b="1">
                <a:solidFill>
                  <a:srgbClr val="FF0000"/>
                </a:solidFill>
                <a:latin typeface="ＭＳ ゴシック" panose="020B0609070205080204" pitchFamily="49" charset="-128"/>
                <a:ea typeface="ＭＳ ゴシック" panose="020B0609070205080204" pitchFamily="49" charset="-128"/>
              </a:rPr>
              <a:t>Android</a:t>
            </a:r>
            <a:r>
              <a:rPr kumimoji="1" lang="ja-JP" altLang="en-US" sz="1200" b="1">
                <a:solidFill>
                  <a:srgbClr val="FF0000"/>
                </a:solidFill>
                <a:latin typeface="ＭＳ ゴシック" panose="020B0609070205080204" pitchFamily="49" charset="-128"/>
                <a:ea typeface="ＭＳ ゴシック" panose="020B0609070205080204" pitchFamily="49" charset="-128"/>
              </a:rPr>
              <a:t>端末と同様の為、省略</a:t>
            </a:r>
            <a:endParaRPr kumimoji="1" lang="en-US" altLang="ja-JP" sz="1200" b="1">
              <a:solidFill>
                <a:srgbClr val="FF0000"/>
              </a:solidFill>
              <a:latin typeface="ＭＳ ゴシック" panose="020B0609070205080204" pitchFamily="49" charset="-128"/>
              <a:ea typeface="ＭＳ ゴシック" panose="020B0609070205080204" pitchFamily="49" charset="-128"/>
            </a:endParaRPr>
          </a:p>
        </xdr:txBody>
      </xdr:sp>
      <xdr:sp macro="" textlink="">
        <xdr:nvSpPr>
          <xdr:cNvPr id="714" name="正方形/長方形 713"/>
          <xdr:cNvSpPr/>
        </xdr:nvSpPr>
        <xdr:spPr>
          <a:xfrm>
            <a:off x="9366995" y="16450228"/>
            <a:ext cx="4673975" cy="7563971"/>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8" name="テキスト ボックス 717"/>
          <xdr:cNvSpPr txBox="1"/>
        </xdr:nvSpPr>
        <xdr:spPr>
          <a:xfrm>
            <a:off x="9356913" y="16439028"/>
            <a:ext cx="503469" cy="271344"/>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209550</xdr:colOff>
      <xdr:row>9</xdr:row>
      <xdr:rowOff>9525</xdr:rowOff>
    </xdr:from>
    <xdr:to>
      <xdr:col>4</xdr:col>
      <xdr:colOff>9525</xdr:colOff>
      <xdr:row>16</xdr:row>
      <xdr:rowOff>161925</xdr:rowOff>
    </xdr:to>
    <xdr:sp macro="" textlink="">
      <xdr:nvSpPr>
        <xdr:cNvPr id="3" name="正方形/長方形 2"/>
        <xdr:cNvSpPr/>
      </xdr:nvSpPr>
      <xdr:spPr>
        <a:xfrm>
          <a:off x="895350" y="1771650"/>
          <a:ext cx="1857375" cy="1352550"/>
        </a:xfrm>
        <a:prstGeom prst="rect">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車載器</a:t>
          </a: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(H/U)</a:t>
          </a:r>
          <a:endParaRPr kumimoji="1" lang="ja-JP" altLang="en-US"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361950</xdr:colOff>
      <xdr:row>12</xdr:row>
      <xdr:rowOff>104775</xdr:rowOff>
    </xdr:from>
    <xdr:to>
      <xdr:col>3</xdr:col>
      <xdr:colOff>533399</xdr:colOff>
      <xdr:row>15</xdr:row>
      <xdr:rowOff>66675</xdr:rowOff>
    </xdr:to>
    <xdr:sp macro="" textlink="">
      <xdr:nvSpPr>
        <xdr:cNvPr id="4" name="正方形/長方形 3"/>
        <xdr:cNvSpPr/>
      </xdr:nvSpPr>
      <xdr:spPr>
        <a:xfrm>
          <a:off x="1047750" y="2381250"/>
          <a:ext cx="1543049" cy="476250"/>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HUVE</a:t>
          </a:r>
          <a:r>
            <a:rPr kumimoji="1" lang="ja-JP" altLang="en-US" sz="1100" baseline="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100" baseline="0">
              <a:solidFill>
                <a:sysClr val="windowText" lastClr="000000"/>
              </a:solidFill>
              <a:latin typeface="ＭＳ ゴシック" panose="020B0609070205080204" pitchFamily="49" charset="-128"/>
              <a:ea typeface="ＭＳ ゴシック" panose="020B0609070205080204" pitchFamily="49" charset="-128"/>
            </a:rPr>
            <a:t>Library</a:t>
          </a:r>
          <a:endParaRPr kumimoji="1" lang="ja-JP" altLang="en-US"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333375</xdr:colOff>
      <xdr:row>8</xdr:row>
      <xdr:rowOff>161925</xdr:rowOff>
    </xdr:from>
    <xdr:to>
      <xdr:col>9</xdr:col>
      <xdr:colOff>161925</xdr:colOff>
      <xdr:row>17</xdr:row>
      <xdr:rowOff>0</xdr:rowOff>
    </xdr:to>
    <xdr:sp macro="" textlink="">
      <xdr:nvSpPr>
        <xdr:cNvPr id="5" name="正方形/長方形 4"/>
        <xdr:cNvSpPr/>
      </xdr:nvSpPr>
      <xdr:spPr>
        <a:xfrm>
          <a:off x="4448175" y="1752600"/>
          <a:ext cx="1885950" cy="1381125"/>
        </a:xfrm>
        <a:prstGeom prst="rect">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MD:</a:t>
          </a:r>
        </a:p>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Android/</a:t>
          </a:r>
        </a:p>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iPhone</a:t>
          </a:r>
          <a:endParaRPr kumimoji="1" lang="ja-JP" altLang="en-US"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533399</xdr:colOff>
      <xdr:row>14</xdr:row>
      <xdr:rowOff>0</xdr:rowOff>
    </xdr:from>
    <xdr:to>
      <xdr:col>6</xdr:col>
      <xdr:colOff>533400</xdr:colOff>
      <xdr:row>14</xdr:row>
      <xdr:rowOff>0</xdr:rowOff>
    </xdr:to>
    <xdr:cxnSp macro="">
      <xdr:nvCxnSpPr>
        <xdr:cNvPr id="8" name="直線コネクタ 7"/>
        <xdr:cNvCxnSpPr>
          <a:stCxn id="4" idx="3"/>
          <a:endCxn id="15" idx="1"/>
        </xdr:cNvCxnSpPr>
      </xdr:nvCxnSpPr>
      <xdr:spPr>
        <a:xfrm>
          <a:off x="2590799" y="2619375"/>
          <a:ext cx="2057401"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533400</xdr:colOff>
      <xdr:row>12</xdr:row>
      <xdr:rowOff>104775</xdr:rowOff>
    </xdr:from>
    <xdr:to>
      <xdr:col>8</xdr:col>
      <xdr:colOff>647700</xdr:colOff>
      <xdr:row>15</xdr:row>
      <xdr:rowOff>66675</xdr:rowOff>
    </xdr:to>
    <xdr:sp macro="" textlink="">
      <xdr:nvSpPr>
        <xdr:cNvPr id="15" name="正方形/長方形 14"/>
        <xdr:cNvSpPr/>
      </xdr:nvSpPr>
      <xdr:spPr>
        <a:xfrm>
          <a:off x="4648200" y="2381250"/>
          <a:ext cx="1485900" cy="476250"/>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MDVE</a:t>
          </a:r>
          <a:r>
            <a:rPr kumimoji="1" lang="en-US" altLang="ja-JP" sz="1100" baseline="0">
              <a:solidFill>
                <a:sysClr val="windowText" lastClr="000000"/>
              </a:solidFill>
              <a:latin typeface="ＭＳ ゴシック" panose="020B0609070205080204" pitchFamily="49" charset="-128"/>
              <a:ea typeface="ＭＳ ゴシック" panose="020B0609070205080204" pitchFamily="49" charset="-128"/>
            </a:rPr>
            <a:t>Service/</a:t>
          </a:r>
        </a:p>
        <a:p>
          <a:pPr algn="ctr"/>
          <a:r>
            <a:rPr kumimoji="1" lang="en-US" altLang="ja-JP" sz="1100" baseline="0">
              <a:solidFill>
                <a:sysClr val="windowText" lastClr="000000"/>
              </a:solidFill>
              <a:latin typeface="ＭＳ ゴシック" panose="020B0609070205080204" pitchFamily="49" charset="-128"/>
              <a:ea typeface="ＭＳ ゴシック" panose="020B0609070205080204" pitchFamily="49" charset="-128"/>
            </a:rPr>
            <a:t>MDEAPFramework</a:t>
          </a:r>
        </a:p>
      </xdr:txBody>
    </xdr:sp>
    <xdr:clientData/>
  </xdr:twoCellAnchor>
  <xdr:twoCellAnchor>
    <xdr:from>
      <xdr:col>3</xdr:col>
      <xdr:colOff>475688</xdr:colOff>
      <xdr:row>12</xdr:row>
      <xdr:rowOff>78443</xdr:rowOff>
    </xdr:from>
    <xdr:to>
      <xdr:col>6</xdr:col>
      <xdr:colOff>581026</xdr:colOff>
      <xdr:row>14</xdr:row>
      <xdr:rowOff>19052</xdr:rowOff>
    </xdr:to>
    <xdr:sp macro="" textlink="">
      <xdr:nvSpPr>
        <xdr:cNvPr id="17" name="テキスト ボックス 16"/>
        <xdr:cNvSpPr txBox="1"/>
      </xdr:nvSpPr>
      <xdr:spPr>
        <a:xfrm>
          <a:off x="2533088" y="2354918"/>
          <a:ext cx="2162738" cy="283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solidFill>
                <a:sysClr val="windowText" lastClr="000000"/>
              </a:solidFill>
              <a:latin typeface="ＭＳ ゴシック" panose="020B0609070205080204" pitchFamily="49" charset="-128"/>
              <a:ea typeface="ＭＳ ゴシック" panose="020B0609070205080204" pitchFamily="49" charset="-128"/>
            </a:rPr>
            <a:t>VE/EAP</a:t>
          </a:r>
          <a:r>
            <a:rPr kumimoji="1" lang="ja-JP" altLang="en-US" sz="1050">
              <a:solidFill>
                <a:sysClr val="windowText" lastClr="000000"/>
              </a:solidFill>
              <a:latin typeface="ＭＳ ゴシック" panose="020B0609070205080204" pitchFamily="49" charset="-128"/>
              <a:ea typeface="ＭＳ ゴシック" panose="020B0609070205080204" pitchFamily="49" charset="-128"/>
            </a:rPr>
            <a:t>通信プロトコル</a:t>
          </a:r>
        </a:p>
      </xdr:txBody>
    </xdr:sp>
    <xdr:clientData/>
  </xdr:twoCellAnchor>
  <xdr:oneCellAnchor>
    <xdr:from>
      <xdr:col>3</xdr:col>
      <xdr:colOff>75193</xdr:colOff>
      <xdr:row>31</xdr:row>
      <xdr:rowOff>8964</xdr:rowOff>
    </xdr:from>
    <xdr:ext cx="1028700" cy="342900"/>
    <xdr:sp macro="" textlink="">
      <xdr:nvSpPr>
        <xdr:cNvPr id="52" name="正方形/長方形 51"/>
        <xdr:cNvSpPr/>
      </xdr:nvSpPr>
      <xdr:spPr>
        <a:xfrm>
          <a:off x="2125869" y="5779993"/>
          <a:ext cx="1028700" cy="342900"/>
        </a:xfrm>
        <a:prstGeom prst="rect">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effectLst/>
              <a:latin typeface="Tahoma" panose="020B0604030504040204" pitchFamily="34" charset="0"/>
              <a:cs typeface="Tahoma" panose="020B0604030504040204" pitchFamily="34" charset="0"/>
            </a:rPr>
            <a:t>パケット種別</a:t>
          </a:r>
          <a:endParaRPr lang="ja-JP" altLang="ja-JP">
            <a:solidFill>
              <a:sysClr val="windowText" lastClr="000000"/>
            </a:solidFill>
            <a:effectLst/>
            <a:latin typeface="Tahoma" panose="020B0604030504040204" pitchFamily="34" charset="0"/>
            <a:cs typeface="Tahoma" panose="020B0604030504040204" pitchFamily="34" charset="0"/>
          </a:endParaRPr>
        </a:p>
      </xdr:txBody>
    </xdr:sp>
    <xdr:clientData/>
  </xdr:oneCellAnchor>
  <xdr:oneCellAnchor>
    <xdr:from>
      <xdr:col>3</xdr:col>
      <xdr:colOff>198903</xdr:colOff>
      <xdr:row>26</xdr:row>
      <xdr:rowOff>0</xdr:rowOff>
    </xdr:from>
    <xdr:ext cx="1724025" cy="342900"/>
    <xdr:sp macro="" textlink="">
      <xdr:nvSpPr>
        <xdr:cNvPr id="53" name="正方形/長方形 52"/>
        <xdr:cNvSpPr/>
      </xdr:nvSpPr>
      <xdr:spPr>
        <a:xfrm>
          <a:off x="2249579" y="4930588"/>
          <a:ext cx="1724025"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データ</a:t>
          </a:r>
        </a:p>
      </xdr:txBody>
    </xdr:sp>
    <xdr:clientData/>
  </xdr:oneCellAnchor>
  <xdr:oneCellAnchor>
    <xdr:from>
      <xdr:col>4</xdr:col>
      <xdr:colOff>415739</xdr:colOff>
      <xdr:row>31</xdr:row>
      <xdr:rowOff>8964</xdr:rowOff>
    </xdr:from>
    <xdr:ext cx="752475" cy="342900"/>
    <xdr:sp macro="" textlink="">
      <xdr:nvSpPr>
        <xdr:cNvPr id="181" name="正方形/長方形 180"/>
        <xdr:cNvSpPr/>
      </xdr:nvSpPr>
      <xdr:spPr>
        <a:xfrm>
          <a:off x="3158939" y="5885889"/>
          <a:ext cx="752475"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データ長</a:t>
          </a:r>
        </a:p>
      </xdr:txBody>
    </xdr:sp>
    <xdr:clientData/>
  </xdr:oneCellAnchor>
  <xdr:twoCellAnchor>
    <xdr:from>
      <xdr:col>1</xdr:col>
      <xdr:colOff>548528</xdr:colOff>
      <xdr:row>27</xdr:row>
      <xdr:rowOff>152401</xdr:rowOff>
    </xdr:from>
    <xdr:to>
      <xdr:col>1</xdr:col>
      <xdr:colOff>548528</xdr:colOff>
      <xdr:row>31</xdr:row>
      <xdr:rowOff>1121</xdr:rowOff>
    </xdr:to>
    <xdr:cxnSp macro="">
      <xdr:nvCxnSpPr>
        <xdr:cNvPr id="183" name="直線コネクタ 182"/>
        <xdr:cNvCxnSpPr/>
      </xdr:nvCxnSpPr>
      <xdr:spPr>
        <a:xfrm>
          <a:off x="1167093" y="5298142"/>
          <a:ext cx="0" cy="53003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212912</xdr:colOff>
      <xdr:row>28</xdr:row>
      <xdr:rowOff>11207</xdr:rowOff>
    </xdr:from>
    <xdr:to>
      <xdr:col>8</xdr:col>
      <xdr:colOff>676275</xdr:colOff>
      <xdr:row>31</xdr:row>
      <xdr:rowOff>0</xdr:rowOff>
    </xdr:to>
    <xdr:cxnSp macro="">
      <xdr:nvCxnSpPr>
        <xdr:cNvPr id="185" name="直線コネクタ 184"/>
        <xdr:cNvCxnSpPr/>
      </xdr:nvCxnSpPr>
      <xdr:spPr>
        <a:xfrm>
          <a:off x="2270312" y="5373782"/>
          <a:ext cx="3892363" cy="50314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553009</xdr:colOff>
      <xdr:row>31</xdr:row>
      <xdr:rowOff>8404</xdr:rowOff>
    </xdr:from>
    <xdr:ext cx="890308" cy="342900"/>
    <xdr:sp macro="" textlink="">
      <xdr:nvSpPr>
        <xdr:cNvPr id="80" name="正方形/長方形 79"/>
        <xdr:cNvSpPr/>
      </xdr:nvSpPr>
      <xdr:spPr>
        <a:xfrm>
          <a:off x="1236568" y="5779433"/>
          <a:ext cx="890308"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バージョン</a:t>
          </a:r>
        </a:p>
      </xdr:txBody>
    </xdr:sp>
    <xdr:clientData/>
  </xdr:oneCellAnchor>
  <xdr:oneCellAnchor>
    <xdr:from>
      <xdr:col>1</xdr:col>
      <xdr:colOff>546847</xdr:colOff>
      <xdr:row>25</xdr:row>
      <xdr:rowOff>170328</xdr:rowOff>
    </xdr:from>
    <xdr:ext cx="1021977" cy="342900"/>
    <xdr:sp macro="" textlink="">
      <xdr:nvSpPr>
        <xdr:cNvPr id="82" name="正方形/長方形 81"/>
        <xdr:cNvSpPr/>
      </xdr:nvSpPr>
      <xdr:spPr>
        <a:xfrm>
          <a:off x="1165412" y="4975410"/>
          <a:ext cx="1021977"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ヘッダ</a:t>
          </a:r>
        </a:p>
      </xdr:txBody>
    </xdr:sp>
    <xdr:clientData/>
  </xdr:oneCellAnchor>
  <xdr:oneCellAnchor>
    <xdr:from>
      <xdr:col>5</xdr:col>
      <xdr:colOff>488013</xdr:colOff>
      <xdr:row>31</xdr:row>
      <xdr:rowOff>8963</xdr:rowOff>
    </xdr:from>
    <xdr:ext cx="2257427" cy="342900"/>
    <xdr:sp macro="" textlink="">
      <xdr:nvSpPr>
        <xdr:cNvPr id="83" name="正方形/長方形 82"/>
        <xdr:cNvSpPr/>
      </xdr:nvSpPr>
      <xdr:spPr>
        <a:xfrm>
          <a:off x="3917013" y="5885888"/>
          <a:ext cx="2257427"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ステータス</a:t>
          </a:r>
        </a:p>
      </xdr:txBody>
    </xdr:sp>
    <xdr:clientData/>
  </xdr:oneCellAnchor>
  <xdr:oneCellAnchor>
    <xdr:from>
      <xdr:col>3</xdr:col>
      <xdr:colOff>200025</xdr:colOff>
      <xdr:row>110</xdr:row>
      <xdr:rowOff>123825</xdr:rowOff>
    </xdr:from>
    <xdr:ext cx="790575" cy="342900"/>
    <xdr:sp macro="" textlink="">
      <xdr:nvSpPr>
        <xdr:cNvPr id="136" name="正方形/長方形 135"/>
        <xdr:cNvSpPr/>
      </xdr:nvSpPr>
      <xdr:spPr>
        <a:xfrm>
          <a:off x="2257425" y="25336500"/>
          <a:ext cx="790575" cy="342900"/>
        </a:xfrm>
        <a:prstGeom prst="rect">
          <a:avLst/>
        </a:prstGeom>
        <a:solidFill>
          <a:schemeClr val="accent5">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B-LOW</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3</xdr:col>
      <xdr:colOff>200025</xdr:colOff>
      <xdr:row>113</xdr:row>
      <xdr:rowOff>123825</xdr:rowOff>
    </xdr:from>
    <xdr:ext cx="790575" cy="342900"/>
    <xdr:sp macro="" textlink="">
      <xdr:nvSpPr>
        <xdr:cNvPr id="81" name="正方形/長方形 80"/>
        <xdr:cNvSpPr/>
      </xdr:nvSpPr>
      <xdr:spPr>
        <a:xfrm>
          <a:off x="2257425" y="25850850"/>
          <a:ext cx="790575" cy="342900"/>
        </a:xfrm>
        <a:prstGeom prst="rect">
          <a:avLst/>
        </a:prstGeom>
        <a:solidFill>
          <a:schemeClr val="accent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B-CONST</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5</xdr:col>
      <xdr:colOff>548528</xdr:colOff>
      <xdr:row>26</xdr:row>
      <xdr:rowOff>2240</xdr:rowOff>
    </xdr:from>
    <xdr:ext cx="596154" cy="342900"/>
    <xdr:sp macro="" textlink="">
      <xdr:nvSpPr>
        <xdr:cNvPr id="91" name="正方形/長方形 90"/>
        <xdr:cNvSpPr/>
      </xdr:nvSpPr>
      <xdr:spPr>
        <a:xfrm>
          <a:off x="3977528" y="5021915"/>
          <a:ext cx="596154"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Check</a:t>
          </a:r>
        </a:p>
        <a:p>
          <a:pPr algn="ctr"/>
          <a:r>
            <a:rPr kumimoji="1" lang="en-US" altLang="ja-JP"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Sum</a:t>
          </a:r>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15</xdr:col>
      <xdr:colOff>114300</xdr:colOff>
      <xdr:row>74</xdr:row>
      <xdr:rowOff>57150</xdr:rowOff>
    </xdr:from>
    <xdr:to>
      <xdr:col>15</xdr:col>
      <xdr:colOff>285750</xdr:colOff>
      <xdr:row>75</xdr:row>
      <xdr:rowOff>342900</xdr:rowOff>
    </xdr:to>
    <xdr:sp macro="" textlink="">
      <xdr:nvSpPr>
        <xdr:cNvPr id="14" name="右中かっこ 13"/>
        <xdr:cNvSpPr/>
      </xdr:nvSpPr>
      <xdr:spPr>
        <a:xfrm>
          <a:off x="10401300" y="14449425"/>
          <a:ext cx="171450" cy="685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15</xdr:col>
      <xdr:colOff>219075</xdr:colOff>
      <xdr:row>74</xdr:row>
      <xdr:rowOff>133349</xdr:rowOff>
    </xdr:from>
    <xdr:ext cx="2085975" cy="561975"/>
    <xdr:sp macro="" textlink="">
      <xdr:nvSpPr>
        <xdr:cNvPr id="16" name="テキスト ボックス 15"/>
        <xdr:cNvSpPr txBox="1"/>
      </xdr:nvSpPr>
      <xdr:spPr>
        <a:xfrm>
          <a:off x="10506075" y="14525624"/>
          <a:ext cx="2085975" cy="56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側のﾌﾟﾛﾄｺﾙ</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Ver</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により</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データ内容が異なるため注意</a:t>
          </a:r>
        </a:p>
      </xdr:txBody>
    </xdr:sp>
    <xdr:clientData/>
  </xdr:oneCellAnchor>
  <xdr:twoCellAnchor>
    <xdr:from>
      <xdr:col>2</xdr:col>
      <xdr:colOff>190500</xdr:colOff>
      <xdr:row>139</xdr:row>
      <xdr:rowOff>152401</xdr:rowOff>
    </xdr:from>
    <xdr:to>
      <xdr:col>3</xdr:col>
      <xdr:colOff>114300</xdr:colOff>
      <xdr:row>141</xdr:row>
      <xdr:rowOff>57151</xdr:rowOff>
    </xdr:to>
    <xdr:sp macro="" textlink="">
      <xdr:nvSpPr>
        <xdr:cNvPr id="115" name="テキスト ボックス 114"/>
        <xdr:cNvSpPr txBox="1"/>
      </xdr:nvSpPr>
      <xdr:spPr>
        <a:xfrm>
          <a:off x="1562100" y="27603451"/>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H/U</a:t>
          </a:r>
          <a:endParaRPr kumimoji="1" lang="ja-JP" altLang="en-US" sz="1200">
            <a:solidFill>
              <a:sysClr val="windowText" lastClr="000000"/>
            </a:solidFill>
          </a:endParaRPr>
        </a:p>
      </xdr:txBody>
    </xdr:sp>
    <xdr:clientData/>
  </xdr:twoCellAnchor>
  <xdr:twoCellAnchor>
    <xdr:from>
      <xdr:col>21</xdr:col>
      <xdr:colOff>114300</xdr:colOff>
      <xdr:row>139</xdr:row>
      <xdr:rowOff>152401</xdr:rowOff>
    </xdr:from>
    <xdr:to>
      <xdr:col>22</xdr:col>
      <xdr:colOff>38100</xdr:colOff>
      <xdr:row>141</xdr:row>
      <xdr:rowOff>57151</xdr:rowOff>
    </xdr:to>
    <xdr:sp macro="" textlink="">
      <xdr:nvSpPr>
        <xdr:cNvPr id="116" name="テキスト ボックス 115"/>
        <xdr:cNvSpPr txBox="1"/>
      </xdr:nvSpPr>
      <xdr:spPr>
        <a:xfrm>
          <a:off x="14516100" y="27603451"/>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MD</a:t>
          </a:r>
        </a:p>
        <a:p>
          <a:endParaRPr kumimoji="1" lang="ja-JP" altLang="en-US" sz="1200">
            <a:solidFill>
              <a:sysClr val="windowText" lastClr="000000"/>
            </a:solidFill>
          </a:endParaRPr>
        </a:p>
      </xdr:txBody>
    </xdr:sp>
    <xdr:clientData/>
  </xdr:twoCellAnchor>
  <xdr:twoCellAnchor>
    <xdr:from>
      <xdr:col>11</xdr:col>
      <xdr:colOff>352424</xdr:colOff>
      <xdr:row>140</xdr:row>
      <xdr:rowOff>76202</xdr:rowOff>
    </xdr:from>
    <xdr:to>
      <xdr:col>13</xdr:col>
      <xdr:colOff>171450</xdr:colOff>
      <xdr:row>142</xdr:row>
      <xdr:rowOff>9525</xdr:rowOff>
    </xdr:to>
    <xdr:sp macro="" textlink="">
      <xdr:nvSpPr>
        <xdr:cNvPr id="117" name="テキスト ボックス 116"/>
        <xdr:cNvSpPr txBox="1"/>
      </xdr:nvSpPr>
      <xdr:spPr>
        <a:xfrm>
          <a:off x="7896224" y="27698702"/>
          <a:ext cx="1190626"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データの流れ</a:t>
          </a:r>
          <a:endParaRPr kumimoji="1" lang="en-US" altLang="ja-JP" sz="1100">
            <a:solidFill>
              <a:sysClr val="windowText" lastClr="000000"/>
            </a:solidFill>
          </a:endParaRPr>
        </a:p>
        <a:p>
          <a:endParaRPr kumimoji="1" lang="ja-JP" altLang="en-US" sz="1100">
            <a:solidFill>
              <a:sysClr val="windowText" lastClr="000000"/>
            </a:solidFill>
          </a:endParaRPr>
        </a:p>
      </xdr:txBody>
    </xdr:sp>
    <xdr:clientData/>
  </xdr:twoCellAnchor>
  <xdr:twoCellAnchor>
    <xdr:from>
      <xdr:col>2</xdr:col>
      <xdr:colOff>600075</xdr:colOff>
      <xdr:row>140</xdr:row>
      <xdr:rowOff>123826</xdr:rowOff>
    </xdr:from>
    <xdr:to>
      <xdr:col>21</xdr:col>
      <xdr:colOff>123825</xdr:colOff>
      <xdr:row>140</xdr:row>
      <xdr:rowOff>123826</xdr:rowOff>
    </xdr:to>
    <xdr:cxnSp macro="">
      <xdr:nvCxnSpPr>
        <xdr:cNvPr id="123" name="直線矢印コネクタ 122"/>
        <xdr:cNvCxnSpPr/>
      </xdr:nvCxnSpPr>
      <xdr:spPr>
        <a:xfrm>
          <a:off x="1971675" y="27746326"/>
          <a:ext cx="12553950"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619125</xdr:colOff>
      <xdr:row>138</xdr:row>
      <xdr:rowOff>123825</xdr:rowOff>
    </xdr:from>
    <xdr:to>
      <xdr:col>6</xdr:col>
      <xdr:colOff>38100</xdr:colOff>
      <xdr:row>140</xdr:row>
      <xdr:rowOff>123825</xdr:rowOff>
    </xdr:to>
    <xdr:sp macro="" textlink="">
      <xdr:nvSpPr>
        <xdr:cNvPr id="119" name="正方形/長方形 118"/>
        <xdr:cNvSpPr/>
      </xdr:nvSpPr>
      <xdr:spPr>
        <a:xfrm>
          <a:off x="3362325" y="30165675"/>
          <a:ext cx="790575" cy="342900"/>
        </a:xfrm>
        <a:prstGeom prst="rect">
          <a:avLst/>
        </a:prstGeom>
        <a:solidFill>
          <a:schemeClr val="accent3">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4</xdr:col>
      <xdr:colOff>619125</xdr:colOff>
      <xdr:row>135</xdr:row>
      <xdr:rowOff>133350</xdr:rowOff>
    </xdr:from>
    <xdr:to>
      <xdr:col>6</xdr:col>
      <xdr:colOff>38100</xdr:colOff>
      <xdr:row>137</xdr:row>
      <xdr:rowOff>133350</xdr:rowOff>
    </xdr:to>
    <xdr:sp macro="" textlink="">
      <xdr:nvSpPr>
        <xdr:cNvPr id="120" name="正方形/長方形 119"/>
        <xdr:cNvSpPr/>
      </xdr:nvSpPr>
      <xdr:spPr>
        <a:xfrm>
          <a:off x="3362325" y="29660850"/>
          <a:ext cx="790575" cy="342900"/>
        </a:xfrm>
        <a:prstGeom prst="rect">
          <a:avLst/>
        </a:prstGeom>
        <a:solidFill>
          <a:schemeClr val="accent6">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F-HIGH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3</xdr:col>
      <xdr:colOff>200025</xdr:colOff>
      <xdr:row>138</xdr:row>
      <xdr:rowOff>123825</xdr:rowOff>
    </xdr:from>
    <xdr:to>
      <xdr:col>4</xdr:col>
      <xdr:colOff>304800</xdr:colOff>
      <xdr:row>140</xdr:row>
      <xdr:rowOff>123825</xdr:rowOff>
    </xdr:to>
    <xdr:sp macro="" textlink="">
      <xdr:nvSpPr>
        <xdr:cNvPr id="121" name="正方形/長方形 120"/>
        <xdr:cNvSpPr/>
      </xdr:nvSpPr>
      <xdr:spPr>
        <a:xfrm>
          <a:off x="2257425" y="27403425"/>
          <a:ext cx="790575" cy="342900"/>
        </a:xfrm>
        <a:prstGeom prst="rect">
          <a:avLst/>
        </a:prstGeom>
        <a:solidFill>
          <a:schemeClr val="accent3">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3</xdr:col>
      <xdr:colOff>200025</xdr:colOff>
      <xdr:row>135</xdr:row>
      <xdr:rowOff>133350</xdr:rowOff>
    </xdr:from>
    <xdr:to>
      <xdr:col>4</xdr:col>
      <xdr:colOff>304800</xdr:colOff>
      <xdr:row>137</xdr:row>
      <xdr:rowOff>133350</xdr:rowOff>
    </xdr:to>
    <xdr:sp macro="" textlink="">
      <xdr:nvSpPr>
        <xdr:cNvPr id="122" name="正方形/長方形 121"/>
        <xdr:cNvSpPr/>
      </xdr:nvSpPr>
      <xdr:spPr>
        <a:xfrm>
          <a:off x="2257425" y="26898600"/>
          <a:ext cx="790575" cy="342900"/>
        </a:xfrm>
        <a:prstGeom prst="rect">
          <a:avLst/>
        </a:prstGeom>
        <a:solidFill>
          <a:schemeClr val="accent6">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F-HIGH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4</xdr:col>
      <xdr:colOff>619125</xdr:colOff>
      <xdr:row>133</xdr:row>
      <xdr:rowOff>104775</xdr:rowOff>
    </xdr:from>
    <xdr:to>
      <xdr:col>4</xdr:col>
      <xdr:colOff>619125</xdr:colOff>
      <xdr:row>140</xdr:row>
      <xdr:rowOff>99373</xdr:rowOff>
    </xdr:to>
    <xdr:cxnSp macro="">
      <xdr:nvCxnSpPr>
        <xdr:cNvPr id="130" name="直線コネクタ 129"/>
        <xdr:cNvCxnSpPr/>
      </xdr:nvCxnSpPr>
      <xdr:spPr>
        <a:xfrm>
          <a:off x="3362325" y="29289375"/>
          <a:ext cx="0" cy="119474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133</xdr:row>
      <xdr:rowOff>120705</xdr:rowOff>
    </xdr:from>
    <xdr:to>
      <xdr:col>3</xdr:col>
      <xdr:colOff>200025</xdr:colOff>
      <xdr:row>140</xdr:row>
      <xdr:rowOff>115303</xdr:rowOff>
    </xdr:to>
    <xdr:cxnSp macro="">
      <xdr:nvCxnSpPr>
        <xdr:cNvPr id="131" name="直線コネクタ 130"/>
        <xdr:cNvCxnSpPr/>
      </xdr:nvCxnSpPr>
      <xdr:spPr>
        <a:xfrm>
          <a:off x="2257425" y="26543055"/>
          <a:ext cx="0" cy="119474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135</xdr:row>
      <xdr:rowOff>38102</xdr:rowOff>
    </xdr:from>
    <xdr:to>
      <xdr:col>4</xdr:col>
      <xdr:colOff>619125</xdr:colOff>
      <xdr:row>135</xdr:row>
      <xdr:rowOff>38102</xdr:rowOff>
    </xdr:to>
    <xdr:cxnSp macro="">
      <xdr:nvCxnSpPr>
        <xdr:cNvPr id="132" name="直線矢印コネクタ 131"/>
        <xdr:cNvCxnSpPr/>
      </xdr:nvCxnSpPr>
      <xdr:spPr>
        <a:xfrm>
          <a:off x="2276475" y="29565602"/>
          <a:ext cx="1085850"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276224</xdr:colOff>
      <xdr:row>133</xdr:row>
      <xdr:rowOff>161925</xdr:rowOff>
    </xdr:from>
    <xdr:to>
      <xdr:col>4</xdr:col>
      <xdr:colOff>535640</xdr:colOff>
      <xdr:row>135</xdr:row>
      <xdr:rowOff>38101</xdr:rowOff>
    </xdr:to>
    <xdr:sp macro="" textlink="">
      <xdr:nvSpPr>
        <xdr:cNvPr id="133" name="テキスト ボックス 132"/>
        <xdr:cNvSpPr txBox="1"/>
      </xdr:nvSpPr>
      <xdr:spPr>
        <a:xfrm>
          <a:off x="2333624" y="29346525"/>
          <a:ext cx="945216"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100 ms</a:t>
          </a:r>
          <a:endParaRPr kumimoji="1" lang="ja-JP" altLang="en-US" sz="1100">
            <a:solidFill>
              <a:sysClr val="windowText" lastClr="000000"/>
            </a:solidFill>
          </a:endParaRPr>
        </a:p>
      </xdr:txBody>
    </xdr:sp>
    <xdr:clientData/>
  </xdr:twoCellAnchor>
  <xdr:twoCellAnchor>
    <xdr:from>
      <xdr:col>3</xdr:col>
      <xdr:colOff>200025</xdr:colOff>
      <xdr:row>126</xdr:row>
      <xdr:rowOff>38103</xdr:rowOff>
    </xdr:from>
    <xdr:to>
      <xdr:col>6</xdr:col>
      <xdr:colOff>190500</xdr:colOff>
      <xdr:row>126</xdr:row>
      <xdr:rowOff>38103</xdr:rowOff>
    </xdr:to>
    <xdr:cxnSp macro="">
      <xdr:nvCxnSpPr>
        <xdr:cNvPr id="146" name="直線矢印コネクタ 145"/>
        <xdr:cNvCxnSpPr/>
      </xdr:nvCxnSpPr>
      <xdr:spPr>
        <a:xfrm>
          <a:off x="2257425" y="28013028"/>
          <a:ext cx="204787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125</xdr:row>
      <xdr:rowOff>0</xdr:rowOff>
    </xdr:from>
    <xdr:to>
      <xdr:col>5</xdr:col>
      <xdr:colOff>247650</xdr:colOff>
      <xdr:row>126</xdr:row>
      <xdr:rowOff>76200</xdr:rowOff>
    </xdr:to>
    <xdr:sp macro="" textlink="">
      <xdr:nvSpPr>
        <xdr:cNvPr id="148" name="テキスト ボックス 147"/>
        <xdr:cNvSpPr txBox="1"/>
      </xdr:nvSpPr>
      <xdr:spPr>
        <a:xfrm>
          <a:off x="2933700" y="27803475"/>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300 ms</a:t>
          </a:r>
          <a:endParaRPr kumimoji="1" lang="ja-JP" altLang="en-US" sz="1100">
            <a:solidFill>
              <a:sysClr val="windowText" lastClr="000000"/>
            </a:solidFill>
          </a:endParaRPr>
        </a:p>
      </xdr:txBody>
    </xdr:sp>
    <xdr:clientData/>
  </xdr:twoCellAnchor>
  <xdr:oneCellAnchor>
    <xdr:from>
      <xdr:col>3</xdr:col>
      <xdr:colOff>200025</xdr:colOff>
      <xdr:row>129</xdr:row>
      <xdr:rowOff>123825</xdr:rowOff>
    </xdr:from>
    <xdr:ext cx="790575" cy="342900"/>
    <xdr:sp macro="" textlink="">
      <xdr:nvSpPr>
        <xdr:cNvPr id="151" name="正方形/長方形 150"/>
        <xdr:cNvSpPr/>
      </xdr:nvSpPr>
      <xdr:spPr>
        <a:xfrm>
          <a:off x="2257425" y="25850850"/>
          <a:ext cx="790575" cy="342900"/>
        </a:xfrm>
        <a:prstGeom prst="rect">
          <a:avLst/>
        </a:prstGeom>
        <a:solidFill>
          <a:schemeClr val="bg2">
            <a:lumMod val="9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6</xdr:col>
      <xdr:colOff>190501</xdr:colOff>
      <xdr:row>124</xdr:row>
      <xdr:rowOff>95250</xdr:rowOff>
    </xdr:from>
    <xdr:to>
      <xdr:col>6</xdr:col>
      <xdr:colOff>190501</xdr:colOff>
      <xdr:row>131</xdr:row>
      <xdr:rowOff>123825</xdr:rowOff>
    </xdr:to>
    <xdr:cxnSp macro="">
      <xdr:nvCxnSpPr>
        <xdr:cNvPr id="145" name="直線コネクタ 144"/>
        <xdr:cNvCxnSpPr/>
      </xdr:nvCxnSpPr>
      <xdr:spPr>
        <a:xfrm>
          <a:off x="4305301" y="27727275"/>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104775</xdr:rowOff>
    </xdr:from>
    <xdr:to>
      <xdr:col>3</xdr:col>
      <xdr:colOff>200025</xdr:colOff>
      <xdr:row>131</xdr:row>
      <xdr:rowOff>133350</xdr:rowOff>
    </xdr:to>
    <xdr:cxnSp macro="">
      <xdr:nvCxnSpPr>
        <xdr:cNvPr id="152" name="直線コネクタ 151"/>
        <xdr:cNvCxnSpPr/>
      </xdr:nvCxnSpPr>
      <xdr:spPr>
        <a:xfrm>
          <a:off x="2257425" y="27736800"/>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130</xdr:row>
      <xdr:rowOff>152401</xdr:rowOff>
    </xdr:from>
    <xdr:to>
      <xdr:col>3</xdr:col>
      <xdr:colOff>114300</xdr:colOff>
      <xdr:row>132</xdr:row>
      <xdr:rowOff>57151</xdr:rowOff>
    </xdr:to>
    <xdr:sp macro="" textlink="">
      <xdr:nvSpPr>
        <xdr:cNvPr id="159" name="テキスト ボックス 158"/>
        <xdr:cNvSpPr txBox="1"/>
      </xdr:nvSpPr>
      <xdr:spPr>
        <a:xfrm>
          <a:off x="1562100" y="26050876"/>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H/U</a:t>
          </a:r>
          <a:endParaRPr kumimoji="1" lang="ja-JP" altLang="en-US" sz="1200">
            <a:solidFill>
              <a:sysClr val="windowText" lastClr="000000"/>
            </a:solidFill>
          </a:endParaRPr>
        </a:p>
      </xdr:txBody>
    </xdr:sp>
    <xdr:clientData/>
  </xdr:twoCellAnchor>
  <xdr:twoCellAnchor>
    <xdr:from>
      <xdr:col>21</xdr:col>
      <xdr:colOff>114300</xdr:colOff>
      <xdr:row>130</xdr:row>
      <xdr:rowOff>152401</xdr:rowOff>
    </xdr:from>
    <xdr:to>
      <xdr:col>22</xdr:col>
      <xdr:colOff>38100</xdr:colOff>
      <xdr:row>132</xdr:row>
      <xdr:rowOff>57151</xdr:rowOff>
    </xdr:to>
    <xdr:sp macro="" textlink="">
      <xdr:nvSpPr>
        <xdr:cNvPr id="160" name="テキスト ボックス 159"/>
        <xdr:cNvSpPr txBox="1"/>
      </xdr:nvSpPr>
      <xdr:spPr>
        <a:xfrm>
          <a:off x="14516100" y="26050876"/>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MD</a:t>
          </a:r>
        </a:p>
        <a:p>
          <a:endParaRPr kumimoji="1" lang="ja-JP" altLang="en-US" sz="1200">
            <a:solidFill>
              <a:sysClr val="windowText" lastClr="000000"/>
            </a:solidFill>
          </a:endParaRPr>
        </a:p>
      </xdr:txBody>
    </xdr:sp>
    <xdr:clientData/>
  </xdr:twoCellAnchor>
  <xdr:twoCellAnchor>
    <xdr:from>
      <xdr:col>10</xdr:col>
      <xdr:colOff>123824</xdr:colOff>
      <xdr:row>131</xdr:row>
      <xdr:rowOff>85727</xdr:rowOff>
    </xdr:from>
    <xdr:to>
      <xdr:col>11</xdr:col>
      <xdr:colOff>628650</xdr:colOff>
      <xdr:row>133</xdr:row>
      <xdr:rowOff>9526</xdr:rowOff>
    </xdr:to>
    <xdr:sp macro="" textlink="">
      <xdr:nvSpPr>
        <xdr:cNvPr id="161" name="テキスト ボックス 160"/>
        <xdr:cNvSpPr txBox="1"/>
      </xdr:nvSpPr>
      <xdr:spPr>
        <a:xfrm>
          <a:off x="6981824" y="26155652"/>
          <a:ext cx="1190626"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データの流れ</a:t>
          </a:r>
          <a:endParaRPr kumimoji="1" lang="en-US" altLang="ja-JP" sz="1100">
            <a:solidFill>
              <a:sysClr val="windowText" lastClr="000000"/>
            </a:solidFill>
          </a:endParaRPr>
        </a:p>
        <a:p>
          <a:endParaRPr kumimoji="1" lang="ja-JP" altLang="en-US" sz="1100">
            <a:solidFill>
              <a:sysClr val="windowText" lastClr="000000"/>
            </a:solidFill>
          </a:endParaRPr>
        </a:p>
      </xdr:txBody>
    </xdr:sp>
    <xdr:clientData/>
  </xdr:twoCellAnchor>
  <xdr:twoCellAnchor>
    <xdr:from>
      <xdr:col>2</xdr:col>
      <xdr:colOff>600075</xdr:colOff>
      <xdr:row>131</xdr:row>
      <xdr:rowOff>123826</xdr:rowOff>
    </xdr:from>
    <xdr:to>
      <xdr:col>21</xdr:col>
      <xdr:colOff>123825</xdr:colOff>
      <xdr:row>131</xdr:row>
      <xdr:rowOff>123826</xdr:rowOff>
    </xdr:to>
    <xdr:cxnSp macro="">
      <xdr:nvCxnSpPr>
        <xdr:cNvPr id="167" name="直線矢印コネクタ 166"/>
        <xdr:cNvCxnSpPr/>
      </xdr:nvCxnSpPr>
      <xdr:spPr>
        <a:xfrm>
          <a:off x="1971675" y="26193751"/>
          <a:ext cx="12553950"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200025</xdr:colOff>
      <xdr:row>126</xdr:row>
      <xdr:rowOff>133350</xdr:rowOff>
    </xdr:from>
    <xdr:ext cx="790575" cy="342900"/>
    <xdr:sp macro="" textlink="">
      <xdr:nvSpPr>
        <xdr:cNvPr id="180" name="正方形/長方形 179"/>
        <xdr:cNvSpPr/>
      </xdr:nvSpPr>
      <xdr:spPr>
        <a:xfrm>
          <a:off x="2257425" y="25346025"/>
          <a:ext cx="790575" cy="342900"/>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7</xdr:col>
      <xdr:colOff>447675</xdr:colOff>
      <xdr:row>136</xdr:row>
      <xdr:rowOff>47625</xdr:rowOff>
    </xdr:from>
    <xdr:to>
      <xdr:col>8</xdr:col>
      <xdr:colOff>266700</xdr:colOff>
      <xdr:row>137</xdr:row>
      <xdr:rowOff>133350</xdr:rowOff>
    </xdr:to>
    <xdr:sp macro="" textlink="">
      <xdr:nvSpPr>
        <xdr:cNvPr id="220" name="テキスト ボックス 219"/>
        <xdr:cNvSpPr txBox="1"/>
      </xdr:nvSpPr>
      <xdr:spPr>
        <a:xfrm>
          <a:off x="5248275" y="29746575"/>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7</xdr:col>
      <xdr:colOff>447675</xdr:colOff>
      <xdr:row>139</xdr:row>
      <xdr:rowOff>38100</xdr:rowOff>
    </xdr:from>
    <xdr:to>
      <xdr:col>8</xdr:col>
      <xdr:colOff>266700</xdr:colOff>
      <xdr:row>140</xdr:row>
      <xdr:rowOff>123825</xdr:rowOff>
    </xdr:to>
    <xdr:sp macro="" textlink="">
      <xdr:nvSpPr>
        <xdr:cNvPr id="221" name="テキスト ボックス 220"/>
        <xdr:cNvSpPr txBox="1"/>
      </xdr:nvSpPr>
      <xdr:spPr>
        <a:xfrm>
          <a:off x="5248275" y="30251400"/>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3</xdr:col>
      <xdr:colOff>200025</xdr:colOff>
      <xdr:row>119</xdr:row>
      <xdr:rowOff>38103</xdr:rowOff>
    </xdr:from>
    <xdr:to>
      <xdr:col>7</xdr:col>
      <xdr:colOff>304800</xdr:colOff>
      <xdr:row>119</xdr:row>
      <xdr:rowOff>38103</xdr:rowOff>
    </xdr:to>
    <xdr:cxnSp macro="">
      <xdr:nvCxnSpPr>
        <xdr:cNvPr id="240" name="直線矢印コネクタ 239"/>
        <xdr:cNvCxnSpPr/>
      </xdr:nvCxnSpPr>
      <xdr:spPr>
        <a:xfrm>
          <a:off x="2257425" y="26803353"/>
          <a:ext cx="284797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118</xdr:row>
      <xdr:rowOff>0</xdr:rowOff>
    </xdr:from>
    <xdr:to>
      <xdr:col>5</xdr:col>
      <xdr:colOff>609600</xdr:colOff>
      <xdr:row>119</xdr:row>
      <xdr:rowOff>76200</xdr:rowOff>
    </xdr:to>
    <xdr:sp macro="" textlink="">
      <xdr:nvSpPr>
        <xdr:cNvPr id="241" name="テキスト ボックス 240"/>
        <xdr:cNvSpPr txBox="1"/>
      </xdr:nvSpPr>
      <xdr:spPr>
        <a:xfrm>
          <a:off x="3295650" y="26593800"/>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500 ms</a:t>
          </a:r>
          <a:endParaRPr kumimoji="1" lang="ja-JP" altLang="en-US" sz="1100">
            <a:solidFill>
              <a:sysClr val="windowText" lastClr="000000"/>
            </a:solidFill>
          </a:endParaRPr>
        </a:p>
      </xdr:txBody>
    </xdr:sp>
    <xdr:clientData/>
  </xdr:twoCellAnchor>
  <xdr:oneCellAnchor>
    <xdr:from>
      <xdr:col>3</xdr:col>
      <xdr:colOff>200025</xdr:colOff>
      <xdr:row>120</xdr:row>
      <xdr:rowOff>123825</xdr:rowOff>
    </xdr:from>
    <xdr:ext cx="790575" cy="342900"/>
    <xdr:sp macro="" textlink="">
      <xdr:nvSpPr>
        <xdr:cNvPr id="242" name="正方形/長方形 241"/>
        <xdr:cNvSpPr/>
      </xdr:nvSpPr>
      <xdr:spPr>
        <a:xfrm>
          <a:off x="2257425" y="27393900"/>
          <a:ext cx="790575" cy="342900"/>
        </a:xfrm>
        <a:prstGeom prst="rect">
          <a:avLst/>
        </a:prstGeom>
        <a:solidFill>
          <a:schemeClr val="tx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I-AUDIO</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7</xdr:col>
      <xdr:colOff>304801</xdr:colOff>
      <xdr:row>117</xdr:row>
      <xdr:rowOff>114300</xdr:rowOff>
    </xdr:from>
    <xdr:to>
      <xdr:col>7</xdr:col>
      <xdr:colOff>304801</xdr:colOff>
      <xdr:row>122</xdr:row>
      <xdr:rowOff>142875</xdr:rowOff>
    </xdr:to>
    <xdr:cxnSp macro="">
      <xdr:nvCxnSpPr>
        <xdr:cNvPr id="244" name="直線コネクタ 243"/>
        <xdr:cNvCxnSpPr/>
      </xdr:nvCxnSpPr>
      <xdr:spPr>
        <a:xfrm>
          <a:off x="5105401" y="26536650"/>
          <a:ext cx="0" cy="8858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117</xdr:row>
      <xdr:rowOff>104775</xdr:rowOff>
    </xdr:from>
    <xdr:to>
      <xdr:col>3</xdr:col>
      <xdr:colOff>200025</xdr:colOff>
      <xdr:row>122</xdr:row>
      <xdr:rowOff>133350</xdr:rowOff>
    </xdr:to>
    <xdr:cxnSp macro="">
      <xdr:nvCxnSpPr>
        <xdr:cNvPr id="245" name="直線コネクタ 244"/>
        <xdr:cNvCxnSpPr/>
      </xdr:nvCxnSpPr>
      <xdr:spPr>
        <a:xfrm>
          <a:off x="2257425" y="24974550"/>
          <a:ext cx="0" cy="8858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304800</xdr:colOff>
      <xdr:row>120</xdr:row>
      <xdr:rowOff>123825</xdr:rowOff>
    </xdr:from>
    <xdr:ext cx="790575" cy="342900"/>
    <xdr:sp macro="" textlink="">
      <xdr:nvSpPr>
        <xdr:cNvPr id="246" name="正方形/長方形 245"/>
        <xdr:cNvSpPr/>
      </xdr:nvSpPr>
      <xdr:spPr>
        <a:xfrm>
          <a:off x="5105400" y="27060525"/>
          <a:ext cx="790575" cy="342900"/>
        </a:xfrm>
        <a:prstGeom prst="rect">
          <a:avLst/>
        </a:prstGeom>
        <a:solidFill>
          <a:schemeClr val="tx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I-AUDIO</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2</xdr:col>
      <xdr:colOff>190500</xdr:colOff>
      <xdr:row>121</xdr:row>
      <xdr:rowOff>152401</xdr:rowOff>
    </xdr:from>
    <xdr:to>
      <xdr:col>3</xdr:col>
      <xdr:colOff>114300</xdr:colOff>
      <xdr:row>123</xdr:row>
      <xdr:rowOff>57151</xdr:rowOff>
    </xdr:to>
    <xdr:sp macro="" textlink="">
      <xdr:nvSpPr>
        <xdr:cNvPr id="247" name="テキスト ボックス 246"/>
        <xdr:cNvSpPr txBox="1"/>
      </xdr:nvSpPr>
      <xdr:spPr>
        <a:xfrm>
          <a:off x="1562100" y="27593926"/>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H/U</a:t>
          </a:r>
          <a:endParaRPr kumimoji="1" lang="ja-JP" altLang="en-US" sz="1200">
            <a:solidFill>
              <a:sysClr val="windowText" lastClr="000000"/>
            </a:solidFill>
          </a:endParaRPr>
        </a:p>
      </xdr:txBody>
    </xdr:sp>
    <xdr:clientData/>
  </xdr:twoCellAnchor>
  <xdr:twoCellAnchor>
    <xdr:from>
      <xdr:col>21</xdr:col>
      <xdr:colOff>114300</xdr:colOff>
      <xdr:row>121</xdr:row>
      <xdr:rowOff>152401</xdr:rowOff>
    </xdr:from>
    <xdr:to>
      <xdr:col>22</xdr:col>
      <xdr:colOff>38100</xdr:colOff>
      <xdr:row>123</xdr:row>
      <xdr:rowOff>57151</xdr:rowOff>
    </xdr:to>
    <xdr:sp macro="" textlink="">
      <xdr:nvSpPr>
        <xdr:cNvPr id="248" name="テキスト ボックス 247"/>
        <xdr:cNvSpPr txBox="1"/>
      </xdr:nvSpPr>
      <xdr:spPr>
        <a:xfrm>
          <a:off x="14516100" y="27593926"/>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MD</a:t>
          </a:r>
        </a:p>
        <a:p>
          <a:endParaRPr kumimoji="1" lang="ja-JP" altLang="en-US" sz="1200">
            <a:solidFill>
              <a:sysClr val="windowText" lastClr="000000"/>
            </a:solidFill>
          </a:endParaRPr>
        </a:p>
      </xdr:txBody>
    </xdr:sp>
    <xdr:clientData/>
  </xdr:twoCellAnchor>
  <xdr:twoCellAnchor>
    <xdr:from>
      <xdr:col>10</xdr:col>
      <xdr:colOff>123824</xdr:colOff>
      <xdr:row>122</xdr:row>
      <xdr:rowOff>85727</xdr:rowOff>
    </xdr:from>
    <xdr:to>
      <xdr:col>11</xdr:col>
      <xdr:colOff>628650</xdr:colOff>
      <xdr:row>124</xdr:row>
      <xdr:rowOff>9526</xdr:rowOff>
    </xdr:to>
    <xdr:sp macro="" textlink="">
      <xdr:nvSpPr>
        <xdr:cNvPr id="249" name="テキスト ボックス 248"/>
        <xdr:cNvSpPr txBox="1"/>
      </xdr:nvSpPr>
      <xdr:spPr>
        <a:xfrm>
          <a:off x="6981824" y="27698702"/>
          <a:ext cx="1190626"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データの流れ</a:t>
          </a:r>
          <a:endParaRPr kumimoji="1" lang="en-US" altLang="ja-JP" sz="1100">
            <a:solidFill>
              <a:sysClr val="windowText" lastClr="000000"/>
            </a:solidFill>
          </a:endParaRPr>
        </a:p>
        <a:p>
          <a:endParaRPr kumimoji="1" lang="ja-JP" altLang="en-US" sz="1100">
            <a:solidFill>
              <a:sysClr val="windowText" lastClr="000000"/>
            </a:solidFill>
          </a:endParaRPr>
        </a:p>
      </xdr:txBody>
    </xdr:sp>
    <xdr:clientData/>
  </xdr:twoCellAnchor>
  <xdr:twoCellAnchor>
    <xdr:from>
      <xdr:col>2</xdr:col>
      <xdr:colOff>600075</xdr:colOff>
      <xdr:row>122</xdr:row>
      <xdr:rowOff>123826</xdr:rowOff>
    </xdr:from>
    <xdr:to>
      <xdr:col>21</xdr:col>
      <xdr:colOff>123825</xdr:colOff>
      <xdr:row>122</xdr:row>
      <xdr:rowOff>123826</xdr:rowOff>
    </xdr:to>
    <xdr:cxnSp macro="">
      <xdr:nvCxnSpPr>
        <xdr:cNvPr id="250" name="直線矢印コネクタ 249"/>
        <xdr:cNvCxnSpPr/>
      </xdr:nvCxnSpPr>
      <xdr:spPr>
        <a:xfrm>
          <a:off x="1971675" y="27736801"/>
          <a:ext cx="12553950"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121</xdr:row>
      <xdr:rowOff>38100</xdr:rowOff>
    </xdr:from>
    <xdr:to>
      <xdr:col>13</xdr:col>
      <xdr:colOff>342900</xdr:colOff>
      <xdr:row>122</xdr:row>
      <xdr:rowOff>123825</xdr:rowOff>
    </xdr:to>
    <xdr:sp macro="" textlink="">
      <xdr:nvSpPr>
        <xdr:cNvPr id="263" name="テキスト ボックス 262"/>
        <xdr:cNvSpPr txBox="1"/>
      </xdr:nvSpPr>
      <xdr:spPr>
        <a:xfrm>
          <a:off x="8753475" y="27146250"/>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3</xdr:col>
      <xdr:colOff>200025</xdr:colOff>
      <xdr:row>110</xdr:row>
      <xdr:rowOff>38103</xdr:rowOff>
    </xdr:from>
    <xdr:to>
      <xdr:col>11</xdr:col>
      <xdr:colOff>171450</xdr:colOff>
      <xdr:row>110</xdr:row>
      <xdr:rowOff>38103</xdr:rowOff>
    </xdr:to>
    <xdr:cxnSp macro="">
      <xdr:nvCxnSpPr>
        <xdr:cNvPr id="286" name="直線矢印コネクタ 285"/>
        <xdr:cNvCxnSpPr/>
      </xdr:nvCxnSpPr>
      <xdr:spPr>
        <a:xfrm>
          <a:off x="2257425" y="25250778"/>
          <a:ext cx="545782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108</xdr:row>
      <xdr:rowOff>161925</xdr:rowOff>
    </xdr:from>
    <xdr:to>
      <xdr:col>6</xdr:col>
      <xdr:colOff>76200</xdr:colOff>
      <xdr:row>110</xdr:row>
      <xdr:rowOff>66675</xdr:rowOff>
    </xdr:to>
    <xdr:sp macro="" textlink="">
      <xdr:nvSpPr>
        <xdr:cNvPr id="287" name="テキスト ボックス 286"/>
        <xdr:cNvSpPr txBox="1"/>
      </xdr:nvSpPr>
      <xdr:spPr>
        <a:xfrm>
          <a:off x="3448050" y="27784425"/>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5000 ms</a:t>
          </a:r>
          <a:endParaRPr kumimoji="1" lang="ja-JP" altLang="en-US" sz="1100">
            <a:solidFill>
              <a:sysClr val="windowText" lastClr="000000"/>
            </a:solidFill>
          </a:endParaRPr>
        </a:p>
      </xdr:txBody>
    </xdr:sp>
    <xdr:clientData/>
  </xdr:twoCellAnchor>
  <xdr:twoCellAnchor>
    <xdr:from>
      <xdr:col>11</xdr:col>
      <xdr:colOff>171451</xdr:colOff>
      <xdr:row>108</xdr:row>
      <xdr:rowOff>104775</xdr:rowOff>
    </xdr:from>
    <xdr:to>
      <xdr:col>11</xdr:col>
      <xdr:colOff>171451</xdr:colOff>
      <xdr:row>115</xdr:row>
      <xdr:rowOff>133350</xdr:rowOff>
    </xdr:to>
    <xdr:cxnSp macro="">
      <xdr:nvCxnSpPr>
        <xdr:cNvPr id="290" name="直線コネクタ 289"/>
        <xdr:cNvCxnSpPr/>
      </xdr:nvCxnSpPr>
      <xdr:spPr>
        <a:xfrm>
          <a:off x="7715251" y="24974550"/>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108</xdr:row>
      <xdr:rowOff>104775</xdr:rowOff>
    </xdr:from>
    <xdr:to>
      <xdr:col>3</xdr:col>
      <xdr:colOff>200025</xdr:colOff>
      <xdr:row>115</xdr:row>
      <xdr:rowOff>133350</xdr:rowOff>
    </xdr:to>
    <xdr:cxnSp macro="">
      <xdr:nvCxnSpPr>
        <xdr:cNvPr id="291" name="直線コネクタ 290"/>
        <xdr:cNvCxnSpPr/>
      </xdr:nvCxnSpPr>
      <xdr:spPr>
        <a:xfrm>
          <a:off x="2257425" y="24974550"/>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114</xdr:row>
      <xdr:rowOff>152401</xdr:rowOff>
    </xdr:from>
    <xdr:to>
      <xdr:col>3</xdr:col>
      <xdr:colOff>114300</xdr:colOff>
      <xdr:row>116</xdr:row>
      <xdr:rowOff>57151</xdr:rowOff>
    </xdr:to>
    <xdr:sp macro="" textlink="">
      <xdr:nvSpPr>
        <xdr:cNvPr id="293" name="テキスト ボックス 292"/>
        <xdr:cNvSpPr txBox="1"/>
      </xdr:nvSpPr>
      <xdr:spPr>
        <a:xfrm>
          <a:off x="1562100" y="28803601"/>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H/U</a:t>
          </a:r>
          <a:endParaRPr kumimoji="1" lang="ja-JP" altLang="en-US" sz="1200">
            <a:solidFill>
              <a:sysClr val="windowText" lastClr="000000"/>
            </a:solidFill>
          </a:endParaRPr>
        </a:p>
      </xdr:txBody>
    </xdr:sp>
    <xdr:clientData/>
  </xdr:twoCellAnchor>
  <xdr:twoCellAnchor>
    <xdr:from>
      <xdr:col>21</xdr:col>
      <xdr:colOff>114300</xdr:colOff>
      <xdr:row>114</xdr:row>
      <xdr:rowOff>152401</xdr:rowOff>
    </xdr:from>
    <xdr:to>
      <xdr:col>22</xdr:col>
      <xdr:colOff>38100</xdr:colOff>
      <xdr:row>116</xdr:row>
      <xdr:rowOff>57151</xdr:rowOff>
    </xdr:to>
    <xdr:sp macro="" textlink="">
      <xdr:nvSpPr>
        <xdr:cNvPr id="294" name="テキスト ボックス 293"/>
        <xdr:cNvSpPr txBox="1"/>
      </xdr:nvSpPr>
      <xdr:spPr>
        <a:xfrm>
          <a:off x="14516100" y="28803601"/>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rPr>
            <a:t>MD</a:t>
          </a:r>
        </a:p>
        <a:p>
          <a:endParaRPr kumimoji="1" lang="ja-JP" altLang="en-US" sz="1200">
            <a:solidFill>
              <a:sysClr val="windowText" lastClr="000000"/>
            </a:solidFill>
          </a:endParaRPr>
        </a:p>
      </xdr:txBody>
    </xdr:sp>
    <xdr:clientData/>
  </xdr:twoCellAnchor>
  <xdr:twoCellAnchor>
    <xdr:from>
      <xdr:col>10</xdr:col>
      <xdr:colOff>123824</xdr:colOff>
      <xdr:row>115</xdr:row>
      <xdr:rowOff>85727</xdr:rowOff>
    </xdr:from>
    <xdr:to>
      <xdr:col>11</xdr:col>
      <xdr:colOff>628650</xdr:colOff>
      <xdr:row>117</xdr:row>
      <xdr:rowOff>9526</xdr:rowOff>
    </xdr:to>
    <xdr:sp macro="" textlink="">
      <xdr:nvSpPr>
        <xdr:cNvPr id="295" name="テキスト ボックス 294"/>
        <xdr:cNvSpPr txBox="1"/>
      </xdr:nvSpPr>
      <xdr:spPr>
        <a:xfrm>
          <a:off x="6981824" y="28908377"/>
          <a:ext cx="1190626"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データの流れ</a:t>
          </a:r>
          <a:endParaRPr kumimoji="1" lang="en-US" altLang="ja-JP" sz="1100">
            <a:solidFill>
              <a:sysClr val="windowText" lastClr="000000"/>
            </a:solidFill>
          </a:endParaRPr>
        </a:p>
        <a:p>
          <a:endParaRPr kumimoji="1" lang="ja-JP" altLang="en-US" sz="1100">
            <a:solidFill>
              <a:sysClr val="windowText" lastClr="000000"/>
            </a:solidFill>
          </a:endParaRPr>
        </a:p>
      </xdr:txBody>
    </xdr:sp>
    <xdr:clientData/>
  </xdr:twoCellAnchor>
  <xdr:twoCellAnchor>
    <xdr:from>
      <xdr:col>2</xdr:col>
      <xdr:colOff>600075</xdr:colOff>
      <xdr:row>115</xdr:row>
      <xdr:rowOff>123826</xdr:rowOff>
    </xdr:from>
    <xdr:to>
      <xdr:col>21</xdr:col>
      <xdr:colOff>123825</xdr:colOff>
      <xdr:row>115</xdr:row>
      <xdr:rowOff>123826</xdr:rowOff>
    </xdr:to>
    <xdr:cxnSp macro="">
      <xdr:nvCxnSpPr>
        <xdr:cNvPr id="296" name="直線矢印コネクタ 295"/>
        <xdr:cNvCxnSpPr/>
      </xdr:nvCxnSpPr>
      <xdr:spPr>
        <a:xfrm>
          <a:off x="1971675" y="28946476"/>
          <a:ext cx="12553950"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171450</xdr:colOff>
      <xdr:row>110</xdr:row>
      <xdr:rowOff>123825</xdr:rowOff>
    </xdr:from>
    <xdr:ext cx="790575" cy="342900"/>
    <xdr:sp macro="" textlink="">
      <xdr:nvSpPr>
        <xdr:cNvPr id="310" name="正方形/長方形 309"/>
        <xdr:cNvSpPr/>
      </xdr:nvSpPr>
      <xdr:spPr>
        <a:xfrm>
          <a:off x="7715250" y="25336500"/>
          <a:ext cx="790575" cy="342900"/>
        </a:xfrm>
        <a:prstGeom prst="rect">
          <a:avLst/>
        </a:prstGeom>
        <a:solidFill>
          <a:schemeClr val="accent5">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B-LOW</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11</xdr:col>
      <xdr:colOff>171450</xdr:colOff>
      <xdr:row>113</xdr:row>
      <xdr:rowOff>123825</xdr:rowOff>
    </xdr:from>
    <xdr:ext cx="790575" cy="342900"/>
    <xdr:sp macro="" textlink="">
      <xdr:nvSpPr>
        <xdr:cNvPr id="311" name="正方形/長方形 310"/>
        <xdr:cNvSpPr/>
      </xdr:nvSpPr>
      <xdr:spPr>
        <a:xfrm>
          <a:off x="7715250" y="25850850"/>
          <a:ext cx="790575" cy="342900"/>
        </a:xfrm>
        <a:prstGeom prst="rect">
          <a:avLst/>
        </a:prstGeom>
        <a:solidFill>
          <a:schemeClr val="accent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B-CONST</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11</xdr:col>
      <xdr:colOff>171450</xdr:colOff>
      <xdr:row>110</xdr:row>
      <xdr:rowOff>38103</xdr:rowOff>
    </xdr:from>
    <xdr:to>
      <xdr:col>19</xdr:col>
      <xdr:colOff>142875</xdr:colOff>
      <xdr:row>110</xdr:row>
      <xdr:rowOff>38103</xdr:rowOff>
    </xdr:to>
    <xdr:cxnSp macro="">
      <xdr:nvCxnSpPr>
        <xdr:cNvPr id="322" name="直線矢印コネクタ 321"/>
        <xdr:cNvCxnSpPr/>
      </xdr:nvCxnSpPr>
      <xdr:spPr>
        <a:xfrm>
          <a:off x="7715250" y="25250778"/>
          <a:ext cx="545782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676275</xdr:colOff>
      <xdr:row>108</xdr:row>
      <xdr:rowOff>161925</xdr:rowOff>
    </xdr:from>
    <xdr:to>
      <xdr:col>14</xdr:col>
      <xdr:colOff>47625</xdr:colOff>
      <xdr:row>110</xdr:row>
      <xdr:rowOff>66675</xdr:rowOff>
    </xdr:to>
    <xdr:sp macro="" textlink="">
      <xdr:nvSpPr>
        <xdr:cNvPr id="323" name="テキスト ボックス 322"/>
        <xdr:cNvSpPr txBox="1"/>
      </xdr:nvSpPr>
      <xdr:spPr>
        <a:xfrm>
          <a:off x="8905875" y="25031700"/>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5000 ms</a:t>
          </a:r>
          <a:endParaRPr kumimoji="1" lang="ja-JP" altLang="en-US" sz="1100">
            <a:solidFill>
              <a:sysClr val="windowText" lastClr="000000"/>
            </a:solidFill>
          </a:endParaRPr>
        </a:p>
      </xdr:txBody>
    </xdr:sp>
    <xdr:clientData/>
  </xdr:twoCellAnchor>
  <xdr:twoCellAnchor>
    <xdr:from>
      <xdr:col>19</xdr:col>
      <xdr:colOff>142876</xdr:colOff>
      <xdr:row>108</xdr:row>
      <xdr:rowOff>104775</xdr:rowOff>
    </xdr:from>
    <xdr:to>
      <xdr:col>19</xdr:col>
      <xdr:colOff>142876</xdr:colOff>
      <xdr:row>115</xdr:row>
      <xdr:rowOff>133350</xdr:rowOff>
    </xdr:to>
    <xdr:cxnSp macro="">
      <xdr:nvCxnSpPr>
        <xdr:cNvPr id="324" name="直線コネクタ 323"/>
        <xdr:cNvCxnSpPr/>
      </xdr:nvCxnSpPr>
      <xdr:spPr>
        <a:xfrm>
          <a:off x="13173076" y="24974550"/>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257175</xdr:colOff>
      <xdr:row>111</xdr:row>
      <xdr:rowOff>47625</xdr:rowOff>
    </xdr:from>
    <xdr:to>
      <xdr:col>21</xdr:col>
      <xdr:colOff>76200</xdr:colOff>
      <xdr:row>112</xdr:row>
      <xdr:rowOff>133350</xdr:rowOff>
    </xdr:to>
    <xdr:sp macro="" textlink="">
      <xdr:nvSpPr>
        <xdr:cNvPr id="326" name="テキスト ボックス 325"/>
        <xdr:cNvSpPr txBox="1"/>
      </xdr:nvSpPr>
      <xdr:spPr>
        <a:xfrm>
          <a:off x="13973175" y="25431750"/>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20</xdr:col>
      <xdr:colOff>257175</xdr:colOff>
      <xdr:row>114</xdr:row>
      <xdr:rowOff>38100</xdr:rowOff>
    </xdr:from>
    <xdr:to>
      <xdr:col>21</xdr:col>
      <xdr:colOff>76200</xdr:colOff>
      <xdr:row>115</xdr:row>
      <xdr:rowOff>123825</xdr:rowOff>
    </xdr:to>
    <xdr:sp macro="" textlink="">
      <xdr:nvSpPr>
        <xdr:cNvPr id="327" name="テキスト ボックス 326"/>
        <xdr:cNvSpPr txBox="1"/>
      </xdr:nvSpPr>
      <xdr:spPr>
        <a:xfrm>
          <a:off x="13973175" y="25936575"/>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oneCellAnchor>
    <xdr:from>
      <xdr:col>19</xdr:col>
      <xdr:colOff>142875</xdr:colOff>
      <xdr:row>110</xdr:row>
      <xdr:rowOff>123825</xdr:rowOff>
    </xdr:from>
    <xdr:ext cx="790575" cy="342900"/>
    <xdr:sp macro="" textlink="">
      <xdr:nvSpPr>
        <xdr:cNvPr id="328" name="正方形/長方形 327"/>
        <xdr:cNvSpPr/>
      </xdr:nvSpPr>
      <xdr:spPr>
        <a:xfrm>
          <a:off x="13173075" y="25336500"/>
          <a:ext cx="790575" cy="342900"/>
        </a:xfrm>
        <a:prstGeom prst="rect">
          <a:avLst/>
        </a:prstGeom>
        <a:solidFill>
          <a:schemeClr val="accent5">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B-LOW</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19</xdr:col>
      <xdr:colOff>142875</xdr:colOff>
      <xdr:row>113</xdr:row>
      <xdr:rowOff>123825</xdr:rowOff>
    </xdr:from>
    <xdr:ext cx="790575" cy="342900"/>
    <xdr:sp macro="" textlink="">
      <xdr:nvSpPr>
        <xdr:cNvPr id="329" name="正方形/長方形 328"/>
        <xdr:cNvSpPr/>
      </xdr:nvSpPr>
      <xdr:spPr>
        <a:xfrm>
          <a:off x="13173075" y="25850850"/>
          <a:ext cx="790575" cy="342900"/>
        </a:xfrm>
        <a:prstGeom prst="rect">
          <a:avLst/>
        </a:prstGeom>
        <a:solidFill>
          <a:schemeClr val="accent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B-CONST</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6</xdr:col>
      <xdr:colOff>333375</xdr:colOff>
      <xdr:row>138</xdr:row>
      <xdr:rowOff>123825</xdr:rowOff>
    </xdr:from>
    <xdr:to>
      <xdr:col>7</xdr:col>
      <xdr:colOff>438150</xdr:colOff>
      <xdr:row>140</xdr:row>
      <xdr:rowOff>123825</xdr:rowOff>
    </xdr:to>
    <xdr:sp macro="" textlink="">
      <xdr:nvSpPr>
        <xdr:cNvPr id="336" name="正方形/長方形 335"/>
        <xdr:cNvSpPr/>
      </xdr:nvSpPr>
      <xdr:spPr>
        <a:xfrm>
          <a:off x="4448175" y="30165675"/>
          <a:ext cx="790575" cy="342900"/>
        </a:xfrm>
        <a:prstGeom prst="rect">
          <a:avLst/>
        </a:prstGeom>
        <a:solidFill>
          <a:schemeClr val="accent3">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6</xdr:col>
      <xdr:colOff>333375</xdr:colOff>
      <xdr:row>135</xdr:row>
      <xdr:rowOff>133350</xdr:rowOff>
    </xdr:from>
    <xdr:to>
      <xdr:col>7</xdr:col>
      <xdr:colOff>438150</xdr:colOff>
      <xdr:row>137</xdr:row>
      <xdr:rowOff>133350</xdr:rowOff>
    </xdr:to>
    <xdr:sp macro="" textlink="">
      <xdr:nvSpPr>
        <xdr:cNvPr id="337" name="正方形/長方形 336"/>
        <xdr:cNvSpPr/>
      </xdr:nvSpPr>
      <xdr:spPr>
        <a:xfrm>
          <a:off x="4448175" y="29660850"/>
          <a:ext cx="790575" cy="342900"/>
        </a:xfrm>
        <a:prstGeom prst="rect">
          <a:avLst/>
        </a:prstGeom>
        <a:solidFill>
          <a:schemeClr val="accent6">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F-HIGH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6</xdr:col>
      <xdr:colOff>333375</xdr:colOff>
      <xdr:row>133</xdr:row>
      <xdr:rowOff>104775</xdr:rowOff>
    </xdr:from>
    <xdr:to>
      <xdr:col>6</xdr:col>
      <xdr:colOff>333375</xdr:colOff>
      <xdr:row>140</xdr:row>
      <xdr:rowOff>99373</xdr:rowOff>
    </xdr:to>
    <xdr:cxnSp macro="">
      <xdr:nvCxnSpPr>
        <xdr:cNvPr id="338" name="直線コネクタ 337"/>
        <xdr:cNvCxnSpPr/>
      </xdr:nvCxnSpPr>
      <xdr:spPr>
        <a:xfrm>
          <a:off x="4448175" y="29289375"/>
          <a:ext cx="0" cy="119474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619125</xdr:colOff>
      <xdr:row>135</xdr:row>
      <xdr:rowOff>38102</xdr:rowOff>
    </xdr:from>
    <xdr:to>
      <xdr:col>6</xdr:col>
      <xdr:colOff>333375</xdr:colOff>
      <xdr:row>135</xdr:row>
      <xdr:rowOff>38102</xdr:rowOff>
    </xdr:to>
    <xdr:cxnSp macro="">
      <xdr:nvCxnSpPr>
        <xdr:cNvPr id="339" name="直線矢印コネクタ 338"/>
        <xdr:cNvCxnSpPr/>
      </xdr:nvCxnSpPr>
      <xdr:spPr>
        <a:xfrm>
          <a:off x="3362325" y="29565602"/>
          <a:ext cx="1085850"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676274</xdr:colOff>
      <xdr:row>133</xdr:row>
      <xdr:rowOff>161925</xdr:rowOff>
    </xdr:from>
    <xdr:to>
      <xdr:col>6</xdr:col>
      <xdr:colOff>249890</xdr:colOff>
      <xdr:row>135</xdr:row>
      <xdr:rowOff>38101</xdr:rowOff>
    </xdr:to>
    <xdr:sp macro="" textlink="">
      <xdr:nvSpPr>
        <xdr:cNvPr id="340" name="テキスト ボックス 339"/>
        <xdr:cNvSpPr txBox="1"/>
      </xdr:nvSpPr>
      <xdr:spPr>
        <a:xfrm>
          <a:off x="3419474" y="29346525"/>
          <a:ext cx="945216"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100 ms</a:t>
          </a:r>
          <a:endParaRPr kumimoji="1" lang="ja-JP" altLang="en-US" sz="1100">
            <a:solidFill>
              <a:sysClr val="windowText" lastClr="000000"/>
            </a:solidFill>
          </a:endParaRPr>
        </a:p>
      </xdr:txBody>
    </xdr:sp>
    <xdr:clientData/>
  </xdr:twoCellAnchor>
  <xdr:oneCellAnchor>
    <xdr:from>
      <xdr:col>6</xdr:col>
      <xdr:colOff>190500</xdr:colOff>
      <xdr:row>129</xdr:row>
      <xdr:rowOff>123825</xdr:rowOff>
    </xdr:from>
    <xdr:ext cx="790575" cy="342900"/>
    <xdr:sp macro="" textlink="">
      <xdr:nvSpPr>
        <xdr:cNvPr id="341" name="正方形/長方形 340"/>
        <xdr:cNvSpPr/>
      </xdr:nvSpPr>
      <xdr:spPr>
        <a:xfrm>
          <a:off x="4305300" y="28613100"/>
          <a:ext cx="790575" cy="342900"/>
        </a:xfrm>
        <a:prstGeom prst="rect">
          <a:avLst/>
        </a:prstGeom>
        <a:solidFill>
          <a:schemeClr val="bg2">
            <a:lumMod val="9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6</xdr:col>
      <xdr:colOff>190500</xdr:colOff>
      <xdr:row>126</xdr:row>
      <xdr:rowOff>133350</xdr:rowOff>
    </xdr:from>
    <xdr:ext cx="790575" cy="342900"/>
    <xdr:sp macro="" textlink="">
      <xdr:nvSpPr>
        <xdr:cNvPr id="342" name="正方形/長方形 341"/>
        <xdr:cNvSpPr/>
      </xdr:nvSpPr>
      <xdr:spPr>
        <a:xfrm>
          <a:off x="4305300" y="28108275"/>
          <a:ext cx="790575" cy="342900"/>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6</xdr:col>
      <xdr:colOff>190500</xdr:colOff>
      <xdr:row>126</xdr:row>
      <xdr:rowOff>38103</xdr:rowOff>
    </xdr:from>
    <xdr:to>
      <xdr:col>9</xdr:col>
      <xdr:colOff>180975</xdr:colOff>
      <xdr:row>126</xdr:row>
      <xdr:rowOff>38103</xdr:rowOff>
    </xdr:to>
    <xdr:cxnSp macro="">
      <xdr:nvCxnSpPr>
        <xdr:cNvPr id="343" name="直線矢印コネクタ 342"/>
        <xdr:cNvCxnSpPr/>
      </xdr:nvCxnSpPr>
      <xdr:spPr>
        <a:xfrm>
          <a:off x="4305300" y="28013028"/>
          <a:ext cx="204787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125</xdr:row>
      <xdr:rowOff>0</xdr:rowOff>
    </xdr:from>
    <xdr:to>
      <xdr:col>8</xdr:col>
      <xdr:colOff>238125</xdr:colOff>
      <xdr:row>126</xdr:row>
      <xdr:rowOff>76200</xdr:rowOff>
    </xdr:to>
    <xdr:sp macro="" textlink="">
      <xdr:nvSpPr>
        <xdr:cNvPr id="344" name="テキスト ボックス 343"/>
        <xdr:cNvSpPr txBox="1"/>
      </xdr:nvSpPr>
      <xdr:spPr>
        <a:xfrm>
          <a:off x="4981575" y="27803475"/>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300 ms</a:t>
          </a:r>
          <a:endParaRPr kumimoji="1" lang="ja-JP" altLang="en-US" sz="1100">
            <a:solidFill>
              <a:sysClr val="windowText" lastClr="000000"/>
            </a:solidFill>
          </a:endParaRPr>
        </a:p>
      </xdr:txBody>
    </xdr:sp>
    <xdr:clientData/>
  </xdr:twoCellAnchor>
  <xdr:twoCellAnchor>
    <xdr:from>
      <xdr:col>9</xdr:col>
      <xdr:colOff>180976</xdr:colOff>
      <xdr:row>124</xdr:row>
      <xdr:rowOff>95250</xdr:rowOff>
    </xdr:from>
    <xdr:to>
      <xdr:col>9</xdr:col>
      <xdr:colOff>180976</xdr:colOff>
      <xdr:row>131</xdr:row>
      <xdr:rowOff>123825</xdr:rowOff>
    </xdr:to>
    <xdr:cxnSp macro="">
      <xdr:nvCxnSpPr>
        <xdr:cNvPr id="345" name="直線コネクタ 344"/>
        <xdr:cNvCxnSpPr/>
      </xdr:nvCxnSpPr>
      <xdr:spPr>
        <a:xfrm>
          <a:off x="6353176" y="27727275"/>
          <a:ext cx="0" cy="12287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180975</xdr:colOff>
      <xdr:row>129</xdr:row>
      <xdr:rowOff>123825</xdr:rowOff>
    </xdr:from>
    <xdr:ext cx="790575" cy="342900"/>
    <xdr:sp macro="" textlink="">
      <xdr:nvSpPr>
        <xdr:cNvPr id="346" name="正方形/長方形 345"/>
        <xdr:cNvSpPr/>
      </xdr:nvSpPr>
      <xdr:spPr>
        <a:xfrm>
          <a:off x="6353175" y="28613100"/>
          <a:ext cx="790575" cy="342900"/>
        </a:xfrm>
        <a:prstGeom prst="rect">
          <a:avLst/>
        </a:prstGeom>
        <a:solidFill>
          <a:schemeClr val="bg2">
            <a:lumMod val="9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9</xdr:col>
      <xdr:colOff>180975</xdr:colOff>
      <xdr:row>126</xdr:row>
      <xdr:rowOff>133350</xdr:rowOff>
    </xdr:from>
    <xdr:ext cx="790575" cy="342900"/>
    <xdr:sp macro="" textlink="">
      <xdr:nvSpPr>
        <xdr:cNvPr id="347" name="正方形/長方形 346"/>
        <xdr:cNvSpPr/>
      </xdr:nvSpPr>
      <xdr:spPr>
        <a:xfrm>
          <a:off x="6353175" y="28108275"/>
          <a:ext cx="790575" cy="342900"/>
        </a:xfrm>
        <a:prstGeom prst="rect">
          <a:avLst/>
        </a:prstGeom>
        <a:solidFill>
          <a:schemeClr val="accent4">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B-MID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10</xdr:col>
      <xdr:colOff>295275</xdr:colOff>
      <xdr:row>127</xdr:row>
      <xdr:rowOff>47625</xdr:rowOff>
    </xdr:from>
    <xdr:to>
      <xdr:col>11</xdr:col>
      <xdr:colOff>114300</xdr:colOff>
      <xdr:row>128</xdr:row>
      <xdr:rowOff>133350</xdr:rowOff>
    </xdr:to>
    <xdr:sp macro="" textlink="">
      <xdr:nvSpPr>
        <xdr:cNvPr id="348" name="テキスト ボックス 347"/>
        <xdr:cNvSpPr txBox="1"/>
      </xdr:nvSpPr>
      <xdr:spPr>
        <a:xfrm>
          <a:off x="7153275" y="28194000"/>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10</xdr:col>
      <xdr:colOff>295275</xdr:colOff>
      <xdr:row>130</xdr:row>
      <xdr:rowOff>38100</xdr:rowOff>
    </xdr:from>
    <xdr:to>
      <xdr:col>11</xdr:col>
      <xdr:colOff>114300</xdr:colOff>
      <xdr:row>131</xdr:row>
      <xdr:rowOff>123825</xdr:rowOff>
    </xdr:to>
    <xdr:sp macro="" textlink="">
      <xdr:nvSpPr>
        <xdr:cNvPr id="349" name="テキスト ボックス 348"/>
        <xdr:cNvSpPr txBox="1"/>
      </xdr:nvSpPr>
      <xdr:spPr>
        <a:xfrm>
          <a:off x="7153275" y="28698825"/>
          <a:ext cx="504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rPr>
            <a:t>・・・</a:t>
          </a:r>
        </a:p>
      </xdr:txBody>
    </xdr:sp>
    <xdr:clientData/>
  </xdr:twoCellAnchor>
  <xdr:twoCellAnchor>
    <xdr:from>
      <xdr:col>7</xdr:col>
      <xdr:colOff>304800</xdr:colOff>
      <xdr:row>119</xdr:row>
      <xdr:rowOff>38103</xdr:rowOff>
    </xdr:from>
    <xdr:to>
      <xdr:col>11</xdr:col>
      <xdr:colOff>409575</xdr:colOff>
      <xdr:row>119</xdr:row>
      <xdr:rowOff>38103</xdr:rowOff>
    </xdr:to>
    <xdr:cxnSp macro="">
      <xdr:nvCxnSpPr>
        <xdr:cNvPr id="350" name="直線矢印コネクタ 349"/>
        <xdr:cNvCxnSpPr/>
      </xdr:nvCxnSpPr>
      <xdr:spPr>
        <a:xfrm>
          <a:off x="5105400" y="26803353"/>
          <a:ext cx="2847975" cy="0"/>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118</xdr:row>
      <xdr:rowOff>0</xdr:rowOff>
    </xdr:from>
    <xdr:to>
      <xdr:col>10</xdr:col>
      <xdr:colOff>28575</xdr:colOff>
      <xdr:row>119</xdr:row>
      <xdr:rowOff>76200</xdr:rowOff>
    </xdr:to>
    <xdr:sp macro="" textlink="">
      <xdr:nvSpPr>
        <xdr:cNvPr id="351" name="テキスト ボックス 350"/>
        <xdr:cNvSpPr txBox="1"/>
      </xdr:nvSpPr>
      <xdr:spPr>
        <a:xfrm>
          <a:off x="6143625" y="26593800"/>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aseline="0">
              <a:solidFill>
                <a:sysClr val="windowText" lastClr="000000"/>
              </a:solidFill>
            </a:rPr>
            <a:t>500 ms</a:t>
          </a:r>
          <a:endParaRPr kumimoji="1" lang="ja-JP" altLang="en-US" sz="1100">
            <a:solidFill>
              <a:sysClr val="windowText" lastClr="000000"/>
            </a:solidFill>
          </a:endParaRPr>
        </a:p>
      </xdr:txBody>
    </xdr:sp>
    <xdr:clientData/>
  </xdr:twoCellAnchor>
  <xdr:twoCellAnchor>
    <xdr:from>
      <xdr:col>11</xdr:col>
      <xdr:colOff>409576</xdr:colOff>
      <xdr:row>117</xdr:row>
      <xdr:rowOff>114300</xdr:rowOff>
    </xdr:from>
    <xdr:to>
      <xdr:col>11</xdr:col>
      <xdr:colOff>409576</xdr:colOff>
      <xdr:row>122</xdr:row>
      <xdr:rowOff>142875</xdr:rowOff>
    </xdr:to>
    <xdr:cxnSp macro="">
      <xdr:nvCxnSpPr>
        <xdr:cNvPr id="352" name="直線コネクタ 351"/>
        <xdr:cNvCxnSpPr/>
      </xdr:nvCxnSpPr>
      <xdr:spPr>
        <a:xfrm>
          <a:off x="7953376" y="26536650"/>
          <a:ext cx="0" cy="8858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409575</xdr:colOff>
      <xdr:row>120</xdr:row>
      <xdr:rowOff>123825</xdr:rowOff>
    </xdr:from>
    <xdr:ext cx="790575" cy="342900"/>
    <xdr:sp macro="" textlink="">
      <xdr:nvSpPr>
        <xdr:cNvPr id="353" name="正方形/長方形 352"/>
        <xdr:cNvSpPr/>
      </xdr:nvSpPr>
      <xdr:spPr>
        <a:xfrm>
          <a:off x="7953375" y="27060525"/>
          <a:ext cx="790575" cy="342900"/>
        </a:xfrm>
        <a:prstGeom prst="rect">
          <a:avLst/>
        </a:prstGeom>
        <a:solidFill>
          <a:schemeClr val="tx2">
            <a:lumMod val="40000"/>
            <a:lumOff val="60000"/>
          </a:schemeClr>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I-AUDIO</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18</xdr:col>
      <xdr:colOff>11274</xdr:colOff>
      <xdr:row>81</xdr:row>
      <xdr:rowOff>246362</xdr:rowOff>
    </xdr:from>
    <xdr:to>
      <xdr:col>32</xdr:col>
      <xdr:colOff>-1</xdr:colOff>
      <xdr:row>91</xdr:row>
      <xdr:rowOff>78438</xdr:rowOff>
    </xdr:to>
    <xdr:sp macro="" textlink="">
      <xdr:nvSpPr>
        <xdr:cNvPr id="3" name="正方形/長方形 2"/>
        <xdr:cNvSpPr/>
      </xdr:nvSpPr>
      <xdr:spPr>
        <a:xfrm>
          <a:off x="9894862" y="22826215"/>
          <a:ext cx="7675961" cy="2700782"/>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544279</xdr:colOff>
      <xdr:row>117</xdr:row>
      <xdr:rowOff>244931</xdr:rowOff>
    </xdr:from>
    <xdr:to>
      <xdr:col>55</xdr:col>
      <xdr:colOff>2</xdr:colOff>
      <xdr:row>127</xdr:row>
      <xdr:rowOff>88052</xdr:rowOff>
    </xdr:to>
    <xdr:grpSp>
      <xdr:nvGrpSpPr>
        <xdr:cNvPr id="5" name="グループ化 4"/>
        <xdr:cNvGrpSpPr/>
      </xdr:nvGrpSpPr>
      <xdr:grpSpPr>
        <a:xfrm>
          <a:off x="21958720" y="32753196"/>
          <a:ext cx="8241135" cy="2711827"/>
          <a:chOff x="9883589" y="22815175"/>
          <a:chExt cx="8370802" cy="2711826"/>
        </a:xfrm>
      </xdr:grpSpPr>
      <xdr:sp macro="" textlink="">
        <xdr:nvSpPr>
          <xdr:cNvPr id="6" name="テキスト ボックス 5"/>
          <xdr:cNvSpPr txBox="1"/>
        </xdr:nvSpPr>
        <xdr:spPr>
          <a:xfrm>
            <a:off x="9883589" y="22815175"/>
            <a:ext cx="505267" cy="275717"/>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7" name="正方形/長方形 6"/>
          <xdr:cNvSpPr/>
        </xdr:nvSpPr>
        <xdr:spPr>
          <a:xfrm>
            <a:off x="9894796" y="22826382"/>
            <a:ext cx="8359595" cy="2700619"/>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18</xdr:col>
      <xdr:colOff>0</xdr:colOff>
      <xdr:row>81</xdr:row>
      <xdr:rowOff>238125</xdr:rowOff>
    </xdr:from>
    <xdr:to>
      <xdr:col>18</xdr:col>
      <xdr:colOff>503469</xdr:colOff>
      <xdr:row>82</xdr:row>
      <xdr:rowOff>233572</xdr:rowOff>
    </xdr:to>
    <xdr:sp macro="" textlink="">
      <xdr:nvSpPr>
        <xdr:cNvPr id="9" name="テキスト ボックス 8"/>
        <xdr:cNvSpPr txBox="1"/>
      </xdr:nvSpPr>
      <xdr:spPr>
        <a:xfrm>
          <a:off x="9944100" y="22507575"/>
          <a:ext cx="503469" cy="271672"/>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476810</xdr:colOff>
      <xdr:row>326</xdr:row>
      <xdr:rowOff>42582</xdr:rowOff>
    </xdr:from>
    <xdr:to>
      <xdr:col>24</xdr:col>
      <xdr:colOff>342900</xdr:colOff>
      <xdr:row>329</xdr:row>
      <xdr:rowOff>169208</xdr:rowOff>
    </xdr:to>
    <xdr:sp macro="" textlink="">
      <xdr:nvSpPr>
        <xdr:cNvPr id="2" name="テキスト ボックス 1"/>
        <xdr:cNvSpPr txBox="1"/>
      </xdr:nvSpPr>
      <xdr:spPr>
        <a:xfrm>
          <a:off x="2677085" y="57659307"/>
          <a:ext cx="8952940" cy="640976"/>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latin typeface="ＭＳ ゴシック" panose="020B0609070205080204" pitchFamily="49" charset="-128"/>
              <a:ea typeface="ＭＳ ゴシック" panose="020B0609070205080204" pitchFamily="49" charset="-128"/>
            </a:rPr>
            <a:t>Sheet[</a:t>
          </a:r>
          <a:r>
            <a:rPr kumimoji="1" lang="ja-JP" altLang="en-US" sz="1100">
              <a:solidFill>
                <a:srgbClr val="FF0000"/>
              </a:solidFill>
              <a:latin typeface="ＭＳ ゴシック" panose="020B0609070205080204" pitchFamily="49" charset="-128"/>
              <a:ea typeface="ＭＳ ゴシック" panose="020B0609070205080204" pitchFamily="49" charset="-128"/>
            </a:rPr>
            <a:t>暗号化検討</a:t>
          </a:r>
          <a:r>
            <a:rPr kumimoji="1" lang="en-US" altLang="ja-JP" sz="1100">
              <a:solidFill>
                <a:srgbClr val="FF0000"/>
              </a:solidFill>
              <a:latin typeface="ＭＳ ゴシック" panose="020B0609070205080204" pitchFamily="49" charset="-128"/>
              <a:ea typeface="ＭＳ ゴシック" panose="020B0609070205080204" pitchFamily="49" charset="-128"/>
            </a:rPr>
            <a:t>]</a:t>
          </a:r>
          <a:r>
            <a:rPr kumimoji="1" lang="ja-JP" altLang="en-US" sz="1100">
              <a:solidFill>
                <a:srgbClr val="FF0000"/>
              </a:solidFill>
              <a:latin typeface="ＭＳ ゴシック" panose="020B0609070205080204" pitchFamily="49" charset="-128"/>
              <a:ea typeface="ＭＳ ゴシック" panose="020B0609070205080204" pitchFamily="49" charset="-128"/>
            </a:rPr>
            <a:t>を参照</a:t>
          </a:r>
        </a:p>
      </xdr:txBody>
    </xdr:sp>
    <xdr:clientData/>
  </xdr:twoCellAnchor>
  <xdr:twoCellAnchor>
    <xdr:from>
      <xdr:col>5</xdr:col>
      <xdr:colOff>33623</xdr:colOff>
      <xdr:row>359</xdr:row>
      <xdr:rowOff>280144</xdr:rowOff>
    </xdr:from>
    <xdr:to>
      <xdr:col>10</xdr:col>
      <xdr:colOff>470648</xdr:colOff>
      <xdr:row>360</xdr:row>
      <xdr:rowOff>11206</xdr:rowOff>
    </xdr:to>
    <xdr:sp macro="" textlink="">
      <xdr:nvSpPr>
        <xdr:cNvPr id="3" name="右中かっこ 2"/>
        <xdr:cNvSpPr/>
      </xdr:nvSpPr>
      <xdr:spPr>
        <a:xfrm rot="16200000">
          <a:off x="3115237" y="33057353"/>
          <a:ext cx="156886" cy="295834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414613</xdr:colOff>
      <xdr:row>358</xdr:row>
      <xdr:rowOff>89648</xdr:rowOff>
    </xdr:from>
    <xdr:to>
      <xdr:col>11</xdr:col>
      <xdr:colOff>112055</xdr:colOff>
      <xdr:row>359</xdr:row>
      <xdr:rowOff>416030</xdr:rowOff>
    </xdr:to>
    <xdr:sp macro="" textlink="">
      <xdr:nvSpPr>
        <xdr:cNvPr id="4" name="正方形/長方形 3"/>
        <xdr:cNvSpPr/>
      </xdr:nvSpPr>
      <xdr:spPr>
        <a:xfrm>
          <a:off x="1591231" y="34099501"/>
          <a:ext cx="3227295" cy="49447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パケット種別分データを連結</a:t>
          </a:r>
        </a:p>
      </xdr:txBody>
    </xdr:sp>
    <xdr:clientData/>
  </xdr:twoCellAnchor>
  <xdr:twoCellAnchor>
    <xdr:from>
      <xdr:col>23</xdr:col>
      <xdr:colOff>33624</xdr:colOff>
      <xdr:row>390</xdr:row>
      <xdr:rowOff>136071</xdr:rowOff>
    </xdr:from>
    <xdr:to>
      <xdr:col>46</xdr:col>
      <xdr:colOff>449035</xdr:colOff>
      <xdr:row>390</xdr:row>
      <xdr:rowOff>406214</xdr:rowOff>
    </xdr:to>
    <xdr:sp macro="" textlink="">
      <xdr:nvSpPr>
        <xdr:cNvPr id="5" name="右中かっこ 4"/>
        <xdr:cNvSpPr/>
      </xdr:nvSpPr>
      <xdr:spPr>
        <a:xfrm rot="16200000">
          <a:off x="16659347" y="35965884"/>
          <a:ext cx="270143" cy="1199509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31</xdr:col>
      <xdr:colOff>414613</xdr:colOff>
      <xdr:row>388</xdr:row>
      <xdr:rowOff>112058</xdr:rowOff>
    </xdr:from>
    <xdr:to>
      <xdr:col>38</xdr:col>
      <xdr:colOff>112055</xdr:colOff>
      <xdr:row>390</xdr:row>
      <xdr:rowOff>241777</xdr:rowOff>
    </xdr:to>
    <xdr:sp macro="" textlink="">
      <xdr:nvSpPr>
        <xdr:cNvPr id="8" name="正方形/長方形 7"/>
        <xdr:cNvSpPr/>
      </xdr:nvSpPr>
      <xdr:spPr>
        <a:xfrm>
          <a:off x="15206378" y="39433499"/>
          <a:ext cx="3227295" cy="46589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データ数分データを連結</a:t>
          </a:r>
        </a:p>
      </xdr:txBody>
    </xdr:sp>
    <xdr:clientData/>
  </xdr:twoCellAnchor>
  <xdr:twoCellAnchor>
    <xdr:from>
      <xdr:col>35</xdr:col>
      <xdr:colOff>11211</xdr:colOff>
      <xdr:row>391</xdr:row>
      <xdr:rowOff>280147</xdr:rowOff>
    </xdr:from>
    <xdr:to>
      <xdr:col>46</xdr:col>
      <xdr:colOff>448236</xdr:colOff>
      <xdr:row>391</xdr:row>
      <xdr:rowOff>447116</xdr:rowOff>
    </xdr:to>
    <xdr:sp macro="" textlink="">
      <xdr:nvSpPr>
        <xdr:cNvPr id="9" name="右中かっこ 8"/>
        <xdr:cNvSpPr/>
      </xdr:nvSpPr>
      <xdr:spPr>
        <a:xfrm rot="16200000">
          <a:off x="19728518" y="54521664"/>
          <a:ext cx="166969" cy="5983936"/>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414608</xdr:colOff>
      <xdr:row>390</xdr:row>
      <xdr:rowOff>365312</xdr:rowOff>
    </xdr:from>
    <xdr:to>
      <xdr:col>44</xdr:col>
      <xdr:colOff>112050</xdr:colOff>
      <xdr:row>391</xdr:row>
      <xdr:rowOff>382412</xdr:rowOff>
    </xdr:to>
    <xdr:sp macro="" textlink="">
      <xdr:nvSpPr>
        <xdr:cNvPr id="10" name="正方形/長方形 9"/>
        <xdr:cNvSpPr/>
      </xdr:nvSpPr>
      <xdr:spPr>
        <a:xfrm>
          <a:off x="18231961" y="57100694"/>
          <a:ext cx="3227295" cy="4317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×β</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個別データ数分データを連結</a:t>
          </a:r>
        </a:p>
      </xdr:txBody>
    </xdr:sp>
    <xdr:clientData/>
  </xdr:twoCellAnchor>
  <xdr:twoCellAnchor>
    <xdr:from>
      <xdr:col>23</xdr:col>
      <xdr:colOff>56029</xdr:colOff>
      <xdr:row>388</xdr:row>
      <xdr:rowOff>0</xdr:rowOff>
    </xdr:from>
    <xdr:to>
      <xdr:col>27</xdr:col>
      <xdr:colOff>168088</xdr:colOff>
      <xdr:row>390</xdr:row>
      <xdr:rowOff>164831</xdr:rowOff>
    </xdr:to>
    <xdr:sp macro="" textlink="">
      <xdr:nvSpPr>
        <xdr:cNvPr id="11" name="四角形吹き出し 10"/>
        <xdr:cNvSpPr/>
      </xdr:nvSpPr>
      <xdr:spPr>
        <a:xfrm>
          <a:off x="8796617" y="39478323"/>
          <a:ext cx="2129118" cy="512214"/>
        </a:xfrm>
        <a:prstGeom prst="wedgeRectCallout">
          <a:avLst>
            <a:gd name="adj1" fmla="val -49887"/>
            <a:gd name="adj2" fmla="val 93378"/>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以後、データ位置はデータサイズに合わせて調整すること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23</xdr:col>
      <xdr:colOff>436783</xdr:colOff>
      <xdr:row>409</xdr:row>
      <xdr:rowOff>41432</xdr:rowOff>
    </xdr:from>
    <xdr:to>
      <xdr:col>25</xdr:col>
      <xdr:colOff>425827</xdr:colOff>
      <xdr:row>415</xdr:row>
      <xdr:rowOff>280129</xdr:rowOff>
    </xdr:to>
    <xdr:grpSp>
      <xdr:nvGrpSpPr>
        <xdr:cNvPr id="6" name="グループ化 5"/>
        <xdr:cNvGrpSpPr/>
      </xdr:nvGrpSpPr>
      <xdr:grpSpPr>
        <a:xfrm>
          <a:off x="11194430" y="70683314"/>
          <a:ext cx="997573" cy="1605815"/>
          <a:chOff x="3653789" y="45646590"/>
          <a:chExt cx="996320" cy="1287973"/>
        </a:xfrm>
      </xdr:grpSpPr>
      <xdr:sp macro="" textlink="">
        <xdr:nvSpPr>
          <xdr:cNvPr id="16" name="左中かっこ 15"/>
          <xdr:cNvSpPr/>
        </xdr:nvSpPr>
        <xdr:spPr>
          <a:xfrm flipH="1">
            <a:off x="3762374" y="46125492"/>
            <a:ext cx="70730" cy="80907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 name="正方形/長方形 16"/>
          <xdr:cNvSpPr/>
        </xdr:nvSpPr>
        <xdr:spPr>
          <a:xfrm>
            <a:off x="3653789" y="46217145"/>
            <a:ext cx="690779" cy="62902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×β</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8" name="左中かっこ 17"/>
          <xdr:cNvSpPr/>
        </xdr:nvSpPr>
        <xdr:spPr>
          <a:xfrm flipH="1">
            <a:off x="4058190" y="45646590"/>
            <a:ext cx="177817"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4108264" y="46011677"/>
            <a:ext cx="541845" cy="58139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21</xdr:col>
      <xdr:colOff>44833</xdr:colOff>
      <xdr:row>256</xdr:row>
      <xdr:rowOff>336176</xdr:rowOff>
    </xdr:from>
    <xdr:to>
      <xdr:col>32</xdr:col>
      <xdr:colOff>459442</xdr:colOff>
      <xdr:row>256</xdr:row>
      <xdr:rowOff>474009</xdr:rowOff>
    </xdr:to>
    <xdr:sp macro="" textlink="">
      <xdr:nvSpPr>
        <xdr:cNvPr id="21" name="右中かっこ 20"/>
        <xdr:cNvSpPr/>
      </xdr:nvSpPr>
      <xdr:spPr>
        <a:xfrm rot="16200000">
          <a:off x="12705794" y="28912862"/>
          <a:ext cx="137833" cy="596152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414605</xdr:colOff>
      <xdr:row>255</xdr:row>
      <xdr:rowOff>44821</xdr:rowOff>
    </xdr:from>
    <xdr:to>
      <xdr:col>30</xdr:col>
      <xdr:colOff>112047</xdr:colOff>
      <xdr:row>256</xdr:row>
      <xdr:rowOff>427234</xdr:rowOff>
    </xdr:to>
    <xdr:sp macro="" textlink="">
      <xdr:nvSpPr>
        <xdr:cNvPr id="22" name="正方形/長方形 21"/>
        <xdr:cNvSpPr/>
      </xdr:nvSpPr>
      <xdr:spPr>
        <a:xfrm>
          <a:off x="11172252" y="31365262"/>
          <a:ext cx="3227295" cy="55050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曲情報数</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文字</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分データを連結</a:t>
          </a:r>
        </a:p>
      </xdr:txBody>
    </xdr:sp>
    <xdr:clientData/>
  </xdr:twoCellAnchor>
  <xdr:oneCellAnchor>
    <xdr:from>
      <xdr:col>24</xdr:col>
      <xdr:colOff>133562</xdr:colOff>
      <xdr:row>274</xdr:row>
      <xdr:rowOff>147715</xdr:rowOff>
    </xdr:from>
    <xdr:ext cx="2197262" cy="425758"/>
    <xdr:sp macro="" textlink="">
      <xdr:nvSpPr>
        <xdr:cNvPr id="26" name="テキスト ボックス 25"/>
        <xdr:cNvSpPr txBox="1"/>
      </xdr:nvSpPr>
      <xdr:spPr>
        <a:xfrm>
          <a:off x="11395474" y="35311774"/>
          <a:ext cx="2197262" cy="42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kumimoji="1" lang="en-US" altLang="ja-JP" sz="1000">
              <a:latin typeface="ＭＳ ゴシック" panose="020B0609070205080204" pitchFamily="49" charset="-128"/>
              <a:ea typeface="ＭＳ ゴシック" panose="020B0609070205080204" pitchFamily="49" charset="-128"/>
            </a:rPr>
            <a:t>×α</a:t>
          </a:r>
        </a:p>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必要な文字情報分だけ連結</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xdr:from>
      <xdr:col>24</xdr:col>
      <xdr:colOff>75506</xdr:colOff>
      <xdr:row>273</xdr:row>
      <xdr:rowOff>5095</xdr:rowOff>
    </xdr:from>
    <xdr:to>
      <xdr:col>24</xdr:col>
      <xdr:colOff>168088</xdr:colOff>
      <xdr:row>276</xdr:row>
      <xdr:rowOff>302559</xdr:rowOff>
    </xdr:to>
    <xdr:sp macro="" textlink="">
      <xdr:nvSpPr>
        <xdr:cNvPr id="41" name="左中かっこ 40"/>
        <xdr:cNvSpPr/>
      </xdr:nvSpPr>
      <xdr:spPr>
        <a:xfrm flipH="1">
          <a:off x="11337418" y="35001066"/>
          <a:ext cx="92582" cy="98102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212911</xdr:colOff>
      <xdr:row>263</xdr:row>
      <xdr:rowOff>44819</xdr:rowOff>
    </xdr:from>
    <xdr:to>
      <xdr:col>35</xdr:col>
      <xdr:colOff>324971</xdr:colOff>
      <xdr:row>267</xdr:row>
      <xdr:rowOff>145674</xdr:rowOff>
    </xdr:to>
    <xdr:sp macro="" textlink="">
      <xdr:nvSpPr>
        <xdr:cNvPr id="20" name="テキスト ボックス 19"/>
        <xdr:cNvSpPr txBox="1"/>
      </xdr:nvSpPr>
      <xdr:spPr>
        <a:xfrm>
          <a:off x="11474823" y="38234466"/>
          <a:ext cx="5658972" cy="773208"/>
        </a:xfrm>
        <a:prstGeom prst="rect">
          <a:avLst/>
        </a:prstGeom>
        <a:solidFill>
          <a:schemeClr val="accent2">
            <a:lumMod val="40000"/>
            <a:lumOff val="6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200" u="sng">
              <a:latin typeface="ＭＳ ゴシック" panose="020B0609070205080204" pitchFamily="49" charset="-128"/>
              <a:ea typeface="ＭＳ ゴシック" panose="020B0609070205080204" pitchFamily="49" charset="-128"/>
            </a:rPr>
            <a:t>【</a:t>
          </a:r>
          <a:r>
            <a:rPr kumimoji="1" lang="ja-JP" altLang="en-US" sz="1200" u="sng">
              <a:latin typeface="ＭＳ ゴシック" panose="020B0609070205080204" pitchFamily="49" charset="-128"/>
              <a:ea typeface="ＭＳ ゴシック" panose="020B0609070205080204" pitchFamily="49" charset="-128"/>
            </a:rPr>
            <a:t>注意点</a:t>
          </a:r>
          <a:r>
            <a:rPr kumimoji="1" lang="en-US" altLang="ja-JP" sz="1200" u="sng">
              <a:latin typeface="ＭＳ ゴシック" panose="020B0609070205080204" pitchFamily="49" charset="-128"/>
              <a:ea typeface="ＭＳ ゴシック" panose="020B0609070205080204" pitchFamily="49" charset="-128"/>
            </a:rPr>
            <a:t>】</a:t>
          </a:r>
        </a:p>
        <a:p>
          <a:r>
            <a:rPr kumimoji="1" lang="ja-JP" altLang="en-US" sz="1200" u="none">
              <a:latin typeface="ＭＳ ゴシック" panose="020B0609070205080204" pitchFamily="49" charset="-128"/>
              <a:ea typeface="ＭＳ ゴシック" panose="020B0609070205080204" pitchFamily="49" charset="-128"/>
            </a:rPr>
            <a:t>現在曲情報の格納ルールとして</a:t>
          </a:r>
          <a:r>
            <a:rPr kumimoji="1" lang="en-US" altLang="ja-JP" sz="1200" u="none">
              <a:latin typeface="ＭＳ ゴシック" panose="020B0609070205080204" pitchFamily="49" charset="-128"/>
              <a:ea typeface="ＭＳ ゴシック" panose="020B0609070205080204" pitchFamily="49" charset="-128"/>
            </a:rPr>
            <a:t>【</a:t>
          </a:r>
          <a:r>
            <a:rPr kumimoji="1" lang="ja-JP" altLang="en-US" sz="1200" u="none">
              <a:latin typeface="ＭＳ ゴシック" panose="020B0609070205080204" pitchFamily="49" charset="-128"/>
              <a:ea typeface="ＭＳ ゴシック" panose="020B0609070205080204" pitchFamily="49" charset="-128"/>
            </a:rPr>
            <a:t>文字</a:t>
          </a:r>
          <a:r>
            <a:rPr kumimoji="1" lang="en-US" altLang="ja-JP" sz="1200" u="none">
              <a:latin typeface="ＭＳ ゴシック" panose="020B0609070205080204" pitchFamily="49" charset="-128"/>
              <a:ea typeface="ＭＳ ゴシック" panose="020B0609070205080204" pitchFamily="49" charset="-128"/>
            </a:rPr>
            <a:t>】</a:t>
          </a:r>
          <a:r>
            <a:rPr kumimoji="1" lang="ja-JP" altLang="en-US" sz="1200" u="none">
              <a:latin typeface="ＭＳ ゴシック" panose="020B0609070205080204" pitchFamily="49" charset="-128"/>
              <a:ea typeface="ＭＳ ゴシック" panose="020B0609070205080204" pitchFamily="49" charset="-128"/>
            </a:rPr>
            <a:t>→</a:t>
          </a:r>
          <a:r>
            <a:rPr kumimoji="1" lang="en-US" altLang="ja-JP" sz="1200" u="none">
              <a:latin typeface="ＭＳ ゴシック" panose="020B0609070205080204" pitchFamily="49" charset="-128"/>
              <a:ea typeface="ＭＳ ゴシック" panose="020B0609070205080204" pitchFamily="49" charset="-128"/>
            </a:rPr>
            <a:t>【</a:t>
          </a:r>
          <a:r>
            <a:rPr kumimoji="1" lang="ja-JP" altLang="en-US" sz="1200" u="none">
              <a:latin typeface="ＭＳ ゴシック" panose="020B0609070205080204" pitchFamily="49" charset="-128"/>
              <a:ea typeface="ＭＳ ゴシック" panose="020B0609070205080204" pitchFamily="49" charset="-128"/>
            </a:rPr>
            <a:t>数値</a:t>
          </a:r>
          <a:r>
            <a:rPr kumimoji="1" lang="en-US" altLang="ja-JP" sz="1200" u="none">
              <a:latin typeface="ＭＳ ゴシック" panose="020B0609070205080204" pitchFamily="49" charset="-128"/>
              <a:ea typeface="ＭＳ ゴシック" panose="020B0609070205080204" pitchFamily="49" charset="-128"/>
            </a:rPr>
            <a:t>】</a:t>
          </a:r>
          <a:r>
            <a:rPr kumimoji="1" lang="ja-JP" altLang="en-US" sz="1200" u="none">
              <a:latin typeface="ＭＳ ゴシック" panose="020B0609070205080204" pitchFamily="49" charset="-128"/>
              <a:ea typeface="ＭＳ ゴシック" panose="020B0609070205080204" pitchFamily="49" charset="-128"/>
            </a:rPr>
            <a:t>の格納順番とする</a:t>
          </a:r>
          <a:endParaRPr kumimoji="1" lang="en-US" altLang="ja-JP" sz="1200" u="none">
            <a:latin typeface="ＭＳ ゴシック" panose="020B0609070205080204" pitchFamily="49" charset="-128"/>
            <a:ea typeface="ＭＳ ゴシック" panose="020B0609070205080204" pitchFamily="49" charset="-128"/>
          </a:endParaRPr>
        </a:p>
      </xdr:txBody>
    </xdr:sp>
    <xdr:clientData/>
  </xdr:twoCellAnchor>
  <xdr:twoCellAnchor>
    <xdr:from>
      <xdr:col>28</xdr:col>
      <xdr:colOff>-1</xdr:colOff>
      <xdr:row>270</xdr:row>
      <xdr:rowOff>0</xdr:rowOff>
    </xdr:from>
    <xdr:to>
      <xdr:col>35</xdr:col>
      <xdr:colOff>324969</xdr:colOff>
      <xdr:row>280</xdr:row>
      <xdr:rowOff>78441</xdr:rowOff>
    </xdr:to>
    <xdr:sp macro="" textlink="">
      <xdr:nvSpPr>
        <xdr:cNvPr id="24" name="テキスト ボックス 23"/>
        <xdr:cNvSpPr txBox="1"/>
      </xdr:nvSpPr>
      <xdr:spPr>
        <a:xfrm>
          <a:off x="13278970" y="34827882"/>
          <a:ext cx="3854823" cy="2297206"/>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補足：</a:t>
          </a:r>
          <a:endParaRPr kumimoji="1" lang="en-US" altLang="ja-JP" sz="900" strike="dblStrike">
            <a:solidFill>
              <a:schemeClr val="tx1"/>
            </a:solidFill>
            <a:latin typeface="ＭＳ ゴシック" panose="020B0609070205080204" pitchFamily="49" charset="-128"/>
            <a:ea typeface="ＭＳ ゴシック" panose="020B0609070205080204" pitchFamily="49" charset="-128"/>
          </a:endParaRPr>
        </a:p>
        <a:p>
          <a:pPr algn="l"/>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HuveLib</a:t>
          </a:r>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で共有メモリとして最低限必要なデータ量</a:t>
          </a:r>
          <a:endParaRPr kumimoji="1" lang="en-US" altLang="ja-JP" sz="900" strike="dblStrike">
            <a:solidFill>
              <a:schemeClr val="tx1"/>
            </a:solidFill>
            <a:latin typeface="ＭＳ ゴシック" panose="020B0609070205080204" pitchFamily="49" charset="-128"/>
            <a:ea typeface="ＭＳ ゴシック" panose="020B0609070205080204" pitchFamily="49" charset="-128"/>
          </a:endParaRPr>
        </a:p>
        <a:p>
          <a:pPr algn="l"/>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※Version2.0</a:t>
          </a:r>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での最大数で計算</a:t>
          </a:r>
          <a:endParaRPr kumimoji="1" lang="en-US" altLang="ja-JP" sz="900" strike="dblStrike">
            <a:solidFill>
              <a:schemeClr val="tx1"/>
            </a:solidFill>
            <a:latin typeface="ＭＳ ゴシック" panose="020B0609070205080204" pitchFamily="49" charset="-128"/>
            <a:ea typeface="ＭＳ ゴシック" panose="020B0609070205080204" pitchFamily="49" charset="-128"/>
          </a:endParaRPr>
        </a:p>
        <a:p>
          <a:pPr algn="l"/>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ヘッダ部：    </a:t>
          </a:r>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12 Byte</a:t>
          </a:r>
        </a:p>
        <a:p>
          <a:pPr algn="l"/>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データ部：固定 </a:t>
          </a:r>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9 Byte</a:t>
          </a:r>
        </a:p>
        <a:p>
          <a:pPr algn="l"/>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　　　　　可変</a:t>
          </a:r>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a:t>
          </a:r>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文字</a:t>
          </a:r>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  4×12=  48 Byte</a:t>
          </a:r>
        </a:p>
        <a:p>
          <a:pPr algn="l"/>
          <a:r>
            <a:rPr kumimoji="1" lang="ja-JP" altLang="en-US" sz="900" strike="dblStrike" baseline="0">
              <a:solidFill>
                <a:schemeClr val="tx1"/>
              </a:solidFill>
              <a:latin typeface="ＭＳ ゴシック" panose="020B0609070205080204" pitchFamily="49" charset="-128"/>
              <a:ea typeface="ＭＳ ゴシック" panose="020B0609070205080204" pitchFamily="49" charset="-128"/>
            </a:rPr>
            <a:t>　　　　　　　　　　</a:t>
          </a:r>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256×12=3072 Byte</a:t>
          </a:r>
        </a:p>
        <a:p>
          <a:pPr algn="l"/>
          <a:r>
            <a:rPr kumimoji="1" lang="ja-JP" altLang="en-US" sz="900" strike="dblStrike" baseline="0">
              <a:solidFill>
                <a:schemeClr val="tx1"/>
              </a:solidFill>
              <a:latin typeface="ＭＳ ゴシック" panose="020B0609070205080204" pitchFamily="49" charset="-128"/>
              <a:ea typeface="ＭＳ ゴシック" panose="020B0609070205080204" pitchFamily="49" charset="-128"/>
            </a:rPr>
            <a:t>　　　　　可変</a:t>
          </a:r>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a:t>
          </a:r>
          <a:r>
            <a:rPr kumimoji="1" lang="ja-JP" altLang="en-US" sz="900" strike="dblStrike" baseline="0">
              <a:solidFill>
                <a:schemeClr val="tx1"/>
              </a:solidFill>
              <a:latin typeface="ＭＳ ゴシック" panose="020B0609070205080204" pitchFamily="49" charset="-128"/>
              <a:ea typeface="ＭＳ ゴシック" panose="020B0609070205080204" pitchFamily="49" charset="-128"/>
            </a:rPr>
            <a:t>数値</a:t>
          </a:r>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  4× 2=   8 Byte</a:t>
          </a:r>
        </a:p>
        <a:p>
          <a:pPr algn="l"/>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                      2× 2=   4 Byte</a:t>
          </a:r>
        </a:p>
        <a:p>
          <a:pPr algn="l"/>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a:t>
          </a:r>
          <a:endParaRPr kumimoji="1" lang="en-US" altLang="ja-JP" sz="900" strike="dblStrike">
            <a:solidFill>
              <a:schemeClr val="tx1"/>
            </a:solidFill>
            <a:latin typeface="ＭＳ ゴシック" panose="020B0609070205080204" pitchFamily="49" charset="-128"/>
            <a:ea typeface="ＭＳ ゴシック" panose="020B0609070205080204" pitchFamily="49" charset="-128"/>
          </a:endParaRPr>
        </a:p>
        <a:p>
          <a:pPr algn="l"/>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                            3153 Byte</a:t>
          </a:r>
        </a:p>
        <a:p>
          <a:pPr algn="l"/>
          <a:r>
            <a:rPr kumimoji="1" lang="en-US" altLang="ja-JP" sz="900" strike="dblStrike">
              <a:solidFill>
                <a:schemeClr val="tx1"/>
              </a:solidFill>
              <a:latin typeface="ＭＳ ゴシック" panose="020B0609070205080204" pitchFamily="49" charset="-128"/>
              <a:ea typeface="ＭＳ ゴシック" panose="020B0609070205080204" pitchFamily="49" charset="-128"/>
            </a:rPr>
            <a:t>16</a:t>
          </a:r>
          <a:r>
            <a:rPr kumimoji="1" lang="ja-JP" altLang="en-US" sz="900" strike="dblStrike">
              <a:solidFill>
                <a:schemeClr val="tx1"/>
              </a:solidFill>
              <a:latin typeface="ＭＳ ゴシック" panose="020B0609070205080204" pitchFamily="49" charset="-128"/>
              <a:ea typeface="ＭＳ ゴシック" panose="020B0609070205080204" pitchFamily="49" charset="-128"/>
            </a:rPr>
            <a:t>の倍数調整分</a:t>
          </a:r>
          <a:r>
            <a:rPr kumimoji="1" lang="ja-JP" altLang="en-US" sz="900" strike="dblStrike" baseline="0">
              <a:solidFill>
                <a:schemeClr val="tx1"/>
              </a:solidFill>
              <a:latin typeface="ＭＳ ゴシック" panose="020B0609070205080204" pitchFamily="49" charset="-128"/>
              <a:ea typeface="ＭＳ ゴシック" panose="020B0609070205080204" pitchFamily="49" charset="-128"/>
            </a:rPr>
            <a:t>                </a:t>
          </a:r>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15 Byte</a:t>
          </a:r>
        </a:p>
        <a:p>
          <a:pPr algn="l"/>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a:t>
          </a:r>
        </a:p>
        <a:p>
          <a:pPr algn="l"/>
          <a:r>
            <a:rPr kumimoji="1" lang="en-US" altLang="ja-JP" sz="900" strike="dblStrike" baseline="0">
              <a:solidFill>
                <a:schemeClr val="tx1"/>
              </a:solidFill>
              <a:latin typeface="ＭＳ ゴシック" panose="020B0609070205080204" pitchFamily="49" charset="-128"/>
              <a:ea typeface="ＭＳ ゴシック" panose="020B0609070205080204" pitchFamily="49" charset="-128"/>
            </a:rPr>
            <a:t>                            3168 Byte</a:t>
          </a:r>
        </a:p>
      </xdr:txBody>
    </xdr:sp>
    <xdr:clientData/>
  </xdr:twoCellAnchor>
  <xdr:twoCellAnchor>
    <xdr:from>
      <xdr:col>4</xdr:col>
      <xdr:colOff>484044</xdr:colOff>
      <xdr:row>242</xdr:row>
      <xdr:rowOff>3</xdr:rowOff>
    </xdr:from>
    <xdr:to>
      <xdr:col>15</xdr:col>
      <xdr:colOff>16565</xdr:colOff>
      <xdr:row>243</xdr:row>
      <xdr:rowOff>16574</xdr:rowOff>
    </xdr:to>
    <xdr:sp macro="" textlink="">
      <xdr:nvSpPr>
        <xdr:cNvPr id="7" name="左中かっこ 6"/>
        <xdr:cNvSpPr/>
      </xdr:nvSpPr>
      <xdr:spPr>
        <a:xfrm rot="5400000">
          <a:off x="4134845" y="33074289"/>
          <a:ext cx="190505" cy="5090152"/>
        </a:xfrm>
        <a:prstGeom prst="leftBrace">
          <a:avLst>
            <a:gd name="adj1" fmla="val 8333"/>
            <a:gd name="adj2" fmla="val 90118"/>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484044</xdr:colOff>
      <xdr:row>242</xdr:row>
      <xdr:rowOff>3</xdr:rowOff>
    </xdr:from>
    <xdr:to>
      <xdr:col>26</xdr:col>
      <xdr:colOff>16565</xdr:colOff>
      <xdr:row>243</xdr:row>
      <xdr:rowOff>16574</xdr:rowOff>
    </xdr:to>
    <xdr:sp macro="" textlink="">
      <xdr:nvSpPr>
        <xdr:cNvPr id="23" name="左中かっこ 22"/>
        <xdr:cNvSpPr/>
      </xdr:nvSpPr>
      <xdr:spPr>
        <a:xfrm rot="5400000">
          <a:off x="4134845" y="33074289"/>
          <a:ext cx="190505" cy="5090152"/>
        </a:xfrm>
        <a:prstGeom prst="leftBrace">
          <a:avLst>
            <a:gd name="adj1" fmla="val 8333"/>
            <a:gd name="adj2" fmla="val 90118"/>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459440</xdr:colOff>
      <xdr:row>268</xdr:row>
      <xdr:rowOff>11207</xdr:rowOff>
    </xdr:from>
    <xdr:to>
      <xdr:col>35</xdr:col>
      <xdr:colOff>369794</xdr:colOff>
      <xdr:row>280</xdr:row>
      <xdr:rowOff>78441</xdr:rowOff>
    </xdr:to>
    <xdr:sp macro="" textlink="">
      <xdr:nvSpPr>
        <xdr:cNvPr id="25" name="テキスト ボックス 24"/>
        <xdr:cNvSpPr txBox="1"/>
      </xdr:nvSpPr>
      <xdr:spPr>
        <a:xfrm>
          <a:off x="13234146" y="39041295"/>
          <a:ext cx="3944472" cy="2622175"/>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補足：</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HuveLib</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で共有メモリとして最低限必要なデータ量</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での最大数で計算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12 Byte</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3141 + 11(16</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倍数調整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)=3152 Byte</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＜内訳＞</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固定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9 Byte</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可変</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文字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  4×12=  48 Byte</a:t>
          </a:r>
        </a:p>
        <a:p>
          <a:pPr algn="l"/>
          <a:r>
            <a:rPr kumimoji="1" lang="ja-JP" altLang="en-US" sz="900" baseline="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256×12=3072 Byte</a:t>
          </a:r>
        </a:p>
        <a:p>
          <a:pPr algn="l"/>
          <a:r>
            <a:rPr kumimoji="1" lang="ja-JP" altLang="en-US" sz="900" baseline="0">
              <a:solidFill>
                <a:sysClr val="windowText" lastClr="000000"/>
              </a:solidFill>
              <a:latin typeface="ＭＳ ゴシック" panose="020B0609070205080204" pitchFamily="49" charset="-128"/>
              <a:ea typeface="ＭＳ ゴシック" panose="020B0609070205080204" pitchFamily="49" charset="-128"/>
            </a:rPr>
            <a:t>　　　　　可変</a:t>
          </a:r>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baseline="0">
              <a:solidFill>
                <a:sysClr val="windowText" lastClr="000000"/>
              </a:solidFill>
              <a:latin typeface="ＭＳ ゴシック" panose="020B0609070205080204" pitchFamily="49" charset="-128"/>
              <a:ea typeface="ＭＳ ゴシック" panose="020B0609070205080204" pitchFamily="49" charset="-128"/>
            </a:rPr>
            <a:t>数値</a:t>
          </a:r>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  4× 2=   8 Byte</a:t>
          </a:r>
        </a:p>
        <a:p>
          <a:pPr algn="l"/>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                      2× 2=   4 Byte</a:t>
          </a:r>
        </a:p>
        <a:p>
          <a:pPr algn="l"/>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baseline="0">
              <a:solidFill>
                <a:sysClr val="windowText" lastClr="000000"/>
              </a:solidFill>
              <a:latin typeface="ＭＳ ゴシック" panose="020B0609070205080204" pitchFamily="49" charset="-128"/>
              <a:ea typeface="ＭＳ ゴシック" panose="020B0609070205080204" pitchFamily="49" charset="-128"/>
            </a:rPr>
            <a:t>部：</a:t>
          </a:r>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1 Byte</a:t>
          </a:r>
        </a:p>
        <a:p>
          <a:pPr algn="l"/>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en-US" altLang="ja-JP" sz="900" baseline="0">
              <a:solidFill>
                <a:sysClr val="windowText" lastClr="000000"/>
              </a:solidFill>
              <a:latin typeface="ＭＳ ゴシック" panose="020B0609070205080204" pitchFamily="49" charset="-128"/>
              <a:ea typeface="ＭＳ ゴシック" panose="020B0609070205080204" pitchFamily="49" charset="-128"/>
            </a:rPr>
            <a:t>            3165 Byte</a:t>
          </a:r>
        </a:p>
      </xdr:txBody>
    </xdr:sp>
    <xdr:clientData/>
  </xdr:twoCellAnchor>
  <xdr:twoCellAnchor>
    <xdr:from>
      <xdr:col>34</xdr:col>
      <xdr:colOff>380999</xdr:colOff>
      <xdr:row>53</xdr:row>
      <xdr:rowOff>100853</xdr:rowOff>
    </xdr:from>
    <xdr:to>
      <xdr:col>35</xdr:col>
      <xdr:colOff>374174</xdr:colOff>
      <xdr:row>55</xdr:row>
      <xdr:rowOff>40394</xdr:rowOff>
    </xdr:to>
    <xdr:sp macro="" textlink="">
      <xdr:nvSpPr>
        <xdr:cNvPr id="27" name="テキスト ボックス 26"/>
        <xdr:cNvSpPr txBox="1"/>
      </xdr:nvSpPr>
      <xdr:spPr>
        <a:xfrm>
          <a:off x="16685558" y="9065559"/>
          <a:ext cx="497440" cy="275717"/>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clientData/>
  </xdr:twoCellAnchor>
  <xdr:twoCellAnchor>
    <xdr:from>
      <xdr:col>2</xdr:col>
      <xdr:colOff>156882</xdr:colOff>
      <xdr:row>53</xdr:row>
      <xdr:rowOff>112059</xdr:rowOff>
    </xdr:from>
    <xdr:to>
      <xdr:col>35</xdr:col>
      <xdr:colOff>358587</xdr:colOff>
      <xdr:row>80</xdr:row>
      <xdr:rowOff>56030</xdr:rowOff>
    </xdr:to>
    <xdr:sp macro="" textlink="">
      <xdr:nvSpPr>
        <xdr:cNvPr id="12" name="フリーフォーム 11"/>
        <xdr:cNvSpPr/>
      </xdr:nvSpPr>
      <xdr:spPr>
        <a:xfrm>
          <a:off x="605117" y="9076765"/>
          <a:ext cx="16562294" cy="4482353"/>
        </a:xfrm>
        <a:custGeom>
          <a:avLst/>
          <a:gdLst>
            <a:gd name="connsiteX0" fmla="*/ 0 w 16282147"/>
            <a:gd name="connsiteY0" fmla="*/ 4471147 h 4482353"/>
            <a:gd name="connsiteX1" fmla="*/ 4123765 w 16282147"/>
            <a:gd name="connsiteY1" fmla="*/ 4471147 h 4482353"/>
            <a:gd name="connsiteX2" fmla="*/ 4123765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4123765 w 16282147"/>
            <a:gd name="connsiteY1" fmla="*/ 4471147 h 4482353"/>
            <a:gd name="connsiteX2" fmla="*/ 8959937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4123765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7164275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8453188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9037053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9026037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9103151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9026036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 name="connsiteX0" fmla="*/ 0 w 16282147"/>
            <a:gd name="connsiteY0" fmla="*/ 4471147 h 4482353"/>
            <a:gd name="connsiteX1" fmla="*/ 9048069 w 16282147"/>
            <a:gd name="connsiteY1" fmla="*/ 4471147 h 4482353"/>
            <a:gd name="connsiteX2" fmla="*/ 9048068 w 16282147"/>
            <a:gd name="connsiteY2" fmla="*/ 3025588 h 4482353"/>
            <a:gd name="connsiteX3" fmla="*/ 16282147 w 16282147"/>
            <a:gd name="connsiteY3" fmla="*/ 3025588 h 4482353"/>
            <a:gd name="connsiteX4" fmla="*/ 16282147 w 16282147"/>
            <a:gd name="connsiteY4" fmla="*/ 0 h 4482353"/>
            <a:gd name="connsiteX5" fmla="*/ 8068235 w 16282147"/>
            <a:gd name="connsiteY5" fmla="*/ 0 h 4482353"/>
            <a:gd name="connsiteX6" fmla="*/ 8068235 w 16282147"/>
            <a:gd name="connsiteY6" fmla="*/ 1501588 h 4482353"/>
            <a:gd name="connsiteX7" fmla="*/ 11206 w 16282147"/>
            <a:gd name="connsiteY7" fmla="*/ 1501588 h 4482353"/>
            <a:gd name="connsiteX8" fmla="*/ 11206 w 16282147"/>
            <a:gd name="connsiteY8" fmla="*/ 4482353 h 44823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282147" h="4482353">
              <a:moveTo>
                <a:pt x="0" y="4471147"/>
              </a:moveTo>
              <a:lnTo>
                <a:pt x="9048069" y="4471147"/>
              </a:lnTo>
              <a:cubicBezTo>
                <a:pt x="9051741" y="3989294"/>
                <a:pt x="9044396" y="3507441"/>
                <a:pt x="9048068" y="3025588"/>
              </a:cubicBezTo>
              <a:lnTo>
                <a:pt x="16282147" y="3025588"/>
              </a:lnTo>
              <a:lnTo>
                <a:pt x="16282147" y="0"/>
              </a:lnTo>
              <a:lnTo>
                <a:pt x="8068235" y="0"/>
              </a:lnTo>
              <a:lnTo>
                <a:pt x="8068235" y="1501588"/>
              </a:lnTo>
              <a:lnTo>
                <a:pt x="11206" y="1501588"/>
              </a:lnTo>
              <a:lnTo>
                <a:pt x="11206" y="4482353"/>
              </a:lnTo>
            </a:path>
          </a:pathLst>
        </a:custGeom>
        <a:noFill/>
        <a:ln w="19050">
          <a:solidFill>
            <a:schemeClr val="accent3">
              <a:lumMod val="75000"/>
            </a:schemeClr>
          </a:solidFill>
          <a:prstDash val="sysDash"/>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302555</xdr:colOff>
      <xdr:row>42</xdr:row>
      <xdr:rowOff>67228</xdr:rowOff>
    </xdr:from>
    <xdr:to>
      <xdr:col>6</xdr:col>
      <xdr:colOff>414614</xdr:colOff>
      <xdr:row>44</xdr:row>
      <xdr:rowOff>67227</xdr:rowOff>
    </xdr:to>
    <xdr:grpSp>
      <xdr:nvGrpSpPr>
        <xdr:cNvPr id="28" name="グループ化 27"/>
        <xdr:cNvGrpSpPr/>
      </xdr:nvGrpSpPr>
      <xdr:grpSpPr>
        <a:xfrm>
          <a:off x="1479173" y="7182963"/>
          <a:ext cx="1120588" cy="336176"/>
          <a:chOff x="9883589" y="22815175"/>
          <a:chExt cx="1138220" cy="336176"/>
        </a:xfrm>
      </xdr:grpSpPr>
      <xdr:sp macro="" textlink="">
        <xdr:nvSpPr>
          <xdr:cNvPr id="29" name="テキスト ボックス 28"/>
          <xdr:cNvSpPr txBox="1"/>
        </xdr:nvSpPr>
        <xdr:spPr>
          <a:xfrm>
            <a:off x="9883589" y="22815175"/>
            <a:ext cx="505267" cy="275717"/>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30" name="正方形/長方形 29"/>
          <xdr:cNvSpPr/>
        </xdr:nvSpPr>
        <xdr:spPr>
          <a:xfrm>
            <a:off x="9894796" y="22826382"/>
            <a:ext cx="1127013" cy="324969"/>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478118</xdr:colOff>
      <xdr:row>178</xdr:row>
      <xdr:rowOff>58845</xdr:rowOff>
    </xdr:from>
    <xdr:to>
      <xdr:col>35</xdr:col>
      <xdr:colOff>203950</xdr:colOff>
      <xdr:row>187</xdr:row>
      <xdr:rowOff>56040</xdr:rowOff>
    </xdr:to>
    <xdr:grpSp>
      <xdr:nvGrpSpPr>
        <xdr:cNvPr id="31" name="グループ化 30"/>
        <xdr:cNvGrpSpPr/>
      </xdr:nvGrpSpPr>
      <xdr:grpSpPr>
        <a:xfrm>
          <a:off x="2663265" y="30034580"/>
          <a:ext cx="14349509" cy="1509989"/>
          <a:chOff x="9894795" y="22821097"/>
          <a:chExt cx="14146535" cy="798043"/>
        </a:xfrm>
      </xdr:grpSpPr>
      <xdr:sp macro="" textlink="">
        <xdr:nvSpPr>
          <xdr:cNvPr id="32" name="テキスト ボックス 31"/>
          <xdr:cNvSpPr txBox="1"/>
        </xdr:nvSpPr>
        <xdr:spPr>
          <a:xfrm>
            <a:off x="23536063" y="22821097"/>
            <a:ext cx="505267" cy="128806"/>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33" name="正方形/長方形 32"/>
          <xdr:cNvSpPr/>
        </xdr:nvSpPr>
        <xdr:spPr>
          <a:xfrm>
            <a:off x="9894795" y="22826384"/>
            <a:ext cx="14133275" cy="792756"/>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175563</xdr:colOff>
      <xdr:row>187</xdr:row>
      <xdr:rowOff>137286</xdr:rowOff>
    </xdr:from>
    <xdr:to>
      <xdr:col>7</xdr:col>
      <xdr:colOff>103100</xdr:colOff>
      <xdr:row>196</xdr:row>
      <xdr:rowOff>134480</xdr:rowOff>
    </xdr:to>
    <xdr:grpSp>
      <xdr:nvGrpSpPr>
        <xdr:cNvPr id="34" name="グループ化 33"/>
        <xdr:cNvGrpSpPr/>
      </xdr:nvGrpSpPr>
      <xdr:grpSpPr>
        <a:xfrm>
          <a:off x="623798" y="31625815"/>
          <a:ext cx="2168714" cy="1509989"/>
          <a:chOff x="9894796" y="22821097"/>
          <a:chExt cx="2138037" cy="798043"/>
        </a:xfrm>
      </xdr:grpSpPr>
      <xdr:sp macro="" textlink="">
        <xdr:nvSpPr>
          <xdr:cNvPr id="35" name="テキスト ボックス 34"/>
          <xdr:cNvSpPr txBox="1"/>
        </xdr:nvSpPr>
        <xdr:spPr>
          <a:xfrm>
            <a:off x="11527566" y="22821097"/>
            <a:ext cx="505267" cy="128806"/>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36" name="正方形/長方形 35"/>
          <xdr:cNvSpPr/>
        </xdr:nvSpPr>
        <xdr:spPr>
          <a:xfrm>
            <a:off x="9894796" y="22826384"/>
            <a:ext cx="2124778" cy="792756"/>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537882</xdr:colOff>
      <xdr:row>61</xdr:row>
      <xdr:rowOff>268941</xdr:rowOff>
    </xdr:from>
    <xdr:to>
      <xdr:col>3</xdr:col>
      <xdr:colOff>1714500</xdr:colOff>
      <xdr:row>63</xdr:row>
      <xdr:rowOff>291352</xdr:rowOff>
    </xdr:to>
    <xdr:sp macro="" textlink="">
      <xdr:nvSpPr>
        <xdr:cNvPr id="2" name="テキスト ボックス 1"/>
        <xdr:cNvSpPr txBox="1"/>
      </xdr:nvSpPr>
      <xdr:spPr>
        <a:xfrm>
          <a:off x="2274794" y="16282147"/>
          <a:ext cx="3417794" cy="1647264"/>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rgbClr val="FF0000"/>
              </a:solidFill>
              <a:latin typeface="ＭＳ ゴシック" panose="020B0609070205080204" pitchFamily="49" charset="-128"/>
              <a:ea typeface="ＭＳ ゴシック" panose="020B0609070205080204" pitchFamily="49" charset="-128"/>
            </a:rPr>
            <a:t>エアコン設定温度</a:t>
          </a:r>
          <a:r>
            <a:rPr kumimoji="1" lang="en-US" altLang="ja-JP" sz="1100">
              <a:solidFill>
                <a:srgbClr val="FF0000"/>
              </a:solidFill>
              <a:latin typeface="ＭＳ ゴシック" panose="020B0609070205080204" pitchFamily="49" charset="-128"/>
              <a:ea typeface="ＭＳ ゴシック" panose="020B0609070205080204" pitchFamily="49" charset="-128"/>
            </a:rPr>
            <a:t>(Driver)</a:t>
          </a:r>
          <a:r>
            <a:rPr kumimoji="1" lang="ja-JP" altLang="en-US" sz="1100">
              <a:solidFill>
                <a:srgbClr val="FF0000"/>
              </a:solidFill>
              <a:latin typeface="ＭＳ ゴシック" panose="020B0609070205080204" pitchFamily="49" charset="-128"/>
              <a:ea typeface="ＭＳ ゴシック" panose="020B0609070205080204" pitchFamily="49" charset="-128"/>
            </a:rPr>
            <a:t>はプロトコルバージョンにより数値の意味が異なるため注意すること。</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537882</xdr:colOff>
      <xdr:row>67</xdr:row>
      <xdr:rowOff>268941</xdr:rowOff>
    </xdr:from>
    <xdr:to>
      <xdr:col>3</xdr:col>
      <xdr:colOff>1714500</xdr:colOff>
      <xdr:row>69</xdr:row>
      <xdr:rowOff>291352</xdr:rowOff>
    </xdr:to>
    <xdr:sp macro="" textlink="">
      <xdr:nvSpPr>
        <xdr:cNvPr id="3" name="テキスト ボックス 2"/>
        <xdr:cNvSpPr txBox="1"/>
      </xdr:nvSpPr>
      <xdr:spPr>
        <a:xfrm>
          <a:off x="2274794" y="16282147"/>
          <a:ext cx="3417794" cy="1624852"/>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エアコン設定温度</a:t>
          </a: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助手席</a:t>
          </a: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はプロトコルバージョンにより数値の意味が異なるため注意すること。</a:t>
          </a:r>
          <a:endParaRPr kumimoji="1" lang="en-US" altLang="ja-JP"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17</xdr:col>
      <xdr:colOff>398234</xdr:colOff>
      <xdr:row>238</xdr:row>
      <xdr:rowOff>79388</xdr:rowOff>
    </xdr:from>
    <xdr:ext cx="2197262" cy="425758"/>
    <xdr:sp macro="" textlink="">
      <xdr:nvSpPr>
        <xdr:cNvPr id="4" name="テキスト ボックス 3"/>
        <xdr:cNvSpPr txBox="1"/>
      </xdr:nvSpPr>
      <xdr:spPr>
        <a:xfrm>
          <a:off x="14331948" y="85273709"/>
          <a:ext cx="2197262" cy="42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kumimoji="1" lang="ja-JP" altLang="en-US" sz="1000">
              <a:latin typeface="ＭＳ ゴシック" panose="020B0609070205080204" pitchFamily="49" charset="-128"/>
              <a:ea typeface="ＭＳ ゴシック" panose="020B0609070205080204" pitchFamily="49" charset="-128"/>
            </a:rPr>
            <a:t>現在オーディオソースに応じた情報数分だけ連結</a:t>
          </a:r>
        </a:p>
      </xdr:txBody>
    </xdr:sp>
    <xdr:clientData/>
  </xdr:oneCellAnchor>
  <xdr:twoCellAnchor>
    <xdr:from>
      <xdr:col>17</xdr:col>
      <xdr:colOff>217714</xdr:colOff>
      <xdr:row>236</xdr:row>
      <xdr:rowOff>27216</xdr:rowOff>
    </xdr:from>
    <xdr:to>
      <xdr:col>17</xdr:col>
      <xdr:colOff>380999</xdr:colOff>
      <xdr:row>239</xdr:row>
      <xdr:rowOff>639536</xdr:rowOff>
    </xdr:to>
    <xdr:sp macro="" textlink="">
      <xdr:nvSpPr>
        <xdr:cNvPr id="5" name="左中かっこ 4"/>
        <xdr:cNvSpPr/>
      </xdr:nvSpPr>
      <xdr:spPr>
        <a:xfrm flipH="1">
          <a:off x="14151428" y="84541180"/>
          <a:ext cx="163285" cy="187778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479190</xdr:colOff>
      <xdr:row>154</xdr:row>
      <xdr:rowOff>56050</xdr:rowOff>
    </xdr:from>
    <xdr:to>
      <xdr:col>32</xdr:col>
      <xdr:colOff>515471</xdr:colOff>
      <xdr:row>169</xdr:row>
      <xdr:rowOff>11215</xdr:rowOff>
    </xdr:to>
    <xdr:grpSp>
      <xdr:nvGrpSpPr>
        <xdr:cNvPr id="6" name="グループ化 5"/>
        <xdr:cNvGrpSpPr/>
      </xdr:nvGrpSpPr>
      <xdr:grpSpPr>
        <a:xfrm>
          <a:off x="1164990" y="79323100"/>
          <a:ext cx="22658156" cy="9727815"/>
          <a:chOff x="9884232" y="22825160"/>
          <a:chExt cx="22459319" cy="1733035"/>
        </a:xfrm>
      </xdr:grpSpPr>
      <xdr:sp macro="" textlink="">
        <xdr:nvSpPr>
          <xdr:cNvPr id="7" name="テキスト ボックス 6"/>
          <xdr:cNvSpPr txBox="1"/>
        </xdr:nvSpPr>
        <xdr:spPr>
          <a:xfrm>
            <a:off x="9884232" y="22825160"/>
            <a:ext cx="505267" cy="69881"/>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8" name="正方形/長方形 7"/>
          <xdr:cNvSpPr/>
        </xdr:nvSpPr>
        <xdr:spPr>
          <a:xfrm>
            <a:off x="9894796" y="22826384"/>
            <a:ext cx="22448755" cy="1731811"/>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526677</xdr:colOff>
      <xdr:row>24</xdr:row>
      <xdr:rowOff>0</xdr:rowOff>
    </xdr:from>
    <xdr:to>
      <xdr:col>32</xdr:col>
      <xdr:colOff>526675</xdr:colOff>
      <xdr:row>38</xdr:row>
      <xdr:rowOff>11206</xdr:rowOff>
    </xdr:to>
    <xdr:grpSp>
      <xdr:nvGrpSpPr>
        <xdr:cNvPr id="9" name="グループ化 8"/>
        <xdr:cNvGrpSpPr/>
      </xdr:nvGrpSpPr>
      <xdr:grpSpPr>
        <a:xfrm>
          <a:off x="1212477" y="12773025"/>
          <a:ext cx="22621873" cy="4583206"/>
          <a:chOff x="9884232" y="22815175"/>
          <a:chExt cx="22423359" cy="1743020"/>
        </a:xfrm>
      </xdr:grpSpPr>
      <xdr:sp macro="" textlink="">
        <xdr:nvSpPr>
          <xdr:cNvPr id="10" name="テキスト ボックス 9"/>
          <xdr:cNvSpPr txBox="1"/>
        </xdr:nvSpPr>
        <xdr:spPr>
          <a:xfrm>
            <a:off x="9884232" y="22815175"/>
            <a:ext cx="505267" cy="275717"/>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sp macro="" textlink="">
        <xdr:nvSpPr>
          <xdr:cNvPr id="11" name="正方形/長方形 10"/>
          <xdr:cNvSpPr/>
        </xdr:nvSpPr>
        <xdr:spPr>
          <a:xfrm>
            <a:off x="9894795" y="22826384"/>
            <a:ext cx="22412796" cy="1731811"/>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24</xdr:col>
      <xdr:colOff>276225</xdr:colOff>
      <xdr:row>18</xdr:row>
      <xdr:rowOff>66675</xdr:rowOff>
    </xdr:from>
    <xdr:to>
      <xdr:col>42</xdr:col>
      <xdr:colOff>142874</xdr:colOff>
      <xdr:row>24</xdr:row>
      <xdr:rowOff>19050</xdr:rowOff>
    </xdr:to>
    <xdr:sp macro="" textlink="">
      <xdr:nvSpPr>
        <xdr:cNvPr id="2" name="フリーフォーム 1"/>
        <xdr:cNvSpPr/>
      </xdr:nvSpPr>
      <xdr:spPr>
        <a:xfrm>
          <a:off x="8505825" y="3724275"/>
          <a:ext cx="6038849" cy="953861"/>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56</xdr:row>
      <xdr:rowOff>129427</xdr:rowOff>
    </xdr:from>
    <xdr:to>
      <xdr:col>42</xdr:col>
      <xdr:colOff>142874</xdr:colOff>
      <xdr:row>60</xdr:row>
      <xdr:rowOff>66675</xdr:rowOff>
    </xdr:to>
    <xdr:sp macro="" textlink="">
      <xdr:nvSpPr>
        <xdr:cNvPr id="9" name="フリーフォーム 8"/>
        <xdr:cNvSpPr/>
      </xdr:nvSpPr>
      <xdr:spPr>
        <a:xfrm>
          <a:off x="8524875" y="10645027"/>
          <a:ext cx="6019799" cy="60399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67</xdr:row>
      <xdr:rowOff>62753</xdr:rowOff>
    </xdr:from>
    <xdr:to>
      <xdr:col>42</xdr:col>
      <xdr:colOff>142874</xdr:colOff>
      <xdr:row>69</xdr:row>
      <xdr:rowOff>66676</xdr:rowOff>
    </xdr:to>
    <xdr:sp macro="" textlink="">
      <xdr:nvSpPr>
        <xdr:cNvPr id="10" name="フリーフォーム 9"/>
        <xdr:cNvSpPr/>
      </xdr:nvSpPr>
      <xdr:spPr>
        <a:xfrm>
          <a:off x="8524875" y="12245228"/>
          <a:ext cx="6019799" cy="37539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78</xdr:row>
      <xdr:rowOff>66675</xdr:rowOff>
    </xdr:from>
    <xdr:to>
      <xdr:col>42</xdr:col>
      <xdr:colOff>142874</xdr:colOff>
      <xdr:row>84</xdr:row>
      <xdr:rowOff>19050</xdr:rowOff>
    </xdr:to>
    <xdr:sp macro="" textlink="">
      <xdr:nvSpPr>
        <xdr:cNvPr id="11" name="フリーフォーム 10"/>
        <xdr:cNvSpPr/>
      </xdr:nvSpPr>
      <xdr:spPr>
        <a:xfrm>
          <a:off x="8524875" y="13906500"/>
          <a:ext cx="6019799" cy="89535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95</xdr:row>
      <xdr:rowOff>111498</xdr:rowOff>
    </xdr:from>
    <xdr:to>
      <xdr:col>42</xdr:col>
      <xdr:colOff>142874</xdr:colOff>
      <xdr:row>101</xdr:row>
      <xdr:rowOff>209549</xdr:rowOff>
    </xdr:to>
    <xdr:sp macro="" textlink="">
      <xdr:nvSpPr>
        <xdr:cNvPr id="12" name="フリーフォーム 11"/>
        <xdr:cNvSpPr/>
      </xdr:nvSpPr>
      <xdr:spPr>
        <a:xfrm>
          <a:off x="8524875" y="16465923"/>
          <a:ext cx="6019799" cy="1202951"/>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123265</xdr:colOff>
      <xdr:row>100</xdr:row>
      <xdr:rowOff>134472</xdr:rowOff>
    </xdr:from>
    <xdr:to>
      <xdr:col>51</xdr:col>
      <xdr:colOff>44823</xdr:colOff>
      <xdr:row>104</xdr:row>
      <xdr:rowOff>222438</xdr:rowOff>
    </xdr:to>
    <xdr:sp macro="" textlink="">
      <xdr:nvSpPr>
        <xdr:cNvPr id="14" name="テキスト ボックス 13"/>
        <xdr:cNvSpPr txBox="1"/>
      </xdr:nvSpPr>
      <xdr:spPr>
        <a:xfrm>
          <a:off x="15408089" y="16988119"/>
          <a:ext cx="3047999" cy="125337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使用条件</a:t>
          </a:r>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(1)</a:t>
          </a:r>
          <a:r>
            <a:rPr kumimoji="1" lang="ja-JP" altLang="en-US" sz="900">
              <a:latin typeface="ＭＳ ゴシック" panose="020B0609070205080204" pitchFamily="49" charset="-128"/>
              <a:ea typeface="ＭＳ ゴシック" panose="020B0609070205080204" pitchFamily="49" charset="-128"/>
            </a:rPr>
            <a:t>温度単位　仕向けで使い分け</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　・北米　　：</a:t>
          </a:r>
          <a:r>
            <a:rPr kumimoji="1" lang="en-US" altLang="ja-JP" sz="900">
              <a:latin typeface="ＭＳ ゴシック" panose="020B0609070205080204" pitchFamily="49" charset="-128"/>
              <a:ea typeface="ＭＳ ゴシック" panose="020B0609070205080204" pitchFamily="49" charset="-128"/>
            </a:rPr>
            <a:t>°F</a:t>
          </a:r>
        </a:p>
        <a:p>
          <a:r>
            <a:rPr kumimoji="1" lang="ja-JP" altLang="en-US" sz="900">
              <a:latin typeface="ＭＳ ゴシック" panose="020B0609070205080204" pitchFamily="49" charset="-128"/>
              <a:ea typeface="ＭＳ ゴシック" panose="020B0609070205080204" pitchFamily="49" charset="-128"/>
            </a:rPr>
            <a:t>　・北米以外：℃</a:t>
          </a:r>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(2)1</a:t>
          </a:r>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/0.5</a:t>
          </a:r>
          <a:r>
            <a:rPr kumimoji="1" lang="ja-JP" altLang="en-US" sz="900">
              <a:latin typeface="ＭＳ ゴシック" panose="020B0609070205080204" pitchFamily="49" charset="-128"/>
              <a:ea typeface="ＭＳ ゴシック" panose="020B0609070205080204" pitchFamily="49" charset="-128"/>
            </a:rPr>
            <a:t>℃刻みの指定</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車両データとして通知される</a:t>
          </a:r>
          <a:r>
            <a:rPr kumimoji="1" lang="en-US" altLang="ja-JP" sz="900">
              <a:latin typeface="ＭＳ ゴシック" panose="020B0609070205080204" pitchFamily="49" charset="-128"/>
              <a:ea typeface="ＭＳ ゴシック" panose="020B0609070205080204" pitchFamily="49" charset="-128"/>
            </a:rPr>
            <a:t>[C_05TEMPSTEP_AC</a:t>
          </a:r>
          <a:r>
            <a:rPr kumimoji="1" lang="ja-JP" altLang="en-US" sz="900">
              <a:latin typeface="ＭＳ ゴシック" panose="020B0609070205080204" pitchFamily="49" charset="-128"/>
              <a:ea typeface="ＭＳ ゴシック" panose="020B0609070205080204" pitchFamily="49" charset="-128"/>
            </a:rPr>
            <a:t>：設定温度刻み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の情報を参照すること</a:t>
          </a:r>
        </a:p>
      </xdr:txBody>
    </xdr:sp>
    <xdr:clientData/>
  </xdr:twoCellAnchor>
  <xdr:twoCellAnchor>
    <xdr:from>
      <xdr:col>24</xdr:col>
      <xdr:colOff>276225</xdr:colOff>
      <xdr:row>107</xdr:row>
      <xdr:rowOff>98612</xdr:rowOff>
    </xdr:from>
    <xdr:to>
      <xdr:col>42</xdr:col>
      <xdr:colOff>142874</xdr:colOff>
      <xdr:row>109</xdr:row>
      <xdr:rowOff>3362</xdr:rowOff>
    </xdr:to>
    <xdr:sp macro="" textlink="">
      <xdr:nvSpPr>
        <xdr:cNvPr id="15" name="フリーフォーム 14"/>
        <xdr:cNvSpPr/>
      </xdr:nvSpPr>
      <xdr:spPr>
        <a:xfrm>
          <a:off x="8505825" y="18986687"/>
          <a:ext cx="6038849" cy="2667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115</xdr:row>
      <xdr:rowOff>98612</xdr:rowOff>
    </xdr:from>
    <xdr:to>
      <xdr:col>42</xdr:col>
      <xdr:colOff>142874</xdr:colOff>
      <xdr:row>117</xdr:row>
      <xdr:rowOff>3362</xdr:rowOff>
    </xdr:to>
    <xdr:sp macro="" textlink="">
      <xdr:nvSpPr>
        <xdr:cNvPr id="16" name="フリーフォーム 15"/>
        <xdr:cNvSpPr/>
      </xdr:nvSpPr>
      <xdr:spPr>
        <a:xfrm>
          <a:off x="8524875" y="20205887"/>
          <a:ext cx="6019799" cy="2667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285750</xdr:colOff>
      <xdr:row>123</xdr:row>
      <xdr:rowOff>98612</xdr:rowOff>
    </xdr:from>
    <xdr:to>
      <xdr:col>42</xdr:col>
      <xdr:colOff>142874</xdr:colOff>
      <xdr:row>125</xdr:row>
      <xdr:rowOff>3362</xdr:rowOff>
    </xdr:to>
    <xdr:sp macro="" textlink="">
      <xdr:nvSpPr>
        <xdr:cNvPr id="17" name="フリーフォーム 16"/>
        <xdr:cNvSpPr/>
      </xdr:nvSpPr>
      <xdr:spPr>
        <a:xfrm>
          <a:off x="8515350" y="21425087"/>
          <a:ext cx="6029324" cy="2667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295275</xdr:colOff>
      <xdr:row>131</xdr:row>
      <xdr:rowOff>98612</xdr:rowOff>
    </xdr:from>
    <xdr:to>
      <xdr:col>42</xdr:col>
      <xdr:colOff>142874</xdr:colOff>
      <xdr:row>133</xdr:row>
      <xdr:rowOff>3362</xdr:rowOff>
    </xdr:to>
    <xdr:sp macro="" textlink="">
      <xdr:nvSpPr>
        <xdr:cNvPr id="18" name="フリーフォーム 17"/>
        <xdr:cNvSpPr/>
      </xdr:nvSpPr>
      <xdr:spPr>
        <a:xfrm>
          <a:off x="8524875" y="22644287"/>
          <a:ext cx="6019799" cy="2667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285750</xdr:colOff>
      <xdr:row>141</xdr:row>
      <xdr:rowOff>33618</xdr:rowOff>
    </xdr:from>
    <xdr:to>
      <xdr:col>42</xdr:col>
      <xdr:colOff>142874</xdr:colOff>
      <xdr:row>144</xdr:row>
      <xdr:rowOff>11205</xdr:rowOff>
    </xdr:to>
    <xdr:sp macro="" textlink="">
      <xdr:nvSpPr>
        <xdr:cNvPr id="19" name="フリーフォーム 18"/>
        <xdr:cNvSpPr/>
      </xdr:nvSpPr>
      <xdr:spPr>
        <a:xfrm>
          <a:off x="8515350" y="24084243"/>
          <a:ext cx="6029324" cy="482412"/>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78442</xdr:colOff>
      <xdr:row>168</xdr:row>
      <xdr:rowOff>0</xdr:rowOff>
    </xdr:from>
    <xdr:to>
      <xdr:col>50</xdr:col>
      <xdr:colOff>156884</xdr:colOff>
      <xdr:row>171</xdr:row>
      <xdr:rowOff>121584</xdr:rowOff>
    </xdr:to>
    <xdr:sp macro="" textlink="">
      <xdr:nvSpPr>
        <xdr:cNvPr id="27" name="テキスト ボックス 26"/>
        <xdr:cNvSpPr txBox="1"/>
      </xdr:nvSpPr>
      <xdr:spPr>
        <a:xfrm>
          <a:off x="16058030" y="28575000"/>
          <a:ext cx="2162736" cy="125337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補足</a:t>
          </a:r>
          <a:r>
            <a:rPr kumimoji="1" lang="en-US" altLang="ja-JP" sz="900">
              <a:latin typeface="ＭＳ ゴシック" panose="020B0609070205080204" pitchFamily="49" charset="-128"/>
              <a:ea typeface="ＭＳ ゴシック" panose="020B0609070205080204" pitchFamily="49" charset="-128"/>
            </a:rPr>
            <a:t>:DA</a:t>
          </a:r>
          <a:r>
            <a:rPr kumimoji="1" lang="ja-JP" altLang="en-US" sz="900">
              <a:latin typeface="ＭＳ ゴシック" panose="020B0609070205080204" pitchFamily="49" charset="-128"/>
              <a:ea typeface="ＭＳ ゴシック" panose="020B0609070205080204" pitchFamily="49" charset="-128"/>
            </a:rPr>
            <a:t>側の</a:t>
          </a:r>
          <a:r>
            <a:rPr kumimoji="1" lang="en-US" altLang="ja-JP" sz="900">
              <a:latin typeface="ＭＳ ゴシック" panose="020B0609070205080204" pitchFamily="49" charset="-128"/>
              <a:ea typeface="ＭＳ ゴシック" panose="020B0609070205080204" pitchFamily="49" charset="-128"/>
            </a:rPr>
            <a:t>seek</a:t>
          </a:r>
          <a:r>
            <a:rPr kumimoji="1" lang="ja-JP" altLang="en-US" sz="900">
              <a:latin typeface="ＭＳ ゴシック" panose="020B0609070205080204" pitchFamily="49" charset="-128"/>
              <a:ea typeface="ＭＳ ゴシック" panose="020B0609070205080204" pitchFamily="49" charset="-128"/>
            </a:rPr>
            <a:t>解除方法</a:t>
          </a:r>
          <a:r>
            <a:rPr kumimoji="1" lang="en-US" altLang="ja-JP" sz="900">
              <a:latin typeface="ＭＳ ゴシック" panose="020B0609070205080204" pitchFamily="49" charset="-128"/>
              <a:ea typeface="ＭＳ ゴシック" panose="020B0609070205080204" pitchFamily="49" charset="-128"/>
            </a:rPr>
            <a:t>]</a:t>
          </a:r>
          <a:endParaRPr kumimoji="1" lang="ja-JP" altLang="en-US"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seek up/down</a:t>
          </a:r>
          <a:r>
            <a:rPr kumimoji="1" lang="ja-JP" altLang="en-US" sz="900">
              <a:latin typeface="ＭＳ ゴシック" panose="020B0609070205080204" pitchFamily="49" charset="-128"/>
              <a:ea typeface="ＭＳ ゴシック" panose="020B0609070205080204" pitchFamily="49" charset="-128"/>
            </a:rPr>
            <a:t>ﾎﾞﾀﾝの再押し</a:t>
          </a:r>
        </a:p>
        <a:p>
          <a:r>
            <a:rPr kumimoji="1" lang="ja-JP" altLang="en-US" sz="900">
              <a:latin typeface="ＭＳ ゴシック" panose="020B0609070205080204" pitchFamily="49" charset="-128"/>
              <a:ea typeface="ＭＳ ゴシック" panose="020B0609070205080204" pitchFamily="49" charset="-128"/>
            </a:rPr>
            <a:t>・プリセット局を受信</a:t>
          </a:r>
        </a:p>
        <a:p>
          <a:r>
            <a:rPr kumimoji="1" lang="ja-JP" altLang="en-US" sz="900">
              <a:latin typeface="ＭＳ ゴシック" panose="020B0609070205080204" pitchFamily="49" charset="-128"/>
              <a:ea typeface="ＭＳ ゴシック" panose="020B0609070205080204" pitchFamily="49" charset="-128"/>
            </a:rPr>
            <a:t>・受信中の周波数をメモリ</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TUNE</a:t>
          </a:r>
          <a:r>
            <a:rPr kumimoji="1" lang="ja-JP" altLang="en-US" sz="900">
              <a:latin typeface="ＭＳ ゴシック" panose="020B0609070205080204" pitchFamily="49" charset="-128"/>
              <a:ea typeface="ＭＳ ゴシック" panose="020B0609070205080204" pitchFamily="49" charset="-128"/>
            </a:rPr>
            <a:t>操作</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SCAN</a:t>
          </a:r>
          <a:r>
            <a:rPr kumimoji="1" lang="ja-JP" altLang="en-US" sz="900">
              <a:latin typeface="ＭＳ ゴシック" panose="020B0609070205080204" pitchFamily="49" charset="-128"/>
              <a:ea typeface="ＭＳ ゴシック" panose="020B0609070205080204" pitchFamily="49" charset="-128"/>
            </a:rPr>
            <a:t>開始</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AM/FM/XM</a:t>
          </a:r>
          <a:r>
            <a:rPr kumimoji="1" lang="ja-JP" altLang="en-US" sz="900">
              <a:latin typeface="ＭＳ ゴシック" panose="020B0609070205080204" pitchFamily="49" charset="-128"/>
              <a:ea typeface="ＭＳ ゴシック" panose="020B0609070205080204" pitchFamily="49" charset="-128"/>
            </a:rPr>
            <a:t>にｿｰｽﾁｪﾝｼﾞ</a:t>
          </a:r>
        </a:p>
      </xdr:txBody>
    </xdr:sp>
    <xdr:clientData/>
  </xdr:twoCellAnchor>
  <xdr:twoCellAnchor>
    <xdr:from>
      <xdr:col>24</xdr:col>
      <xdr:colOff>228601</xdr:colOff>
      <xdr:row>371</xdr:row>
      <xdr:rowOff>323850</xdr:rowOff>
    </xdr:from>
    <xdr:to>
      <xdr:col>42</xdr:col>
      <xdr:colOff>104775</xdr:colOff>
      <xdr:row>372</xdr:row>
      <xdr:rowOff>295275</xdr:rowOff>
    </xdr:to>
    <xdr:sp macro="" textlink="">
      <xdr:nvSpPr>
        <xdr:cNvPr id="28" name="フリーフォーム 27"/>
        <xdr:cNvSpPr/>
      </xdr:nvSpPr>
      <xdr:spPr>
        <a:xfrm>
          <a:off x="8458201" y="35099625"/>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370</xdr:row>
      <xdr:rowOff>28576</xdr:rowOff>
    </xdr:from>
    <xdr:to>
      <xdr:col>42</xdr:col>
      <xdr:colOff>266700</xdr:colOff>
      <xdr:row>372</xdr:row>
      <xdr:rowOff>733426</xdr:rowOff>
    </xdr:to>
    <xdr:sp macro="" textlink="">
      <xdr:nvSpPr>
        <xdr:cNvPr id="6" name="右中かっこ 5"/>
        <xdr:cNvSpPr/>
      </xdr:nvSpPr>
      <xdr:spPr>
        <a:xfrm>
          <a:off x="14357902" y="47297424"/>
          <a:ext cx="171450" cy="1682198"/>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371</xdr:row>
      <xdr:rowOff>57150</xdr:rowOff>
    </xdr:from>
    <xdr:to>
      <xdr:col>47</xdr:col>
      <xdr:colOff>333375</xdr:colOff>
      <xdr:row>372</xdr:row>
      <xdr:rowOff>238125</xdr:rowOff>
    </xdr:to>
    <xdr:sp macro="" textlink="">
      <xdr:nvSpPr>
        <xdr:cNvPr id="4" name="正方形/長方形 3"/>
        <xdr:cNvSpPr/>
      </xdr:nvSpPr>
      <xdr:spPr>
        <a:xfrm>
          <a:off x="14658975" y="69694425"/>
          <a:ext cx="1790700" cy="66675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ﾌﾟﾘｾｯﾄ面番号</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en-US" altLang="ja-JP" sz="900" b="1">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1</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周波数情報をﾌﾟﾘｾｯﾄ数分</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[1-12]</a:t>
          </a:r>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繰り返し</a:t>
          </a:r>
          <a:endPar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250031</xdr:colOff>
      <xdr:row>196</xdr:row>
      <xdr:rowOff>75009</xdr:rowOff>
    </xdr:from>
    <xdr:to>
      <xdr:col>42</xdr:col>
      <xdr:colOff>171449</xdr:colOff>
      <xdr:row>197</xdr:row>
      <xdr:rowOff>257175</xdr:rowOff>
    </xdr:to>
    <xdr:sp macro="" textlink="">
      <xdr:nvSpPr>
        <xdr:cNvPr id="38" name="フリーフォーム 37"/>
        <xdr:cNvSpPr/>
      </xdr:nvSpPr>
      <xdr:spPr>
        <a:xfrm>
          <a:off x="8479631" y="33422034"/>
          <a:ext cx="6093618" cy="325041"/>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996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996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395</xdr:row>
      <xdr:rowOff>28575</xdr:rowOff>
    </xdr:from>
    <xdr:to>
      <xdr:col>42</xdr:col>
      <xdr:colOff>266700</xdr:colOff>
      <xdr:row>397</xdr:row>
      <xdr:rowOff>733425</xdr:rowOff>
    </xdr:to>
    <xdr:sp macro="" textlink="">
      <xdr:nvSpPr>
        <xdr:cNvPr id="50" name="右中かっこ 49"/>
        <xdr:cNvSpPr/>
      </xdr:nvSpPr>
      <xdr:spPr>
        <a:xfrm>
          <a:off x="14497050" y="39785925"/>
          <a:ext cx="171450" cy="1190625"/>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228601</xdr:colOff>
      <xdr:row>370</xdr:row>
      <xdr:rowOff>323850</xdr:rowOff>
    </xdr:from>
    <xdr:to>
      <xdr:col>42</xdr:col>
      <xdr:colOff>104775</xdr:colOff>
      <xdr:row>371</xdr:row>
      <xdr:rowOff>295275</xdr:rowOff>
    </xdr:to>
    <xdr:sp macro="" textlink="">
      <xdr:nvSpPr>
        <xdr:cNvPr id="56" name="フリーフォーム 55"/>
        <xdr:cNvSpPr/>
      </xdr:nvSpPr>
      <xdr:spPr>
        <a:xfrm>
          <a:off x="8458201" y="40252650"/>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396</xdr:row>
      <xdr:rowOff>104775</xdr:rowOff>
    </xdr:from>
    <xdr:to>
      <xdr:col>47</xdr:col>
      <xdr:colOff>219075</xdr:colOff>
      <xdr:row>397</xdr:row>
      <xdr:rowOff>285750</xdr:rowOff>
    </xdr:to>
    <xdr:sp macro="" textlink="">
      <xdr:nvSpPr>
        <xdr:cNvPr id="65" name="正方形/長方形 64"/>
        <xdr:cNvSpPr/>
      </xdr:nvSpPr>
      <xdr:spPr>
        <a:xfrm>
          <a:off x="14658975" y="45405675"/>
          <a:ext cx="1676400" cy="66675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ﾁｬﾝﾈﾙ番号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ﾁｬﾝﾈﾙ名をﾌﾟﾘｾｯﾄ数分</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[1-12]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繰り返し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247651</xdr:colOff>
      <xdr:row>396</xdr:row>
      <xdr:rowOff>400050</xdr:rowOff>
    </xdr:from>
    <xdr:to>
      <xdr:col>42</xdr:col>
      <xdr:colOff>123825</xdr:colOff>
      <xdr:row>397</xdr:row>
      <xdr:rowOff>371475</xdr:rowOff>
    </xdr:to>
    <xdr:sp macro="" textlink="">
      <xdr:nvSpPr>
        <xdr:cNvPr id="66" name="フリーフォーム 65"/>
        <xdr:cNvSpPr/>
      </xdr:nvSpPr>
      <xdr:spPr>
        <a:xfrm>
          <a:off x="8477251" y="44396025"/>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247651</xdr:colOff>
      <xdr:row>395</xdr:row>
      <xdr:rowOff>400050</xdr:rowOff>
    </xdr:from>
    <xdr:to>
      <xdr:col>42</xdr:col>
      <xdr:colOff>123825</xdr:colOff>
      <xdr:row>396</xdr:row>
      <xdr:rowOff>371475</xdr:rowOff>
    </xdr:to>
    <xdr:sp macro="" textlink="">
      <xdr:nvSpPr>
        <xdr:cNvPr id="67" name="フリーフォーム 66"/>
        <xdr:cNvSpPr/>
      </xdr:nvSpPr>
      <xdr:spPr>
        <a:xfrm>
          <a:off x="8477251" y="43910250"/>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161925</xdr:colOff>
      <xdr:row>390</xdr:row>
      <xdr:rowOff>582706</xdr:rowOff>
    </xdr:from>
    <xdr:to>
      <xdr:col>57</xdr:col>
      <xdr:colOff>247650</xdr:colOff>
      <xdr:row>398</xdr:row>
      <xdr:rowOff>0</xdr:rowOff>
    </xdr:to>
    <xdr:sp macro="" textlink="">
      <xdr:nvSpPr>
        <xdr:cNvPr id="68" name="テキスト ボックス 67"/>
        <xdr:cNvSpPr txBox="1"/>
      </xdr:nvSpPr>
      <xdr:spPr>
        <a:xfrm>
          <a:off x="16836278" y="81063353"/>
          <a:ext cx="3212166" cy="2454088"/>
        </a:xfrm>
        <a:prstGeom prst="rect">
          <a:avLst/>
        </a:prstGeom>
        <a:solidFill>
          <a:schemeClr val="lt1"/>
        </a:solidFill>
        <a:ln w="9525" cmpd="sng">
          <a:solidFill>
            <a:srgbClr val="00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u="sng">
              <a:latin typeface="ＭＳ ゴシック" panose="020B0609070205080204" pitchFamily="49" charset="-128"/>
              <a:ea typeface="ＭＳ ゴシック" panose="020B0609070205080204" pitchFamily="49" charset="-128"/>
            </a:rPr>
            <a:t>【</a:t>
          </a:r>
          <a:r>
            <a:rPr kumimoji="1" lang="ja-JP" altLang="en-US" sz="900" u="sng">
              <a:latin typeface="ＭＳ ゴシック" panose="020B0609070205080204" pitchFamily="49" charset="-128"/>
              <a:ea typeface="ＭＳ ゴシック" panose="020B0609070205080204" pitchFamily="49" charset="-128"/>
            </a:rPr>
            <a:t>補足情報</a:t>
          </a:r>
          <a:r>
            <a:rPr kumimoji="1" lang="en-US" altLang="ja-JP" sz="900" u="sng">
              <a:latin typeface="ＭＳ ゴシック" panose="020B0609070205080204" pitchFamily="49" charset="-128"/>
              <a:ea typeface="ＭＳ ゴシック" panose="020B0609070205080204" pitchFamily="49" charset="-128"/>
            </a:rPr>
            <a:t>】SXM</a:t>
          </a:r>
          <a:r>
            <a:rPr kumimoji="1" lang="ja-JP" altLang="en-US" sz="900" u="sng">
              <a:latin typeface="ＭＳ ゴシック" panose="020B0609070205080204" pitchFamily="49" charset="-128"/>
              <a:ea typeface="ＭＳ ゴシック" panose="020B0609070205080204" pitchFamily="49" charset="-128"/>
            </a:rPr>
            <a:t>ﾌﾟﾘｾｯﾄﾘｽﾄ応答通知情報イメージ</a:t>
          </a:r>
          <a:r>
            <a:rPr kumimoji="1" lang="en-US" altLang="ja-JP" sz="900" u="sng">
              <a:latin typeface="ＭＳ ゴシック" panose="020B0609070205080204" pitchFamily="49" charset="-128"/>
              <a:ea typeface="ＭＳ ゴシック" panose="020B0609070205080204" pitchFamily="49" charset="-128"/>
            </a:rPr>
            <a:t>)</a:t>
          </a:r>
        </a:p>
        <a:p>
          <a:r>
            <a:rPr kumimoji="1" lang="ja-JP" altLang="en-US" sz="900">
              <a:latin typeface="ＭＳ ゴシック" panose="020B0609070205080204" pitchFamily="49" charset="-128"/>
              <a:ea typeface="ＭＳ ゴシック" panose="020B0609070205080204" pitchFamily="49" charset="-128"/>
            </a:rPr>
            <a:t>オーディオソース：</a:t>
          </a:r>
          <a:r>
            <a:rPr kumimoji="1" lang="en-US" altLang="ja-JP" sz="900">
              <a:latin typeface="ＭＳ ゴシック" panose="020B0609070205080204" pitchFamily="49" charset="-128"/>
              <a:ea typeface="ＭＳ ゴシック" panose="020B0609070205080204" pitchFamily="49" charset="-128"/>
            </a:rPr>
            <a:t>SXM</a:t>
          </a:r>
        </a:p>
        <a:p>
          <a:r>
            <a:rPr kumimoji="1" lang="ja-JP" altLang="en-US" sz="900">
              <a:latin typeface="ＭＳ ゴシック" panose="020B0609070205080204" pitchFamily="49" charset="-128"/>
              <a:ea typeface="ＭＳ ゴシック" panose="020B0609070205080204" pitchFamily="49" charset="-128"/>
            </a:rPr>
            <a:t>ﾌﾟﾘｾｯﾄ番号　ﾁｬﾝﾈﾙ番号　ﾁｬﾝﾈﾙ名</a:t>
          </a:r>
        </a:p>
        <a:p>
          <a:r>
            <a:rPr kumimoji="1" lang="en-US" altLang="ja-JP" sz="900">
              <a:latin typeface="ＭＳ ゴシック" panose="020B0609070205080204" pitchFamily="49" charset="-128"/>
              <a:ea typeface="ＭＳ ゴシック" panose="020B0609070205080204" pitchFamily="49" charset="-128"/>
            </a:rPr>
            <a:t>1</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1</a:t>
          </a:r>
        </a:p>
        <a:p>
          <a:r>
            <a:rPr kumimoji="1" lang="en-US" altLang="ja-JP" sz="900">
              <a:latin typeface="ＭＳ ゴシック" panose="020B0609070205080204" pitchFamily="49" charset="-128"/>
              <a:ea typeface="ＭＳ ゴシック" panose="020B0609070205080204" pitchFamily="49" charset="-128"/>
            </a:rPr>
            <a:t>2</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2</a:t>
          </a:r>
        </a:p>
        <a:p>
          <a:r>
            <a:rPr kumimoji="1" lang="en-US" altLang="ja-JP" sz="900">
              <a:latin typeface="ＭＳ ゴシック" panose="020B0609070205080204" pitchFamily="49" charset="-128"/>
              <a:ea typeface="ＭＳ ゴシック" panose="020B0609070205080204" pitchFamily="49" charset="-128"/>
            </a:rPr>
            <a:t>3</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200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3</a:t>
          </a:r>
        </a:p>
        <a:p>
          <a:r>
            <a:rPr kumimoji="1" lang="en-US" altLang="ja-JP" sz="900">
              <a:latin typeface="ＭＳ ゴシック" panose="020B0609070205080204" pitchFamily="49" charset="-128"/>
              <a:ea typeface="ＭＳ ゴシック" panose="020B0609070205080204" pitchFamily="49" charset="-128"/>
            </a:rPr>
            <a:t>4</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250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4</a:t>
          </a:r>
        </a:p>
        <a:p>
          <a:r>
            <a:rPr kumimoji="1" lang="en-US" altLang="ja-JP" sz="900">
              <a:latin typeface="ＭＳ ゴシック" panose="020B0609070205080204" pitchFamily="49" charset="-128"/>
              <a:ea typeface="ＭＳ ゴシック" panose="020B0609070205080204" pitchFamily="49" charset="-128"/>
            </a:rPr>
            <a:t>5</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300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5</a:t>
          </a:r>
        </a:p>
        <a:p>
          <a:r>
            <a:rPr kumimoji="1" lang="en-US" altLang="ja-JP" sz="900">
              <a:latin typeface="ＭＳ ゴシック" panose="020B0609070205080204" pitchFamily="49" charset="-128"/>
              <a:ea typeface="ＭＳ ゴシック" panose="020B0609070205080204" pitchFamily="49" charset="-128"/>
            </a:rPr>
            <a:t>6</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350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6</a:t>
          </a:r>
        </a:p>
        <a:p>
          <a:r>
            <a:rPr kumimoji="1" lang="en-US" altLang="ja-JP" sz="900">
              <a:latin typeface="ＭＳ ゴシック" panose="020B0609070205080204" pitchFamily="49" charset="-128"/>
              <a:ea typeface="ＭＳ ゴシック" panose="020B0609070205080204" pitchFamily="49" charset="-128"/>
            </a:rPr>
            <a:t>7</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400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7</a:t>
          </a:r>
        </a:p>
        <a:p>
          <a:r>
            <a:rPr kumimoji="1" lang="en-US" altLang="ja-JP" sz="900">
              <a:latin typeface="ＭＳ ゴシック" panose="020B0609070205080204" pitchFamily="49" charset="-128"/>
              <a:ea typeface="ＭＳ ゴシック" panose="020B0609070205080204" pitchFamily="49" charset="-128"/>
            </a:rPr>
            <a:t>8</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450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8</a:t>
          </a:r>
        </a:p>
        <a:p>
          <a:r>
            <a:rPr kumimoji="1" lang="en-US" altLang="ja-JP" sz="900">
              <a:latin typeface="ＭＳ ゴシック" panose="020B0609070205080204" pitchFamily="49" charset="-128"/>
              <a:ea typeface="ＭＳ ゴシック" panose="020B0609070205080204" pitchFamily="49" charset="-128"/>
            </a:rPr>
            <a:t>9</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500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9</a:t>
          </a:r>
        </a:p>
        <a:p>
          <a:r>
            <a:rPr kumimoji="1" lang="en-US" altLang="ja-JP" sz="900">
              <a:latin typeface="ＭＳ ゴシック" panose="020B0609070205080204" pitchFamily="49" charset="-128"/>
              <a:ea typeface="ＭＳ ゴシック" panose="020B0609070205080204" pitchFamily="49" charset="-128"/>
            </a:rPr>
            <a:t>10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550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10</a:t>
          </a:r>
        </a:p>
        <a:p>
          <a:r>
            <a:rPr kumimoji="1" lang="en-US" altLang="ja-JP" sz="900">
              <a:latin typeface="ＭＳ ゴシック" panose="020B0609070205080204" pitchFamily="49" charset="-128"/>
              <a:ea typeface="ＭＳ ゴシック" panose="020B0609070205080204" pitchFamily="49" charset="-128"/>
            </a:rPr>
            <a:t>11</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600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11</a:t>
          </a:r>
        </a:p>
        <a:p>
          <a:r>
            <a:rPr kumimoji="1" lang="en-US" altLang="ja-JP" sz="900">
              <a:latin typeface="ＭＳ ゴシック" panose="020B0609070205080204" pitchFamily="49" charset="-128"/>
              <a:ea typeface="ＭＳ ゴシック" panose="020B0609070205080204" pitchFamily="49" charset="-128"/>
            </a:rPr>
            <a:t>12</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650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SXM</a:t>
          </a:r>
          <a:r>
            <a:rPr kumimoji="1" lang="ja-JP" altLang="en-US" sz="900">
              <a:latin typeface="ＭＳ ゴシック" panose="020B0609070205080204" pitchFamily="49" charset="-128"/>
              <a:ea typeface="ＭＳ ゴシック" panose="020B0609070205080204" pitchFamily="49" charset="-128"/>
            </a:rPr>
            <a:t>ﾁｬﾝﾈﾙ</a:t>
          </a:r>
          <a:r>
            <a:rPr kumimoji="1" lang="en-US" altLang="ja-JP" sz="900">
              <a:latin typeface="ＭＳ ゴシック" panose="020B0609070205080204" pitchFamily="49" charset="-128"/>
              <a:ea typeface="ＭＳ ゴシック" panose="020B0609070205080204" pitchFamily="49" charset="-128"/>
            </a:rPr>
            <a:t>12</a:t>
          </a:r>
        </a:p>
      </xdr:txBody>
    </xdr:sp>
    <xdr:clientData/>
  </xdr:twoCellAnchor>
  <xdr:twoCellAnchor>
    <xdr:from>
      <xdr:col>24</xdr:col>
      <xdr:colOff>257175</xdr:colOff>
      <xdr:row>202</xdr:row>
      <xdr:rowOff>81243</xdr:rowOff>
    </xdr:from>
    <xdr:to>
      <xdr:col>42</xdr:col>
      <xdr:colOff>171449</xdr:colOff>
      <xdr:row>203</xdr:row>
      <xdr:rowOff>266700</xdr:rowOff>
    </xdr:to>
    <xdr:sp macro="" textlink="">
      <xdr:nvSpPr>
        <xdr:cNvPr id="69" name="フリーフォーム 68"/>
        <xdr:cNvSpPr/>
      </xdr:nvSpPr>
      <xdr:spPr>
        <a:xfrm>
          <a:off x="8486775" y="35676168"/>
          <a:ext cx="6086474" cy="328332"/>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63654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63654"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291352</xdr:colOff>
      <xdr:row>208</xdr:row>
      <xdr:rowOff>85725</xdr:rowOff>
    </xdr:from>
    <xdr:to>
      <xdr:col>42</xdr:col>
      <xdr:colOff>171448</xdr:colOff>
      <xdr:row>209</xdr:row>
      <xdr:rowOff>209550</xdr:rowOff>
    </xdr:to>
    <xdr:sp macro="" textlink="">
      <xdr:nvSpPr>
        <xdr:cNvPr id="71" name="フリーフォーム 70"/>
        <xdr:cNvSpPr/>
      </xdr:nvSpPr>
      <xdr:spPr>
        <a:xfrm>
          <a:off x="8628528" y="36784990"/>
          <a:ext cx="6132979" cy="269501"/>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291352</xdr:colOff>
      <xdr:row>209</xdr:row>
      <xdr:rowOff>366993</xdr:rowOff>
    </xdr:from>
    <xdr:to>
      <xdr:col>42</xdr:col>
      <xdr:colOff>171448</xdr:colOff>
      <xdr:row>210</xdr:row>
      <xdr:rowOff>257175</xdr:rowOff>
    </xdr:to>
    <xdr:sp macro="" textlink="">
      <xdr:nvSpPr>
        <xdr:cNvPr id="72" name="フリーフォーム 71"/>
        <xdr:cNvSpPr/>
      </xdr:nvSpPr>
      <xdr:spPr>
        <a:xfrm>
          <a:off x="8628528" y="37211934"/>
          <a:ext cx="6132979" cy="327212"/>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291352</xdr:colOff>
      <xdr:row>215</xdr:row>
      <xdr:rowOff>81243</xdr:rowOff>
    </xdr:from>
    <xdr:to>
      <xdr:col>42</xdr:col>
      <xdr:colOff>171448</xdr:colOff>
      <xdr:row>216</xdr:row>
      <xdr:rowOff>266700</xdr:rowOff>
    </xdr:to>
    <xdr:sp macro="" textlink="">
      <xdr:nvSpPr>
        <xdr:cNvPr id="73" name="フリーフォーム 72"/>
        <xdr:cNvSpPr/>
      </xdr:nvSpPr>
      <xdr:spPr>
        <a:xfrm>
          <a:off x="8628528" y="39044096"/>
          <a:ext cx="6132979" cy="331133"/>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291352</xdr:colOff>
      <xdr:row>210</xdr:row>
      <xdr:rowOff>314324</xdr:rowOff>
    </xdr:from>
    <xdr:to>
      <xdr:col>42</xdr:col>
      <xdr:colOff>171448</xdr:colOff>
      <xdr:row>211</xdr:row>
      <xdr:rowOff>409575</xdr:rowOff>
    </xdr:to>
    <xdr:sp macro="" textlink="">
      <xdr:nvSpPr>
        <xdr:cNvPr id="74" name="フリーフォーム 73"/>
        <xdr:cNvSpPr/>
      </xdr:nvSpPr>
      <xdr:spPr>
        <a:xfrm>
          <a:off x="8628528" y="37596295"/>
          <a:ext cx="6132979" cy="53228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047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291353</xdr:colOff>
      <xdr:row>216</xdr:row>
      <xdr:rowOff>252112</xdr:rowOff>
    </xdr:from>
    <xdr:to>
      <xdr:col>42</xdr:col>
      <xdr:colOff>174449</xdr:colOff>
      <xdr:row>217</xdr:row>
      <xdr:rowOff>210670</xdr:rowOff>
    </xdr:to>
    <xdr:sp macro="" textlink="">
      <xdr:nvSpPr>
        <xdr:cNvPr id="76" name="フリーフォーム 75"/>
        <xdr:cNvSpPr/>
      </xdr:nvSpPr>
      <xdr:spPr>
        <a:xfrm>
          <a:off x="8628529" y="39360641"/>
          <a:ext cx="6135979" cy="39558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31507"/>
            <a:gd name="connsiteY0" fmla="*/ 418551 h 1323426"/>
            <a:gd name="connsiteX1" fmla="*/ 7531507 w 7531507"/>
            <a:gd name="connsiteY1" fmla="*/ 0 h 1323426"/>
            <a:gd name="connsiteX2" fmla="*/ 7524750 w 7531507"/>
            <a:gd name="connsiteY2" fmla="*/ 675726 h 1323426"/>
            <a:gd name="connsiteX3" fmla="*/ 0 w 7531507"/>
            <a:gd name="connsiteY3" fmla="*/ 675726 h 1323426"/>
            <a:gd name="connsiteX4" fmla="*/ 0 w 7531507"/>
            <a:gd name="connsiteY4" fmla="*/ 1323426 h 1323426"/>
            <a:gd name="connsiteX5" fmla="*/ 104775 w 7531507"/>
            <a:gd name="connsiteY5" fmla="*/ 1323426 h 1323426"/>
            <a:gd name="connsiteX0" fmla="*/ 7377887 w 7531507"/>
            <a:gd name="connsiteY0" fmla="*/ 49242 h 1323426"/>
            <a:gd name="connsiteX1" fmla="*/ 7531507 w 7531507"/>
            <a:gd name="connsiteY1" fmla="*/ 0 h 1323426"/>
            <a:gd name="connsiteX2" fmla="*/ 7524750 w 7531507"/>
            <a:gd name="connsiteY2" fmla="*/ 675726 h 1323426"/>
            <a:gd name="connsiteX3" fmla="*/ 0 w 7531507"/>
            <a:gd name="connsiteY3" fmla="*/ 675726 h 1323426"/>
            <a:gd name="connsiteX4" fmla="*/ 0 w 7531507"/>
            <a:gd name="connsiteY4" fmla="*/ 1323426 h 1323426"/>
            <a:gd name="connsiteX5" fmla="*/ 104775 w 7531507"/>
            <a:gd name="connsiteY5" fmla="*/ 1323426 h 1323426"/>
            <a:gd name="connsiteX0" fmla="*/ 7377888 w 7531507"/>
            <a:gd name="connsiteY0" fmla="*/ 0 h 1348047"/>
            <a:gd name="connsiteX1" fmla="*/ 7531507 w 7531507"/>
            <a:gd name="connsiteY1" fmla="*/ 24621 h 1348047"/>
            <a:gd name="connsiteX2" fmla="*/ 7524750 w 7531507"/>
            <a:gd name="connsiteY2" fmla="*/ 700347 h 1348047"/>
            <a:gd name="connsiteX3" fmla="*/ 0 w 7531507"/>
            <a:gd name="connsiteY3" fmla="*/ 700347 h 1348047"/>
            <a:gd name="connsiteX4" fmla="*/ 0 w 7531507"/>
            <a:gd name="connsiteY4" fmla="*/ 1348047 h 1348047"/>
            <a:gd name="connsiteX5" fmla="*/ 104775 w 7531507"/>
            <a:gd name="connsiteY5" fmla="*/ 1348047 h 1348047"/>
            <a:gd name="connsiteX0" fmla="*/ 7371132 w 7531507"/>
            <a:gd name="connsiteY0" fmla="*/ 0 h 1323426"/>
            <a:gd name="connsiteX1" fmla="*/ 7531507 w 7531507"/>
            <a:gd name="connsiteY1" fmla="*/ 0 h 1323426"/>
            <a:gd name="connsiteX2" fmla="*/ 7524750 w 7531507"/>
            <a:gd name="connsiteY2" fmla="*/ 675726 h 1323426"/>
            <a:gd name="connsiteX3" fmla="*/ 0 w 7531507"/>
            <a:gd name="connsiteY3" fmla="*/ 675726 h 1323426"/>
            <a:gd name="connsiteX4" fmla="*/ 0 w 7531507"/>
            <a:gd name="connsiteY4" fmla="*/ 1323426 h 1323426"/>
            <a:gd name="connsiteX5" fmla="*/ 104775 w 7531507"/>
            <a:gd name="connsiteY5" fmla="*/ 1323426 h 1323426"/>
            <a:gd name="connsiteX0" fmla="*/ 7371132 w 7531507"/>
            <a:gd name="connsiteY0" fmla="*/ 0 h 1323426"/>
            <a:gd name="connsiteX1" fmla="*/ 7531507 w 7531507"/>
            <a:gd name="connsiteY1" fmla="*/ 0 h 1323426"/>
            <a:gd name="connsiteX2" fmla="*/ 7524750 w 7531507"/>
            <a:gd name="connsiteY2" fmla="*/ 675726 h 1323426"/>
            <a:gd name="connsiteX3" fmla="*/ 0 w 7531507"/>
            <a:gd name="connsiteY3" fmla="*/ 675726 h 1323426"/>
            <a:gd name="connsiteX4" fmla="*/ 0 w 7531507"/>
            <a:gd name="connsiteY4" fmla="*/ 1323426 h 1323426"/>
            <a:gd name="connsiteX5" fmla="*/ 104775 w 7531507"/>
            <a:gd name="connsiteY5" fmla="*/ 1323426 h 1323426"/>
            <a:gd name="connsiteX0" fmla="*/ 7371132 w 7524945"/>
            <a:gd name="connsiteY0" fmla="*/ 0 h 1323426"/>
            <a:gd name="connsiteX1" fmla="*/ 7511238 w 7524945"/>
            <a:gd name="connsiteY1" fmla="*/ 0 h 1323426"/>
            <a:gd name="connsiteX2" fmla="*/ 7524750 w 7524945"/>
            <a:gd name="connsiteY2" fmla="*/ 675726 h 1323426"/>
            <a:gd name="connsiteX3" fmla="*/ 0 w 7524945"/>
            <a:gd name="connsiteY3" fmla="*/ 675726 h 1323426"/>
            <a:gd name="connsiteX4" fmla="*/ 0 w 7524945"/>
            <a:gd name="connsiteY4" fmla="*/ 1323426 h 1323426"/>
            <a:gd name="connsiteX5" fmla="*/ 104775 w 7524945"/>
            <a:gd name="connsiteY5" fmla="*/ 1323426 h 1323426"/>
            <a:gd name="connsiteX0" fmla="*/ 7371132 w 7525049"/>
            <a:gd name="connsiteY0" fmla="*/ 0 h 1323426"/>
            <a:gd name="connsiteX1" fmla="*/ 7517995 w 7525049"/>
            <a:gd name="connsiteY1" fmla="*/ 0 h 1323426"/>
            <a:gd name="connsiteX2" fmla="*/ 7524750 w 7525049"/>
            <a:gd name="connsiteY2" fmla="*/ 675726 h 1323426"/>
            <a:gd name="connsiteX3" fmla="*/ 0 w 7525049"/>
            <a:gd name="connsiteY3" fmla="*/ 675726 h 1323426"/>
            <a:gd name="connsiteX4" fmla="*/ 0 w 7525049"/>
            <a:gd name="connsiteY4" fmla="*/ 1323426 h 1323426"/>
            <a:gd name="connsiteX5" fmla="*/ 104775 w 7525049"/>
            <a:gd name="connsiteY5" fmla="*/ 1323426 h 1323426"/>
            <a:gd name="connsiteX0" fmla="*/ 7371132 w 7525049"/>
            <a:gd name="connsiteY0" fmla="*/ 0 h 1323426"/>
            <a:gd name="connsiteX1" fmla="*/ 7517995 w 7525049"/>
            <a:gd name="connsiteY1" fmla="*/ 0 h 1323426"/>
            <a:gd name="connsiteX2" fmla="*/ 7524750 w 7525049"/>
            <a:gd name="connsiteY2" fmla="*/ 675726 h 1323426"/>
            <a:gd name="connsiteX3" fmla="*/ 0 w 7525049"/>
            <a:gd name="connsiteY3" fmla="*/ 675726 h 1323426"/>
            <a:gd name="connsiteX4" fmla="*/ 0 w 7525049"/>
            <a:gd name="connsiteY4" fmla="*/ 1323426 h 1323426"/>
            <a:gd name="connsiteX5" fmla="*/ 104775 w 7525049"/>
            <a:gd name="connsiteY5" fmla="*/ 1323426 h 1323426"/>
            <a:gd name="connsiteX0" fmla="*/ 7371132 w 7531509"/>
            <a:gd name="connsiteY0" fmla="*/ 0 h 1323426"/>
            <a:gd name="connsiteX1" fmla="*/ 7531509 w 7531509"/>
            <a:gd name="connsiteY1" fmla="*/ 0 h 1323426"/>
            <a:gd name="connsiteX2" fmla="*/ 7524750 w 7531509"/>
            <a:gd name="connsiteY2" fmla="*/ 675726 h 1323426"/>
            <a:gd name="connsiteX3" fmla="*/ 0 w 7531509"/>
            <a:gd name="connsiteY3" fmla="*/ 675726 h 1323426"/>
            <a:gd name="connsiteX4" fmla="*/ 0 w 7531509"/>
            <a:gd name="connsiteY4" fmla="*/ 1323426 h 1323426"/>
            <a:gd name="connsiteX5" fmla="*/ 104775 w 7531509"/>
            <a:gd name="connsiteY5" fmla="*/ 1323426 h 1323426"/>
            <a:gd name="connsiteX0" fmla="*/ 7371132 w 7527489"/>
            <a:gd name="connsiteY0" fmla="*/ 14637 h 1338063"/>
            <a:gd name="connsiteX1" fmla="*/ 7527489 w 7527489"/>
            <a:gd name="connsiteY1" fmla="*/ 0 h 1338063"/>
            <a:gd name="connsiteX2" fmla="*/ 7524750 w 7527489"/>
            <a:gd name="connsiteY2" fmla="*/ 690363 h 1338063"/>
            <a:gd name="connsiteX3" fmla="*/ 0 w 7527489"/>
            <a:gd name="connsiteY3" fmla="*/ 690363 h 1338063"/>
            <a:gd name="connsiteX4" fmla="*/ 0 w 7527489"/>
            <a:gd name="connsiteY4" fmla="*/ 1338063 h 1338063"/>
            <a:gd name="connsiteX5" fmla="*/ 104775 w 7527489"/>
            <a:gd name="connsiteY5" fmla="*/ 1338063 h 13380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7489" h="1338063">
              <a:moveTo>
                <a:pt x="7371132" y="14637"/>
              </a:moveTo>
              <a:lnTo>
                <a:pt x="7527489" y="0"/>
              </a:lnTo>
              <a:cubicBezTo>
                <a:pt x="7525237" y="225242"/>
                <a:pt x="7527002" y="465121"/>
                <a:pt x="7524750" y="690363"/>
              </a:cubicBezTo>
              <a:lnTo>
                <a:pt x="0" y="690363"/>
              </a:lnTo>
              <a:lnTo>
                <a:pt x="0" y="1338063"/>
              </a:lnTo>
              <a:lnTo>
                <a:pt x="104775" y="1338063"/>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39780</xdr:colOff>
      <xdr:row>356</xdr:row>
      <xdr:rowOff>147916</xdr:rowOff>
    </xdr:from>
    <xdr:to>
      <xdr:col>40</xdr:col>
      <xdr:colOff>336176</xdr:colOff>
      <xdr:row>356</xdr:row>
      <xdr:rowOff>1557618</xdr:rowOff>
    </xdr:to>
    <xdr:sp macro="" textlink="">
      <xdr:nvSpPr>
        <xdr:cNvPr id="78" name="テキスト ボックス 77"/>
        <xdr:cNvSpPr txBox="1"/>
      </xdr:nvSpPr>
      <xdr:spPr>
        <a:xfrm>
          <a:off x="9071721" y="66318651"/>
          <a:ext cx="5159749" cy="1409702"/>
        </a:xfrm>
        <a:prstGeom prst="rect">
          <a:avLst/>
        </a:prstGeom>
        <a:solidFill>
          <a:schemeClr val="accent2">
            <a:lumMod val="40000"/>
            <a:lumOff val="6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u="sng">
              <a:latin typeface="ＭＳ ゴシック" panose="020B0609070205080204" pitchFamily="49" charset="-128"/>
              <a:ea typeface="ＭＳ ゴシック" panose="020B0609070205080204" pitchFamily="49" charset="-128"/>
            </a:rPr>
            <a:t>【</a:t>
          </a:r>
          <a:r>
            <a:rPr kumimoji="1" lang="ja-JP" altLang="en-US" sz="900" u="sng">
              <a:latin typeface="ＭＳ ゴシック" panose="020B0609070205080204" pitchFamily="49" charset="-128"/>
              <a:ea typeface="ＭＳ ゴシック" panose="020B0609070205080204" pitchFamily="49" charset="-128"/>
            </a:rPr>
            <a:t>注意点</a:t>
          </a:r>
          <a:r>
            <a:rPr kumimoji="1" lang="en-US" altLang="ja-JP" sz="900" u="sng">
              <a:latin typeface="ＭＳ ゴシック" panose="020B0609070205080204" pitchFamily="49" charset="-128"/>
              <a:ea typeface="ＭＳ ゴシック" panose="020B0609070205080204" pitchFamily="49" charset="-128"/>
            </a:rPr>
            <a:t>】</a:t>
          </a:r>
          <a:r>
            <a:rPr kumimoji="1" lang="ja-JP" altLang="en-US" sz="900" u="sng">
              <a:latin typeface="ＭＳ ゴシック" panose="020B0609070205080204" pitchFamily="49" charset="-128"/>
              <a:ea typeface="ＭＳ ゴシック" panose="020B0609070205080204" pitchFamily="49" charset="-128"/>
            </a:rPr>
            <a:t>コマンド種別について</a:t>
          </a:r>
          <a:endParaRPr kumimoji="1" lang="en-US" altLang="ja-JP" sz="900" u="sng">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プリセットリスト登録／取得応答は以下</a:t>
          </a:r>
          <a:r>
            <a:rPr kumimoji="1" lang="en-US" altLang="ja-JP" sz="900" u="none">
              <a:latin typeface="ＭＳ ゴシック" panose="020B0609070205080204" pitchFamily="49" charset="-128"/>
              <a:ea typeface="ＭＳ ゴシック" panose="020B0609070205080204" pitchFamily="49" charset="-128"/>
            </a:rPr>
            <a:t>2</a:t>
          </a:r>
          <a:r>
            <a:rPr kumimoji="1" lang="ja-JP" altLang="en-US" sz="900" u="none">
              <a:latin typeface="ＭＳ ゴシック" panose="020B0609070205080204" pitchFamily="49" charset="-128"/>
              <a:ea typeface="ＭＳ ゴシック" panose="020B0609070205080204" pitchFamily="49" charset="-128"/>
            </a:rPr>
            <a:t>つのコマンドの共通応答データとなる。</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　・プリセットリスト取得要求</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　・プリセットリスト登録</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応答時の</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コマンド種別</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は要求時の</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コマンド種別</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と同一とすること</a:t>
          </a:r>
          <a:endParaRPr kumimoji="1" lang="en-US" altLang="ja-JP" sz="900" u="none">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228601</xdr:colOff>
      <xdr:row>403</xdr:row>
      <xdr:rowOff>323850</xdr:rowOff>
    </xdr:from>
    <xdr:to>
      <xdr:col>42</xdr:col>
      <xdr:colOff>104775</xdr:colOff>
      <xdr:row>404</xdr:row>
      <xdr:rowOff>295275</xdr:rowOff>
    </xdr:to>
    <xdr:sp macro="" textlink="">
      <xdr:nvSpPr>
        <xdr:cNvPr id="79" name="フリーフォーム 78"/>
        <xdr:cNvSpPr/>
      </xdr:nvSpPr>
      <xdr:spPr>
        <a:xfrm>
          <a:off x="8565777" y="48184174"/>
          <a:ext cx="6129057" cy="45327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402</xdr:row>
      <xdr:rowOff>28576</xdr:rowOff>
    </xdr:from>
    <xdr:to>
      <xdr:col>42</xdr:col>
      <xdr:colOff>266700</xdr:colOff>
      <xdr:row>404</xdr:row>
      <xdr:rowOff>733426</xdr:rowOff>
    </xdr:to>
    <xdr:sp macro="" textlink="">
      <xdr:nvSpPr>
        <xdr:cNvPr id="80" name="右中かっこ 79"/>
        <xdr:cNvSpPr/>
      </xdr:nvSpPr>
      <xdr:spPr>
        <a:xfrm>
          <a:off x="14685309" y="47407047"/>
          <a:ext cx="171450" cy="1668555"/>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403</xdr:row>
      <xdr:rowOff>57150</xdr:rowOff>
    </xdr:from>
    <xdr:to>
      <xdr:col>47</xdr:col>
      <xdr:colOff>219075</xdr:colOff>
      <xdr:row>404</xdr:row>
      <xdr:rowOff>238125</xdr:rowOff>
    </xdr:to>
    <xdr:sp macro="" textlink="">
      <xdr:nvSpPr>
        <xdr:cNvPr id="82" name="正方形/長方形 81"/>
        <xdr:cNvSpPr/>
      </xdr:nvSpPr>
      <xdr:spPr>
        <a:xfrm>
          <a:off x="14847234" y="47917474"/>
          <a:ext cx="1698812" cy="662827"/>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周波数情報</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数値</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放送局名</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周波数情報</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表示用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をステーションリスト数分繰り返し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228601</xdr:colOff>
      <xdr:row>402</xdr:row>
      <xdr:rowOff>425823</xdr:rowOff>
    </xdr:from>
    <xdr:to>
      <xdr:col>42</xdr:col>
      <xdr:colOff>104775</xdr:colOff>
      <xdr:row>403</xdr:row>
      <xdr:rowOff>212912</xdr:rowOff>
    </xdr:to>
    <xdr:sp macro="" textlink="">
      <xdr:nvSpPr>
        <xdr:cNvPr id="86" name="フリーフォーム 85"/>
        <xdr:cNvSpPr/>
      </xdr:nvSpPr>
      <xdr:spPr>
        <a:xfrm>
          <a:off x="8458201" y="52775223"/>
          <a:ext cx="6048374" cy="472889"/>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 name="connsiteX0" fmla="*/ 7391400 w 7524750"/>
            <a:gd name="connsiteY0" fmla="*/ 610430 h 1515305"/>
            <a:gd name="connsiteX1" fmla="*/ 7524750 w 7524750"/>
            <a:gd name="connsiteY1" fmla="*/ 0 h 1515305"/>
            <a:gd name="connsiteX2" fmla="*/ 7524750 w 7524750"/>
            <a:gd name="connsiteY2" fmla="*/ 867605 h 1515305"/>
            <a:gd name="connsiteX3" fmla="*/ 0 w 7524750"/>
            <a:gd name="connsiteY3" fmla="*/ 867605 h 1515305"/>
            <a:gd name="connsiteX4" fmla="*/ 0 w 7524750"/>
            <a:gd name="connsiteY4" fmla="*/ 1515305 h 1515305"/>
            <a:gd name="connsiteX5" fmla="*/ 268866 w 7524750"/>
            <a:gd name="connsiteY5" fmla="*/ 1515305 h 1515305"/>
            <a:gd name="connsiteX0" fmla="*/ 7391400 w 7524750"/>
            <a:gd name="connsiteY0" fmla="*/ 0 h 1515305"/>
            <a:gd name="connsiteX1" fmla="*/ 7524750 w 7524750"/>
            <a:gd name="connsiteY1" fmla="*/ 0 h 1515305"/>
            <a:gd name="connsiteX2" fmla="*/ 7524750 w 7524750"/>
            <a:gd name="connsiteY2" fmla="*/ 867605 h 1515305"/>
            <a:gd name="connsiteX3" fmla="*/ 0 w 7524750"/>
            <a:gd name="connsiteY3" fmla="*/ 867605 h 1515305"/>
            <a:gd name="connsiteX4" fmla="*/ 0 w 7524750"/>
            <a:gd name="connsiteY4" fmla="*/ 1515305 h 1515305"/>
            <a:gd name="connsiteX5" fmla="*/ 268866 w 7524750"/>
            <a:gd name="connsiteY5" fmla="*/ 1515305 h 1515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1515305">
              <a:moveTo>
                <a:pt x="7391400" y="0"/>
              </a:moveTo>
              <a:lnTo>
                <a:pt x="7524750" y="0"/>
              </a:lnTo>
              <a:lnTo>
                <a:pt x="7524750" y="867605"/>
              </a:lnTo>
              <a:lnTo>
                <a:pt x="0" y="867605"/>
              </a:lnTo>
              <a:lnTo>
                <a:pt x="0" y="1515305"/>
              </a:lnTo>
              <a:lnTo>
                <a:pt x="268866" y="151530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161925</xdr:colOff>
      <xdr:row>398</xdr:row>
      <xdr:rowOff>142876</xdr:rowOff>
    </xdr:from>
    <xdr:to>
      <xdr:col>57</xdr:col>
      <xdr:colOff>247650</xdr:colOff>
      <xdr:row>404</xdr:row>
      <xdr:rowOff>800100</xdr:rowOff>
    </xdr:to>
    <xdr:sp macro="" textlink="">
      <xdr:nvSpPr>
        <xdr:cNvPr id="89" name="テキスト ボックス 88"/>
        <xdr:cNvSpPr txBox="1"/>
      </xdr:nvSpPr>
      <xdr:spPr>
        <a:xfrm>
          <a:off x="16621125" y="53682901"/>
          <a:ext cx="3171825" cy="2428874"/>
        </a:xfrm>
        <a:prstGeom prst="rect">
          <a:avLst/>
        </a:prstGeom>
        <a:solidFill>
          <a:schemeClr val="lt1"/>
        </a:solidFill>
        <a:ln w="9525" cmpd="sng">
          <a:solidFill>
            <a:srgbClr val="00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u="sng">
              <a:latin typeface="ＭＳ ゴシック" panose="020B0609070205080204" pitchFamily="49" charset="-128"/>
              <a:ea typeface="ＭＳ ゴシック" panose="020B0609070205080204" pitchFamily="49" charset="-128"/>
            </a:rPr>
            <a:t>【</a:t>
          </a:r>
          <a:r>
            <a:rPr kumimoji="1" lang="ja-JP" altLang="en-US" sz="900" u="sng">
              <a:latin typeface="ＭＳ ゴシック" panose="020B0609070205080204" pitchFamily="49" charset="-128"/>
              <a:ea typeface="ＭＳ ゴシック" panose="020B0609070205080204" pitchFamily="49" charset="-128"/>
            </a:rPr>
            <a:t>補足情報</a:t>
          </a:r>
          <a:r>
            <a:rPr kumimoji="1" lang="en-US" altLang="ja-JP" sz="900" u="sng">
              <a:latin typeface="ＭＳ ゴシック" panose="020B0609070205080204" pitchFamily="49" charset="-128"/>
              <a:ea typeface="ＭＳ ゴシック" panose="020B0609070205080204" pitchFamily="49" charset="-128"/>
            </a:rPr>
            <a:t>】AM/FM</a:t>
          </a:r>
          <a:r>
            <a:rPr kumimoji="1" lang="ja-JP" altLang="en-US" sz="900" u="sng">
              <a:latin typeface="ＭＳ ゴシック" panose="020B0609070205080204" pitchFamily="49" charset="-128"/>
              <a:ea typeface="ＭＳ ゴシック" panose="020B0609070205080204" pitchFamily="49" charset="-128"/>
            </a:rPr>
            <a:t>ﾌﾟﾘｾｯﾄﾘｽﾄ応答通知情報イメージ</a:t>
          </a:r>
          <a:r>
            <a:rPr kumimoji="1" lang="en-US" altLang="ja-JP" sz="900" u="sng">
              <a:latin typeface="ＭＳ ゴシック" panose="020B0609070205080204" pitchFamily="49" charset="-128"/>
              <a:ea typeface="ＭＳ ゴシック" panose="020B0609070205080204" pitchFamily="49" charset="-128"/>
            </a:rPr>
            <a:t>)</a:t>
          </a:r>
        </a:p>
        <a:p>
          <a:r>
            <a:rPr kumimoji="1" lang="ja-JP" altLang="en-US" sz="900">
              <a:latin typeface="ＭＳ ゴシック" panose="020B0609070205080204" pitchFamily="49" charset="-128"/>
              <a:ea typeface="ＭＳ ゴシック" panose="020B0609070205080204" pitchFamily="49" charset="-128"/>
            </a:rPr>
            <a:t>オーディオソース</a:t>
          </a:r>
          <a:r>
            <a:rPr kumimoji="1" lang="en-US" altLang="ja-JP" sz="900">
              <a:latin typeface="ＭＳ ゴシック" panose="020B0609070205080204" pitchFamily="49" charset="-128"/>
              <a:ea typeface="ＭＳ ゴシック" panose="020B0609070205080204" pitchFamily="49" charset="-128"/>
            </a:rPr>
            <a:t>:FM</a:t>
          </a:r>
        </a:p>
        <a:p>
          <a:r>
            <a:rPr kumimoji="1" lang="ja-JP" altLang="en-US" sz="900">
              <a:latin typeface="ＭＳ ゴシック" panose="020B0609070205080204" pitchFamily="49" charset="-128"/>
              <a:ea typeface="ＭＳ ゴシック" panose="020B0609070205080204" pitchFamily="49" charset="-128"/>
            </a:rPr>
            <a:t>周波数</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数値</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　放送局名　周波数情報</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1</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2000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2</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200.0MHz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3000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3</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300.0MHz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4000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4</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400.0MHz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5000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5</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500.0MHz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6000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6</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600.0MHz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7000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7</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700.0MHz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8000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8</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800.0MHz</a:t>
          </a:r>
        </a:p>
        <a:p>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9000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9</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900.0MHz</a:t>
          </a:r>
        </a:p>
        <a:p>
          <a:r>
            <a:rPr kumimoji="1" lang="en-US" altLang="ja-JP" sz="900">
              <a:latin typeface="ＭＳ ゴシック" panose="020B0609070205080204" pitchFamily="49" charset="-128"/>
              <a:ea typeface="ＭＳ ゴシック" panose="020B0609070205080204" pitchFamily="49" charset="-128"/>
            </a:rPr>
            <a:t> 10000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10</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1000.0MHz</a:t>
          </a:r>
        </a:p>
        <a:p>
          <a:r>
            <a:rPr kumimoji="1" lang="en-US" altLang="ja-JP" sz="900">
              <a:latin typeface="ＭＳ ゴシック" panose="020B0609070205080204" pitchFamily="49" charset="-128"/>
              <a:ea typeface="ＭＳ ゴシック" panose="020B0609070205080204" pitchFamily="49" charset="-128"/>
            </a:rPr>
            <a:t> 11000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11</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1100.0MHz</a:t>
          </a:r>
        </a:p>
        <a:p>
          <a:r>
            <a:rPr kumimoji="1" lang="en-US" altLang="ja-JP" sz="900">
              <a:latin typeface="ＭＳ ゴシック" panose="020B0609070205080204" pitchFamily="49" charset="-128"/>
              <a:ea typeface="ＭＳ ゴシック" panose="020B0609070205080204" pitchFamily="49" charset="-128"/>
            </a:rPr>
            <a:t> 12000</a:t>
          </a:r>
          <a:r>
            <a:rPr kumimoji="1" lang="ja-JP" altLang="en-US" sz="900">
              <a:latin typeface="ＭＳ ゴシック" panose="020B0609070205080204" pitchFamily="49" charset="-128"/>
              <a:ea typeface="ＭＳ ゴシック" panose="020B0609070205080204" pitchFamily="49" charset="-128"/>
            </a:rPr>
            <a:t>　　　　放送局</a:t>
          </a:r>
          <a:r>
            <a:rPr kumimoji="1" lang="en-US" altLang="ja-JP" sz="900">
              <a:latin typeface="ＭＳ ゴシック" panose="020B0609070205080204" pitchFamily="49" charset="-128"/>
              <a:ea typeface="ＭＳ ゴシック" panose="020B0609070205080204" pitchFamily="49" charset="-128"/>
            </a:rPr>
            <a:t>12</a:t>
          </a:r>
          <a:r>
            <a:rPr kumimoji="1" lang="ja-JP" altLang="en-US" sz="900">
              <a:latin typeface="ＭＳ ゴシック" panose="020B0609070205080204" pitchFamily="49" charset="-128"/>
              <a:ea typeface="ＭＳ ゴシック" panose="020B0609070205080204" pitchFamily="49" charset="-128"/>
            </a:rPr>
            <a:t>　 </a:t>
          </a:r>
          <a:r>
            <a:rPr kumimoji="1" lang="en-US" altLang="ja-JP" sz="900">
              <a:latin typeface="ＭＳ ゴシック" panose="020B0609070205080204" pitchFamily="49" charset="-128"/>
              <a:ea typeface="ＭＳ ゴシック" panose="020B0609070205080204" pitchFamily="49" charset="-128"/>
            </a:rPr>
            <a:t>1200.0MHz</a:t>
          </a:r>
        </a:p>
      </xdr:txBody>
    </xdr:sp>
    <xdr:clientData/>
  </xdr:twoCellAnchor>
  <xdr:twoCellAnchor>
    <xdr:from>
      <xdr:col>18</xdr:col>
      <xdr:colOff>201386</xdr:colOff>
      <xdr:row>368</xdr:row>
      <xdr:rowOff>135009</xdr:rowOff>
    </xdr:from>
    <xdr:to>
      <xdr:col>42</xdr:col>
      <xdr:colOff>162103</xdr:colOff>
      <xdr:row>370</xdr:row>
      <xdr:rowOff>277585</xdr:rowOff>
    </xdr:to>
    <xdr:sp macro="" textlink="">
      <xdr:nvSpPr>
        <xdr:cNvPr id="95" name="フリーフォーム 94"/>
        <xdr:cNvSpPr/>
      </xdr:nvSpPr>
      <xdr:spPr>
        <a:xfrm>
          <a:off x="6373586" y="47253823"/>
          <a:ext cx="8190317" cy="42560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201386</xdr:colOff>
      <xdr:row>400</xdr:row>
      <xdr:rowOff>135009</xdr:rowOff>
    </xdr:from>
    <xdr:to>
      <xdr:col>42</xdr:col>
      <xdr:colOff>162103</xdr:colOff>
      <xdr:row>402</xdr:row>
      <xdr:rowOff>277585</xdr:rowOff>
    </xdr:to>
    <xdr:sp macro="" textlink="">
      <xdr:nvSpPr>
        <xdr:cNvPr id="96" name="フリーフォーム 95"/>
        <xdr:cNvSpPr/>
      </xdr:nvSpPr>
      <xdr:spPr>
        <a:xfrm>
          <a:off x="6373586" y="47388534"/>
          <a:ext cx="8190317" cy="428326"/>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122705</xdr:colOff>
      <xdr:row>4</xdr:row>
      <xdr:rowOff>44823</xdr:rowOff>
    </xdr:from>
    <xdr:to>
      <xdr:col>44</xdr:col>
      <xdr:colOff>224117</xdr:colOff>
      <xdr:row>7</xdr:row>
      <xdr:rowOff>212913</xdr:rowOff>
    </xdr:to>
    <xdr:sp macro="" textlink="">
      <xdr:nvSpPr>
        <xdr:cNvPr id="97" name="テキスト ボックス 96"/>
        <xdr:cNvSpPr txBox="1"/>
      </xdr:nvSpPr>
      <xdr:spPr>
        <a:xfrm>
          <a:off x="6375587" y="649941"/>
          <a:ext cx="9133354" cy="1042148"/>
        </a:xfrm>
        <a:prstGeom prst="rect">
          <a:avLst/>
        </a:prstGeom>
        <a:solidFill>
          <a:schemeClr val="accent2">
            <a:lumMod val="40000"/>
            <a:lumOff val="6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200" u="sng">
              <a:latin typeface="ＭＳ ゴシック" panose="020B0609070205080204" pitchFamily="49" charset="-128"/>
              <a:ea typeface="ＭＳ ゴシック" panose="020B0609070205080204" pitchFamily="49" charset="-128"/>
            </a:rPr>
            <a:t>【</a:t>
          </a:r>
          <a:r>
            <a:rPr kumimoji="1" lang="ja-JP" altLang="en-US" sz="1200" u="sng">
              <a:latin typeface="ＭＳ ゴシック" panose="020B0609070205080204" pitchFamily="49" charset="-128"/>
              <a:ea typeface="ＭＳ ゴシック" panose="020B0609070205080204" pitchFamily="49" charset="-128"/>
            </a:rPr>
            <a:t>注意点</a:t>
          </a:r>
          <a:r>
            <a:rPr kumimoji="1" lang="en-US" altLang="ja-JP" sz="1200" u="sng">
              <a:latin typeface="ＭＳ ゴシック" panose="020B0609070205080204" pitchFamily="49" charset="-128"/>
              <a:ea typeface="ＭＳ ゴシック" panose="020B0609070205080204" pitchFamily="49" charset="-128"/>
            </a:rPr>
            <a:t>】</a:t>
          </a:r>
        </a:p>
        <a:p>
          <a:r>
            <a:rPr kumimoji="1" lang="ja-JP" altLang="en-US" sz="1200" u="none">
              <a:latin typeface="ＭＳ ゴシック" panose="020B0609070205080204" pitchFamily="49" charset="-128"/>
              <a:ea typeface="ＭＳ ゴシック" panose="020B0609070205080204" pitchFamily="49" charset="-128"/>
            </a:rPr>
            <a:t>・数値について・・・数値はリトルエンディアンとなるため、データ格納及び、データ取り出し時に留意すること</a:t>
          </a:r>
          <a:endParaRPr kumimoji="1" lang="en-US" altLang="ja-JP" sz="1200" u="none">
            <a:latin typeface="ＭＳ ゴシック" panose="020B0609070205080204" pitchFamily="49" charset="-128"/>
            <a:ea typeface="ＭＳ ゴシック" panose="020B0609070205080204" pitchFamily="49" charset="-128"/>
          </a:endParaRPr>
        </a:p>
        <a:p>
          <a:r>
            <a:rPr kumimoji="1" lang="ja-JP" altLang="en-US" sz="1200" u="none">
              <a:latin typeface="ＭＳ ゴシック" panose="020B0609070205080204" pitchFamily="49" charset="-128"/>
              <a:ea typeface="ＭＳ ゴシック" panose="020B0609070205080204" pitchFamily="49" charset="-128"/>
            </a:rPr>
            <a:t>・文字情報は</a:t>
          </a:r>
          <a:r>
            <a:rPr kumimoji="1" lang="en-US" altLang="ja-JP" sz="1200" u="none">
              <a:latin typeface="ＭＳ ゴシック" panose="020B0609070205080204" pitchFamily="49" charset="-128"/>
              <a:ea typeface="ＭＳ ゴシック" panose="020B0609070205080204" pitchFamily="49" charset="-128"/>
            </a:rPr>
            <a:t>UTF-8</a:t>
          </a:r>
          <a:r>
            <a:rPr kumimoji="1" lang="ja-JP" altLang="en-US" sz="1200" u="none">
              <a:latin typeface="ＭＳ ゴシック" panose="020B0609070205080204" pitchFamily="49" charset="-128"/>
              <a:ea typeface="ＭＳ ゴシック" panose="020B0609070205080204" pitchFamily="49" charset="-128"/>
            </a:rPr>
            <a:t>のバイトデータを格納すること</a:t>
          </a:r>
          <a:endParaRPr kumimoji="1" lang="en-US" altLang="ja-JP" sz="1200" u="none">
            <a:latin typeface="ＭＳ ゴシック" panose="020B0609070205080204" pitchFamily="49" charset="-128"/>
            <a:ea typeface="ＭＳ ゴシック" panose="020B0609070205080204" pitchFamily="49" charset="-128"/>
          </a:endParaRPr>
        </a:p>
        <a:p>
          <a:r>
            <a:rPr kumimoji="1" lang="ja-JP" altLang="en-US" sz="1200" u="none">
              <a:latin typeface="ＭＳ ゴシック" panose="020B0609070205080204" pitchFamily="49" charset="-128"/>
              <a:ea typeface="ＭＳ ゴシック" panose="020B0609070205080204" pitchFamily="49" charset="-128"/>
            </a:rPr>
            <a:t>・文字情報に改行が必要な場合は</a:t>
          </a:r>
          <a:r>
            <a:rPr kumimoji="1" lang="en-US" altLang="ja-JP" sz="1200" u="none">
              <a:latin typeface="ＭＳ ゴシック" panose="020B0609070205080204" pitchFamily="49" charset="-128"/>
              <a:ea typeface="ＭＳ ゴシック" panose="020B0609070205080204" pitchFamily="49" charset="-128"/>
            </a:rPr>
            <a:t>"LF"(0x0A)</a:t>
          </a:r>
          <a:r>
            <a:rPr kumimoji="1" lang="ja-JP" altLang="en-US" sz="1200" u="none">
              <a:latin typeface="ＭＳ ゴシック" panose="020B0609070205080204" pitchFamily="49" charset="-128"/>
              <a:ea typeface="ＭＳ ゴシック" panose="020B0609070205080204" pitchFamily="49" charset="-128"/>
            </a:rPr>
            <a:t>とすること</a:t>
          </a:r>
          <a:endParaRPr kumimoji="1" lang="en-US" altLang="ja-JP" sz="1200" u="none">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247650</xdr:colOff>
      <xdr:row>250</xdr:row>
      <xdr:rowOff>53226</xdr:rowOff>
    </xdr:from>
    <xdr:to>
      <xdr:col>42</xdr:col>
      <xdr:colOff>171449</xdr:colOff>
      <xdr:row>251</xdr:row>
      <xdr:rowOff>319927</xdr:rowOff>
    </xdr:to>
    <xdr:sp macro="" textlink="">
      <xdr:nvSpPr>
        <xdr:cNvPr id="98" name="フリーフォーム 97"/>
        <xdr:cNvSpPr/>
      </xdr:nvSpPr>
      <xdr:spPr>
        <a:xfrm>
          <a:off x="8477250" y="44534976"/>
          <a:ext cx="6095999" cy="409576"/>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63562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63562"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266700</xdr:colOff>
      <xdr:row>270</xdr:row>
      <xdr:rowOff>42020</xdr:rowOff>
    </xdr:from>
    <xdr:to>
      <xdr:col>42</xdr:col>
      <xdr:colOff>193861</xdr:colOff>
      <xdr:row>272</xdr:row>
      <xdr:rowOff>140633</xdr:rowOff>
    </xdr:to>
    <xdr:sp macro="" textlink="">
      <xdr:nvSpPr>
        <xdr:cNvPr id="99" name="フリーフォーム 98"/>
        <xdr:cNvSpPr/>
      </xdr:nvSpPr>
      <xdr:spPr>
        <a:xfrm>
          <a:off x="8496300" y="46352570"/>
          <a:ext cx="6099361" cy="41293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152960</xdr:colOff>
      <xdr:row>344</xdr:row>
      <xdr:rowOff>302559</xdr:rowOff>
    </xdr:from>
    <xdr:to>
      <xdr:col>58</xdr:col>
      <xdr:colOff>305360</xdr:colOff>
      <xdr:row>344</xdr:row>
      <xdr:rowOff>515470</xdr:rowOff>
    </xdr:to>
    <xdr:sp macro="" textlink="">
      <xdr:nvSpPr>
        <xdr:cNvPr id="113" name="正方形/長方形 112"/>
        <xdr:cNvSpPr/>
      </xdr:nvSpPr>
      <xdr:spPr>
        <a:xfrm>
          <a:off x="16827313" y="60915177"/>
          <a:ext cx="3626223" cy="212911"/>
        </a:xfrm>
        <a:prstGeom prst="rect">
          <a:avLst/>
        </a:prstGeom>
        <a:solidFill>
          <a:schemeClr val="accent2">
            <a:lumMod val="40000"/>
            <a:lumOff val="6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では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緯度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経度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情報のみ指定可能。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238125</xdr:colOff>
      <xdr:row>31</xdr:row>
      <xdr:rowOff>95250</xdr:rowOff>
    </xdr:from>
    <xdr:to>
      <xdr:col>42</xdr:col>
      <xdr:colOff>104774</xdr:colOff>
      <xdr:row>32</xdr:row>
      <xdr:rowOff>247650</xdr:rowOff>
    </xdr:to>
    <xdr:sp macro="" textlink="">
      <xdr:nvSpPr>
        <xdr:cNvPr id="58" name="フリーフォーム 57"/>
        <xdr:cNvSpPr/>
      </xdr:nvSpPr>
      <xdr:spPr>
        <a:xfrm>
          <a:off x="8467725" y="6076950"/>
          <a:ext cx="6038849" cy="29527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257175</xdr:colOff>
      <xdr:row>42</xdr:row>
      <xdr:rowOff>57150</xdr:rowOff>
    </xdr:from>
    <xdr:to>
      <xdr:col>42</xdr:col>
      <xdr:colOff>123824</xdr:colOff>
      <xdr:row>48</xdr:row>
      <xdr:rowOff>0</xdr:rowOff>
    </xdr:to>
    <xdr:sp macro="" textlink="">
      <xdr:nvSpPr>
        <xdr:cNvPr id="61" name="フリーフォーム 60"/>
        <xdr:cNvSpPr/>
      </xdr:nvSpPr>
      <xdr:spPr>
        <a:xfrm>
          <a:off x="8486775" y="7896225"/>
          <a:ext cx="6038849" cy="96202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266700</xdr:colOff>
      <xdr:row>282</xdr:row>
      <xdr:rowOff>42020</xdr:rowOff>
    </xdr:from>
    <xdr:to>
      <xdr:col>42</xdr:col>
      <xdr:colOff>193861</xdr:colOff>
      <xdr:row>284</xdr:row>
      <xdr:rowOff>140633</xdr:rowOff>
    </xdr:to>
    <xdr:sp macro="" textlink="">
      <xdr:nvSpPr>
        <xdr:cNvPr id="62" name="フリーフォーム 61"/>
        <xdr:cNvSpPr/>
      </xdr:nvSpPr>
      <xdr:spPr>
        <a:xfrm>
          <a:off x="8496300" y="48124220"/>
          <a:ext cx="6099361" cy="41293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247650</xdr:colOff>
      <xdr:row>290</xdr:row>
      <xdr:rowOff>61070</xdr:rowOff>
    </xdr:from>
    <xdr:to>
      <xdr:col>42</xdr:col>
      <xdr:colOff>174811</xdr:colOff>
      <xdr:row>291</xdr:row>
      <xdr:rowOff>331133</xdr:rowOff>
    </xdr:to>
    <xdr:sp macro="" textlink="">
      <xdr:nvSpPr>
        <xdr:cNvPr id="63" name="フリーフォーム 62"/>
        <xdr:cNvSpPr/>
      </xdr:nvSpPr>
      <xdr:spPr>
        <a:xfrm>
          <a:off x="8477250" y="49343420"/>
          <a:ext cx="6099361" cy="41293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266700</xdr:colOff>
      <xdr:row>306</xdr:row>
      <xdr:rowOff>51545</xdr:rowOff>
    </xdr:from>
    <xdr:to>
      <xdr:col>42</xdr:col>
      <xdr:colOff>193861</xdr:colOff>
      <xdr:row>309</xdr:row>
      <xdr:rowOff>7283</xdr:rowOff>
    </xdr:to>
    <xdr:sp macro="" textlink="">
      <xdr:nvSpPr>
        <xdr:cNvPr id="64" name="フリーフォーム 63"/>
        <xdr:cNvSpPr/>
      </xdr:nvSpPr>
      <xdr:spPr>
        <a:xfrm>
          <a:off x="8496300" y="52181870"/>
          <a:ext cx="6099361" cy="41293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238125</xdr:colOff>
      <xdr:row>315</xdr:row>
      <xdr:rowOff>99170</xdr:rowOff>
    </xdr:from>
    <xdr:to>
      <xdr:col>42</xdr:col>
      <xdr:colOff>165286</xdr:colOff>
      <xdr:row>316</xdr:row>
      <xdr:rowOff>228600</xdr:rowOff>
    </xdr:to>
    <xdr:sp macro="" textlink="">
      <xdr:nvSpPr>
        <xdr:cNvPr id="70" name="フリーフォーム 69"/>
        <xdr:cNvSpPr/>
      </xdr:nvSpPr>
      <xdr:spPr>
        <a:xfrm>
          <a:off x="8467725" y="53572520"/>
          <a:ext cx="6099361" cy="27230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238125</xdr:colOff>
      <xdr:row>320</xdr:row>
      <xdr:rowOff>87964</xdr:rowOff>
    </xdr:from>
    <xdr:to>
      <xdr:col>42</xdr:col>
      <xdr:colOff>165286</xdr:colOff>
      <xdr:row>321</xdr:row>
      <xdr:rowOff>217394</xdr:rowOff>
    </xdr:to>
    <xdr:sp macro="" textlink="">
      <xdr:nvSpPr>
        <xdr:cNvPr id="75" name="フリーフォーム 74"/>
        <xdr:cNvSpPr/>
      </xdr:nvSpPr>
      <xdr:spPr>
        <a:xfrm>
          <a:off x="8575301" y="55131258"/>
          <a:ext cx="6180044" cy="27510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249331</xdr:colOff>
      <xdr:row>329</xdr:row>
      <xdr:rowOff>87964</xdr:rowOff>
    </xdr:from>
    <xdr:to>
      <xdr:col>42</xdr:col>
      <xdr:colOff>176492</xdr:colOff>
      <xdr:row>330</xdr:row>
      <xdr:rowOff>217395</xdr:rowOff>
    </xdr:to>
    <xdr:sp macro="" textlink="">
      <xdr:nvSpPr>
        <xdr:cNvPr id="77" name="フリーフォーム 76"/>
        <xdr:cNvSpPr/>
      </xdr:nvSpPr>
      <xdr:spPr>
        <a:xfrm>
          <a:off x="8586507" y="56576817"/>
          <a:ext cx="6180044" cy="27510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89647</xdr:colOff>
      <xdr:row>438</xdr:row>
      <xdr:rowOff>67234</xdr:rowOff>
    </xdr:from>
    <xdr:to>
      <xdr:col>13</xdr:col>
      <xdr:colOff>242047</xdr:colOff>
      <xdr:row>443</xdr:row>
      <xdr:rowOff>100852</xdr:rowOff>
    </xdr:to>
    <xdr:sp macro="" textlink="">
      <xdr:nvSpPr>
        <xdr:cNvPr id="83" name="正方形/長方形 82"/>
        <xdr:cNvSpPr/>
      </xdr:nvSpPr>
      <xdr:spPr>
        <a:xfrm>
          <a:off x="1118347" y="78372259"/>
          <a:ext cx="3581400" cy="747993"/>
        </a:xfrm>
        <a:prstGeom prst="rect">
          <a:avLst/>
        </a:prstGeom>
        <a:solidFill>
          <a:schemeClr val="accent2">
            <a:lumMod val="40000"/>
            <a:lumOff val="6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以後、指定可能な条件増加予定。</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では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緯度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経度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情報のみ指定が可能。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以外のデータは全て固定値とする。</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38</xdr:col>
      <xdr:colOff>44823</xdr:colOff>
      <xdr:row>429</xdr:row>
      <xdr:rowOff>145674</xdr:rowOff>
    </xdr:from>
    <xdr:to>
      <xdr:col>44</xdr:col>
      <xdr:colOff>190509</xdr:colOff>
      <xdr:row>431</xdr:row>
      <xdr:rowOff>426178</xdr:rowOff>
    </xdr:to>
    <xdr:grpSp>
      <xdr:nvGrpSpPr>
        <xdr:cNvPr id="84" name="グループ化 83"/>
        <xdr:cNvGrpSpPr/>
      </xdr:nvGrpSpPr>
      <xdr:grpSpPr>
        <a:xfrm>
          <a:off x="13245352" y="90801262"/>
          <a:ext cx="2229981" cy="885622"/>
          <a:chOff x="4054797" y="45646566"/>
          <a:chExt cx="595312" cy="1311618"/>
        </a:xfrm>
      </xdr:grpSpPr>
      <xdr:sp macro="" textlink="">
        <xdr:nvSpPr>
          <xdr:cNvPr id="88" name="左中かっこ 87"/>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0" name="正方形/長方形 89"/>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指定条件数分</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条件コード</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条件値</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を連結する</a:t>
            </a:r>
          </a:p>
        </xdr:txBody>
      </xdr:sp>
    </xdr:grpSp>
    <xdr:clientData/>
  </xdr:twoCellAnchor>
  <xdr:twoCellAnchor>
    <xdr:from>
      <xdr:col>38</xdr:col>
      <xdr:colOff>67235</xdr:colOff>
      <xdr:row>451</xdr:row>
      <xdr:rowOff>78439</xdr:rowOff>
    </xdr:from>
    <xdr:to>
      <xdr:col>44</xdr:col>
      <xdr:colOff>212921</xdr:colOff>
      <xdr:row>452</xdr:row>
      <xdr:rowOff>426178</xdr:rowOff>
    </xdr:to>
    <xdr:grpSp>
      <xdr:nvGrpSpPr>
        <xdr:cNvPr id="91" name="グループ化 90"/>
        <xdr:cNvGrpSpPr/>
      </xdr:nvGrpSpPr>
      <xdr:grpSpPr>
        <a:xfrm>
          <a:off x="13267764" y="95485321"/>
          <a:ext cx="2229981" cy="885622"/>
          <a:chOff x="4054797" y="45646566"/>
          <a:chExt cx="595312" cy="1311618"/>
        </a:xfrm>
      </xdr:grpSpPr>
      <xdr:sp macro="" textlink="">
        <xdr:nvSpPr>
          <xdr:cNvPr id="92" name="左中かっこ 91"/>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3" name="正方形/長方形 92"/>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緯度情報</a:t>
            </a:r>
          </a:p>
        </xdr:txBody>
      </xdr:sp>
    </xdr:grpSp>
    <xdr:clientData/>
  </xdr:twoCellAnchor>
  <xdr:twoCellAnchor>
    <xdr:from>
      <xdr:col>38</xdr:col>
      <xdr:colOff>67235</xdr:colOff>
      <xdr:row>453</xdr:row>
      <xdr:rowOff>78438</xdr:rowOff>
    </xdr:from>
    <xdr:to>
      <xdr:col>44</xdr:col>
      <xdr:colOff>212921</xdr:colOff>
      <xdr:row>454</xdr:row>
      <xdr:rowOff>426178</xdr:rowOff>
    </xdr:to>
    <xdr:grpSp>
      <xdr:nvGrpSpPr>
        <xdr:cNvPr id="94" name="グループ化 93"/>
        <xdr:cNvGrpSpPr/>
      </xdr:nvGrpSpPr>
      <xdr:grpSpPr>
        <a:xfrm>
          <a:off x="13267764" y="96628320"/>
          <a:ext cx="2229981" cy="885623"/>
          <a:chOff x="4054797" y="45646566"/>
          <a:chExt cx="595312" cy="1311618"/>
        </a:xfrm>
      </xdr:grpSpPr>
      <xdr:sp macro="" textlink="">
        <xdr:nvSpPr>
          <xdr:cNvPr id="102" name="左中かっこ 101"/>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3" name="正方形/長方形 102"/>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経度情報</a:t>
            </a:r>
          </a:p>
        </xdr:txBody>
      </xdr:sp>
    </xdr:grpSp>
    <xdr:clientData/>
  </xdr:twoCellAnchor>
  <xdr:twoCellAnchor>
    <xdr:from>
      <xdr:col>20</xdr:col>
      <xdr:colOff>246530</xdr:colOff>
      <xdr:row>451</xdr:row>
      <xdr:rowOff>336176</xdr:rowOff>
    </xdr:from>
    <xdr:to>
      <xdr:col>38</xdr:col>
      <xdr:colOff>113180</xdr:colOff>
      <xdr:row>452</xdr:row>
      <xdr:rowOff>322168</xdr:rowOff>
    </xdr:to>
    <xdr:sp macro="" textlink="">
      <xdr:nvSpPr>
        <xdr:cNvPr id="104" name="フリーフォーム 103"/>
        <xdr:cNvSpPr/>
      </xdr:nvSpPr>
      <xdr:spPr>
        <a:xfrm>
          <a:off x="7194177" y="84133764"/>
          <a:ext cx="6119532" cy="52387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246530</xdr:colOff>
      <xdr:row>453</xdr:row>
      <xdr:rowOff>336176</xdr:rowOff>
    </xdr:from>
    <xdr:to>
      <xdr:col>38</xdr:col>
      <xdr:colOff>113180</xdr:colOff>
      <xdr:row>454</xdr:row>
      <xdr:rowOff>322169</xdr:rowOff>
    </xdr:to>
    <xdr:sp macro="" textlink="">
      <xdr:nvSpPr>
        <xdr:cNvPr id="109" name="フリーフォーム 108"/>
        <xdr:cNvSpPr/>
      </xdr:nvSpPr>
      <xdr:spPr>
        <a:xfrm>
          <a:off x="7194177" y="85209529"/>
          <a:ext cx="6119532" cy="52387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302559</xdr:colOff>
      <xdr:row>452</xdr:row>
      <xdr:rowOff>120611</xdr:rowOff>
    </xdr:from>
    <xdr:to>
      <xdr:col>39</xdr:col>
      <xdr:colOff>157365</xdr:colOff>
      <xdr:row>453</xdr:row>
      <xdr:rowOff>479052</xdr:rowOff>
    </xdr:to>
    <xdr:sp macro="" textlink="">
      <xdr:nvSpPr>
        <xdr:cNvPr id="110" name="フリーフォーム 109"/>
        <xdr:cNvSpPr/>
      </xdr:nvSpPr>
      <xdr:spPr>
        <a:xfrm>
          <a:off x="5165912" y="84456082"/>
          <a:ext cx="8539365" cy="896323"/>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24750"/>
            <a:gd name="connsiteY0" fmla="*/ 285052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41865 w 7524750"/>
            <a:gd name="connsiteY0" fmla="*/ 26517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296832 w 7524750"/>
            <a:gd name="connsiteY0" fmla="*/ 19888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4750"/>
            <a:gd name="connsiteY0" fmla="*/ 13259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5185" h="1189927">
              <a:moveTo>
                <a:pt x="7337362" y="1"/>
              </a:moveTo>
              <a:lnTo>
                <a:pt x="7524752" y="0"/>
              </a:lnTo>
              <a:cubicBezTo>
                <a:pt x="7526253" y="180742"/>
                <a:pt x="7523249" y="361485"/>
                <a:pt x="7524750" y="542227"/>
              </a:cubicBezTo>
              <a:lnTo>
                <a:pt x="0" y="542227"/>
              </a:lnTo>
              <a:lnTo>
                <a:pt x="0" y="1189927"/>
              </a:lnTo>
              <a:lnTo>
                <a:pt x="172596" y="1189927"/>
              </a:lnTo>
            </a:path>
          </a:pathLst>
        </a:custGeom>
        <a:noFill/>
        <a:ln w="1270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318807</xdr:colOff>
      <xdr:row>440</xdr:row>
      <xdr:rowOff>123825</xdr:rowOff>
    </xdr:from>
    <xdr:to>
      <xdr:col>30</xdr:col>
      <xdr:colOff>152400</xdr:colOff>
      <xdr:row>449</xdr:row>
      <xdr:rowOff>104774</xdr:rowOff>
    </xdr:to>
    <xdr:sp macro="" textlink="">
      <xdr:nvSpPr>
        <xdr:cNvPr id="111" name="正方形/長方形 110"/>
        <xdr:cNvSpPr/>
      </xdr:nvSpPr>
      <xdr:spPr>
        <a:xfrm>
          <a:off x="4776507" y="78714600"/>
          <a:ext cx="5662893" cy="1266824"/>
        </a:xfrm>
        <a:prstGeom prst="rect">
          <a:avLst/>
        </a:prstGeom>
        <a:solidFill>
          <a:schemeClr val="accent2">
            <a:lumMod val="40000"/>
            <a:lumOff val="6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SampleApp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は下記通知となります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緯度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経度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目的地名称の文字列は設定可能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注意点</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目的地名称を指定しない場合は、データ番号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目的地名称のデータが無しとなります。</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データ数は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ではなく</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となる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目的地名称</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無し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VendorApp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へ公開している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IF</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reqNaviDestinationLatLon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の第</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引数</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目的地名称</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を</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"NULL/nil"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指定の場合となります。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249331</xdr:colOff>
      <xdr:row>343</xdr:row>
      <xdr:rowOff>502582</xdr:rowOff>
    </xdr:from>
    <xdr:to>
      <xdr:col>42</xdr:col>
      <xdr:colOff>176492</xdr:colOff>
      <xdr:row>344</xdr:row>
      <xdr:rowOff>217395</xdr:rowOff>
    </xdr:to>
    <xdr:sp macro="" textlink="">
      <xdr:nvSpPr>
        <xdr:cNvPr id="118" name="フリーフォーム 117"/>
        <xdr:cNvSpPr/>
      </xdr:nvSpPr>
      <xdr:spPr>
        <a:xfrm>
          <a:off x="8586507" y="60095464"/>
          <a:ext cx="6180044" cy="27510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247650</xdr:colOff>
      <xdr:row>235</xdr:row>
      <xdr:rowOff>53226</xdr:rowOff>
    </xdr:from>
    <xdr:to>
      <xdr:col>42</xdr:col>
      <xdr:colOff>171449</xdr:colOff>
      <xdr:row>237</xdr:row>
      <xdr:rowOff>319927</xdr:rowOff>
    </xdr:to>
    <xdr:sp macro="" textlink="">
      <xdr:nvSpPr>
        <xdr:cNvPr id="85" name="フリーフォーム 84"/>
        <xdr:cNvSpPr/>
      </xdr:nvSpPr>
      <xdr:spPr>
        <a:xfrm>
          <a:off x="8584826" y="41963226"/>
          <a:ext cx="6176682" cy="231402"/>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63562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63562"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266700</xdr:colOff>
      <xdr:row>227</xdr:row>
      <xdr:rowOff>42020</xdr:rowOff>
    </xdr:from>
    <xdr:to>
      <xdr:col>42</xdr:col>
      <xdr:colOff>193861</xdr:colOff>
      <xdr:row>229</xdr:row>
      <xdr:rowOff>140633</xdr:rowOff>
    </xdr:to>
    <xdr:sp macro="" textlink="">
      <xdr:nvSpPr>
        <xdr:cNvPr id="87" name="フリーフォーム 86"/>
        <xdr:cNvSpPr/>
      </xdr:nvSpPr>
      <xdr:spPr>
        <a:xfrm>
          <a:off x="8603876" y="47073108"/>
          <a:ext cx="6180044" cy="41237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249331</xdr:colOff>
      <xdr:row>346</xdr:row>
      <xdr:rowOff>502582</xdr:rowOff>
    </xdr:from>
    <xdr:to>
      <xdr:col>42</xdr:col>
      <xdr:colOff>176492</xdr:colOff>
      <xdr:row>347</xdr:row>
      <xdr:rowOff>217395</xdr:rowOff>
    </xdr:to>
    <xdr:sp macro="" textlink="">
      <xdr:nvSpPr>
        <xdr:cNvPr id="81" name="フリーフォーム 80"/>
        <xdr:cNvSpPr/>
      </xdr:nvSpPr>
      <xdr:spPr>
        <a:xfrm>
          <a:off x="8586507" y="60554906"/>
          <a:ext cx="6180044" cy="27510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44819</xdr:colOff>
      <xdr:row>468</xdr:row>
      <xdr:rowOff>15189</xdr:rowOff>
    </xdr:from>
    <xdr:to>
      <xdr:col>44</xdr:col>
      <xdr:colOff>123273</xdr:colOff>
      <xdr:row>469</xdr:row>
      <xdr:rowOff>425824</xdr:rowOff>
    </xdr:to>
    <xdr:grpSp>
      <xdr:nvGrpSpPr>
        <xdr:cNvPr id="100" name="グループ化 99"/>
        <xdr:cNvGrpSpPr/>
      </xdr:nvGrpSpPr>
      <xdr:grpSpPr>
        <a:xfrm>
          <a:off x="13245348" y="100778483"/>
          <a:ext cx="2162749" cy="870076"/>
          <a:chOff x="4054797" y="45679781"/>
          <a:chExt cx="577364" cy="1902418"/>
        </a:xfrm>
      </xdr:grpSpPr>
      <xdr:sp macro="" textlink="">
        <xdr:nvSpPr>
          <xdr:cNvPr id="101" name="左中かっこ 100"/>
          <xdr:cNvSpPr/>
        </xdr:nvSpPr>
        <xdr:spPr>
          <a:xfrm flipH="1">
            <a:off x="4054797" y="45679781"/>
            <a:ext cx="38890" cy="190241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5" name="正方形/長方形 104"/>
          <xdr:cNvSpPr/>
        </xdr:nvSpPr>
        <xdr:spPr>
          <a:xfrm>
            <a:off x="4090316" y="46014094"/>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指定条件数分</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条件コード</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条件値</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を連結する</a:t>
            </a:r>
          </a:p>
        </xdr:txBody>
      </xdr:sp>
    </xdr:grpSp>
    <xdr:clientData/>
  </xdr:twoCellAnchor>
  <xdr:twoCellAnchor>
    <xdr:from>
      <xdr:col>3</xdr:col>
      <xdr:colOff>89647</xdr:colOff>
      <xdr:row>498</xdr:row>
      <xdr:rowOff>67234</xdr:rowOff>
    </xdr:from>
    <xdr:to>
      <xdr:col>13</xdr:col>
      <xdr:colOff>242047</xdr:colOff>
      <xdr:row>503</xdr:row>
      <xdr:rowOff>100852</xdr:rowOff>
    </xdr:to>
    <xdr:sp macro="" textlink="">
      <xdr:nvSpPr>
        <xdr:cNvPr id="106" name="正方形/長方形 105"/>
        <xdr:cNvSpPr/>
      </xdr:nvSpPr>
      <xdr:spPr>
        <a:xfrm>
          <a:off x="1131794" y="78665293"/>
          <a:ext cx="3626224" cy="762000"/>
        </a:xfrm>
        <a:prstGeom prst="rect">
          <a:avLst/>
        </a:prstGeom>
        <a:solidFill>
          <a:schemeClr val="accent2">
            <a:lumMod val="40000"/>
            <a:lumOff val="6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以後、指定可能な条件増加予定。</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では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通知種別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ポップアップタイプ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情報の一部と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ポップアップ表示文言</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のみ指定可能。</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グレーアウトは指定不可、開発対象外</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p>
      </xdr:txBody>
    </xdr:sp>
    <xdr:clientData/>
  </xdr:twoCellAnchor>
  <xdr:twoCellAnchor>
    <xdr:from>
      <xdr:col>38</xdr:col>
      <xdr:colOff>67235</xdr:colOff>
      <xdr:row>510</xdr:row>
      <xdr:rowOff>78439</xdr:rowOff>
    </xdr:from>
    <xdr:to>
      <xdr:col>44</xdr:col>
      <xdr:colOff>212921</xdr:colOff>
      <xdr:row>511</xdr:row>
      <xdr:rowOff>493059</xdr:rowOff>
    </xdr:to>
    <xdr:grpSp>
      <xdr:nvGrpSpPr>
        <xdr:cNvPr id="108" name="グループ化 107"/>
        <xdr:cNvGrpSpPr/>
      </xdr:nvGrpSpPr>
      <xdr:grpSpPr>
        <a:xfrm>
          <a:off x="13267764" y="108865145"/>
          <a:ext cx="2229981" cy="609602"/>
          <a:chOff x="4054797" y="45646566"/>
          <a:chExt cx="595312" cy="1311618"/>
        </a:xfrm>
      </xdr:grpSpPr>
      <xdr:sp macro="" textlink="">
        <xdr:nvSpPr>
          <xdr:cNvPr id="112" name="左中かっこ 111"/>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14" name="正方形/長方形 113"/>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通知種別</a:t>
            </a:r>
          </a:p>
        </xdr:txBody>
      </xdr:sp>
    </xdr:grpSp>
    <xdr:clientData/>
  </xdr:twoCellAnchor>
  <xdr:twoCellAnchor>
    <xdr:from>
      <xdr:col>38</xdr:col>
      <xdr:colOff>67235</xdr:colOff>
      <xdr:row>514</xdr:row>
      <xdr:rowOff>78437</xdr:rowOff>
    </xdr:from>
    <xdr:to>
      <xdr:col>44</xdr:col>
      <xdr:colOff>212921</xdr:colOff>
      <xdr:row>515</xdr:row>
      <xdr:rowOff>470646</xdr:rowOff>
    </xdr:to>
    <xdr:grpSp>
      <xdr:nvGrpSpPr>
        <xdr:cNvPr id="121" name="グループ化 120"/>
        <xdr:cNvGrpSpPr/>
      </xdr:nvGrpSpPr>
      <xdr:grpSpPr>
        <a:xfrm>
          <a:off x="13267764" y="110254672"/>
          <a:ext cx="2229981" cy="739592"/>
          <a:chOff x="4054797" y="45646566"/>
          <a:chExt cx="595312" cy="1311618"/>
        </a:xfrm>
      </xdr:grpSpPr>
      <xdr:sp macro="" textlink="">
        <xdr:nvSpPr>
          <xdr:cNvPr id="122" name="左中かっこ 121"/>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3" name="正方形/長方形 122"/>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ポップアップ文字列</a:t>
            </a:r>
          </a:p>
        </xdr:txBody>
      </xdr:sp>
    </xdr:grpSp>
    <xdr:clientData/>
  </xdr:twoCellAnchor>
  <xdr:twoCellAnchor>
    <xdr:from>
      <xdr:col>20</xdr:col>
      <xdr:colOff>246531</xdr:colOff>
      <xdr:row>510</xdr:row>
      <xdr:rowOff>167053</xdr:rowOff>
    </xdr:from>
    <xdr:to>
      <xdr:col>38</xdr:col>
      <xdr:colOff>117694</xdr:colOff>
      <xdr:row>511</xdr:row>
      <xdr:rowOff>100852</xdr:rowOff>
    </xdr:to>
    <xdr:sp macro="" textlink="">
      <xdr:nvSpPr>
        <xdr:cNvPr id="124" name="フリーフォーム 123"/>
        <xdr:cNvSpPr/>
      </xdr:nvSpPr>
      <xdr:spPr>
        <a:xfrm>
          <a:off x="7064426" y="93717592"/>
          <a:ext cx="6007268" cy="24962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36619"/>
            <a:gd name="connsiteY0" fmla="*/ 341841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91400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08319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36619"/>
            <a:gd name="connsiteY0" fmla="*/ 0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72225"/>
            <a:gd name="connsiteY0" fmla="*/ 0 h 1246716"/>
            <a:gd name="connsiteX1" fmla="*/ 7572225 w 7572225"/>
            <a:gd name="connsiteY1" fmla="*/ 0 h 1246716"/>
            <a:gd name="connsiteX2" fmla="*/ 7524750 w 7572225"/>
            <a:gd name="connsiteY2" fmla="*/ 599016 h 1246716"/>
            <a:gd name="connsiteX3" fmla="*/ 0 w 7572225"/>
            <a:gd name="connsiteY3" fmla="*/ 599016 h 1246716"/>
            <a:gd name="connsiteX4" fmla="*/ 0 w 7572225"/>
            <a:gd name="connsiteY4" fmla="*/ 1246716 h 1246716"/>
            <a:gd name="connsiteX5" fmla="*/ 172596 w 7572225"/>
            <a:gd name="connsiteY5" fmla="*/ 1246716 h 1246716"/>
            <a:gd name="connsiteX0" fmla="*/ 7379531 w 7536619"/>
            <a:gd name="connsiteY0" fmla="*/ 48834 h 1295550"/>
            <a:gd name="connsiteX1" fmla="*/ 7536619 w 7536619"/>
            <a:gd name="connsiteY1" fmla="*/ 0 h 1295550"/>
            <a:gd name="connsiteX2" fmla="*/ 7524750 w 7536619"/>
            <a:gd name="connsiteY2" fmla="*/ 647850 h 1295550"/>
            <a:gd name="connsiteX3" fmla="*/ 0 w 7536619"/>
            <a:gd name="connsiteY3" fmla="*/ 647850 h 1295550"/>
            <a:gd name="connsiteX4" fmla="*/ 0 w 7536619"/>
            <a:gd name="connsiteY4" fmla="*/ 1295550 h 1295550"/>
            <a:gd name="connsiteX5" fmla="*/ 172596 w 7536619"/>
            <a:gd name="connsiteY5" fmla="*/ 1295550 h 1295550"/>
            <a:gd name="connsiteX0" fmla="*/ 7379531 w 7524751"/>
            <a:gd name="connsiteY0" fmla="*/ 48834 h 1295550"/>
            <a:gd name="connsiteX1" fmla="*/ 7505198 w 7524751"/>
            <a:gd name="connsiteY1" fmla="*/ 0 h 1295550"/>
            <a:gd name="connsiteX2" fmla="*/ 7524750 w 7524751"/>
            <a:gd name="connsiteY2" fmla="*/ 647850 h 1295550"/>
            <a:gd name="connsiteX3" fmla="*/ 0 w 7524751"/>
            <a:gd name="connsiteY3" fmla="*/ 647850 h 1295550"/>
            <a:gd name="connsiteX4" fmla="*/ 0 w 7524751"/>
            <a:gd name="connsiteY4" fmla="*/ 1295550 h 1295550"/>
            <a:gd name="connsiteX5" fmla="*/ 172596 w 7524751"/>
            <a:gd name="connsiteY5" fmla="*/ 1295550 h 1295550"/>
            <a:gd name="connsiteX0" fmla="*/ 7379531 w 7530336"/>
            <a:gd name="connsiteY0" fmla="*/ 48834 h 1295550"/>
            <a:gd name="connsiteX1" fmla="*/ 7530336 w 7530336"/>
            <a:gd name="connsiteY1" fmla="*/ 0 h 1295550"/>
            <a:gd name="connsiteX2" fmla="*/ 7524750 w 7530336"/>
            <a:gd name="connsiteY2" fmla="*/ 647850 h 1295550"/>
            <a:gd name="connsiteX3" fmla="*/ 0 w 7530336"/>
            <a:gd name="connsiteY3" fmla="*/ 647850 h 1295550"/>
            <a:gd name="connsiteX4" fmla="*/ 0 w 7530336"/>
            <a:gd name="connsiteY4" fmla="*/ 1295550 h 1295550"/>
            <a:gd name="connsiteX5" fmla="*/ 172596 w 7530336"/>
            <a:gd name="connsiteY5" fmla="*/ 1295550 h 1295550"/>
            <a:gd name="connsiteX0" fmla="*/ 7379531 w 7524750"/>
            <a:gd name="connsiteY0" fmla="*/ 48834 h 1295550"/>
            <a:gd name="connsiteX1" fmla="*/ 7524051 w 7524750"/>
            <a:gd name="connsiteY1" fmla="*/ 0 h 1295550"/>
            <a:gd name="connsiteX2" fmla="*/ 7524750 w 7524750"/>
            <a:gd name="connsiteY2" fmla="*/ 647850 h 1295550"/>
            <a:gd name="connsiteX3" fmla="*/ 0 w 7524750"/>
            <a:gd name="connsiteY3" fmla="*/ 647850 h 1295550"/>
            <a:gd name="connsiteX4" fmla="*/ 0 w 7524750"/>
            <a:gd name="connsiteY4" fmla="*/ 1295550 h 1295550"/>
            <a:gd name="connsiteX5" fmla="*/ 172596 w 7524750"/>
            <a:gd name="connsiteY5" fmla="*/ 1295550 h 1295550"/>
            <a:gd name="connsiteX0" fmla="*/ 7379531 w 7530337"/>
            <a:gd name="connsiteY0" fmla="*/ 23285 h 1270001"/>
            <a:gd name="connsiteX1" fmla="*/ 7530337 w 7530337"/>
            <a:gd name="connsiteY1" fmla="*/ 0 h 1270001"/>
            <a:gd name="connsiteX2" fmla="*/ 7524750 w 7530337"/>
            <a:gd name="connsiteY2" fmla="*/ 622301 h 1270001"/>
            <a:gd name="connsiteX3" fmla="*/ 0 w 7530337"/>
            <a:gd name="connsiteY3" fmla="*/ 622301 h 1270001"/>
            <a:gd name="connsiteX4" fmla="*/ 0 w 7530337"/>
            <a:gd name="connsiteY4" fmla="*/ 1270001 h 1270001"/>
            <a:gd name="connsiteX5" fmla="*/ 172596 w 7530337"/>
            <a:gd name="connsiteY5" fmla="*/ 1270001 h 1270001"/>
            <a:gd name="connsiteX0" fmla="*/ 7360679 w 7530337"/>
            <a:gd name="connsiteY0" fmla="*/ 0 h 1272264"/>
            <a:gd name="connsiteX1" fmla="*/ 7530337 w 7530337"/>
            <a:gd name="connsiteY1" fmla="*/ 2263 h 1272264"/>
            <a:gd name="connsiteX2" fmla="*/ 7524750 w 7530337"/>
            <a:gd name="connsiteY2" fmla="*/ 624564 h 1272264"/>
            <a:gd name="connsiteX3" fmla="*/ 0 w 7530337"/>
            <a:gd name="connsiteY3" fmla="*/ 624564 h 1272264"/>
            <a:gd name="connsiteX4" fmla="*/ 0 w 7530337"/>
            <a:gd name="connsiteY4" fmla="*/ 1272264 h 1272264"/>
            <a:gd name="connsiteX5" fmla="*/ 172596 w 7530337"/>
            <a:gd name="connsiteY5" fmla="*/ 1272264 h 12722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30337" h="1272264">
              <a:moveTo>
                <a:pt x="7360679" y="0"/>
              </a:moveTo>
              <a:lnTo>
                <a:pt x="7530337" y="2263"/>
              </a:lnTo>
              <a:cubicBezTo>
                <a:pt x="7528475" y="209697"/>
                <a:pt x="7526612" y="417130"/>
                <a:pt x="7524750" y="624564"/>
              </a:cubicBezTo>
              <a:lnTo>
                <a:pt x="0" y="624564"/>
              </a:lnTo>
              <a:lnTo>
                <a:pt x="0" y="1272264"/>
              </a:lnTo>
              <a:lnTo>
                <a:pt x="172596" y="127226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303680</xdr:colOff>
      <xdr:row>511</xdr:row>
      <xdr:rowOff>162634</xdr:rowOff>
    </xdr:from>
    <xdr:to>
      <xdr:col>39</xdr:col>
      <xdr:colOff>158486</xdr:colOff>
      <xdr:row>512</xdr:row>
      <xdr:rowOff>304801</xdr:rowOff>
    </xdr:to>
    <xdr:sp macro="" textlink="">
      <xdr:nvSpPr>
        <xdr:cNvPr id="126" name="フリーフォーム 125"/>
        <xdr:cNvSpPr/>
      </xdr:nvSpPr>
      <xdr:spPr>
        <a:xfrm>
          <a:off x="5104280" y="93240934"/>
          <a:ext cx="8427306" cy="48506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24750"/>
            <a:gd name="connsiteY0" fmla="*/ 285052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41865 w 7524750"/>
            <a:gd name="connsiteY0" fmla="*/ 26517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296832 w 7524750"/>
            <a:gd name="connsiteY0" fmla="*/ 19888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4750"/>
            <a:gd name="connsiteY0" fmla="*/ 13259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5185" h="1189927">
              <a:moveTo>
                <a:pt x="7337362" y="1"/>
              </a:moveTo>
              <a:lnTo>
                <a:pt x="7524752" y="0"/>
              </a:lnTo>
              <a:cubicBezTo>
                <a:pt x="7526253" y="180742"/>
                <a:pt x="7523249" y="361485"/>
                <a:pt x="7524750" y="542227"/>
              </a:cubicBezTo>
              <a:lnTo>
                <a:pt x="0" y="542227"/>
              </a:lnTo>
              <a:lnTo>
                <a:pt x="0" y="1189927"/>
              </a:lnTo>
              <a:lnTo>
                <a:pt x="172596" y="1189927"/>
              </a:lnTo>
            </a:path>
          </a:pathLst>
        </a:custGeom>
        <a:noFill/>
        <a:ln w="1270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67235</xdr:colOff>
      <xdr:row>512</xdr:row>
      <xdr:rowOff>78437</xdr:rowOff>
    </xdr:from>
    <xdr:to>
      <xdr:col>44</xdr:col>
      <xdr:colOff>212921</xdr:colOff>
      <xdr:row>513</xdr:row>
      <xdr:rowOff>526676</xdr:rowOff>
    </xdr:to>
    <xdr:grpSp>
      <xdr:nvGrpSpPr>
        <xdr:cNvPr id="129" name="グループ化 128"/>
        <xdr:cNvGrpSpPr/>
      </xdr:nvGrpSpPr>
      <xdr:grpSpPr>
        <a:xfrm>
          <a:off x="13267764" y="109559908"/>
          <a:ext cx="2229981" cy="614646"/>
          <a:chOff x="4054797" y="45646566"/>
          <a:chExt cx="595312" cy="1311618"/>
        </a:xfrm>
      </xdr:grpSpPr>
      <xdr:sp macro="" textlink="">
        <xdr:nvSpPr>
          <xdr:cNvPr id="130" name="左中かっこ 129"/>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1" name="正方形/長方形 130"/>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ポップアップタイプ</a:t>
            </a:r>
          </a:p>
        </xdr:txBody>
      </xdr:sp>
    </xdr:grpSp>
    <xdr:clientData/>
  </xdr:twoCellAnchor>
  <xdr:twoCellAnchor>
    <xdr:from>
      <xdr:col>14</xdr:col>
      <xdr:colOff>284630</xdr:colOff>
      <xdr:row>513</xdr:row>
      <xdr:rowOff>162634</xdr:rowOff>
    </xdr:from>
    <xdr:to>
      <xdr:col>39</xdr:col>
      <xdr:colOff>139436</xdr:colOff>
      <xdr:row>514</xdr:row>
      <xdr:rowOff>304801</xdr:rowOff>
    </xdr:to>
    <xdr:sp macro="" textlink="">
      <xdr:nvSpPr>
        <xdr:cNvPr id="133" name="フリーフォーム 132"/>
        <xdr:cNvSpPr/>
      </xdr:nvSpPr>
      <xdr:spPr>
        <a:xfrm>
          <a:off x="5085230" y="93926734"/>
          <a:ext cx="8427306" cy="485067"/>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24750"/>
            <a:gd name="connsiteY0" fmla="*/ 285052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41865 w 7524750"/>
            <a:gd name="connsiteY0" fmla="*/ 26517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296832 w 7524750"/>
            <a:gd name="connsiteY0" fmla="*/ 19888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4750"/>
            <a:gd name="connsiteY0" fmla="*/ 13259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5185" h="1189927">
              <a:moveTo>
                <a:pt x="7337362" y="1"/>
              </a:moveTo>
              <a:lnTo>
                <a:pt x="7524752" y="0"/>
              </a:lnTo>
              <a:cubicBezTo>
                <a:pt x="7526253" y="180742"/>
                <a:pt x="7523249" y="361485"/>
                <a:pt x="7524750" y="542227"/>
              </a:cubicBezTo>
              <a:lnTo>
                <a:pt x="0" y="542227"/>
              </a:lnTo>
              <a:lnTo>
                <a:pt x="0" y="1189927"/>
              </a:lnTo>
              <a:lnTo>
                <a:pt x="172596" y="1189927"/>
              </a:lnTo>
            </a:path>
          </a:pathLst>
        </a:custGeom>
        <a:noFill/>
        <a:ln w="1270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256056</xdr:colOff>
      <xdr:row>512</xdr:row>
      <xdr:rowOff>224203</xdr:rowOff>
    </xdr:from>
    <xdr:to>
      <xdr:col>38</xdr:col>
      <xdr:colOff>127219</xdr:colOff>
      <xdr:row>513</xdr:row>
      <xdr:rowOff>158002</xdr:rowOff>
    </xdr:to>
    <xdr:sp macro="" textlink="">
      <xdr:nvSpPr>
        <xdr:cNvPr id="134" name="フリーフォーム 133"/>
        <xdr:cNvSpPr/>
      </xdr:nvSpPr>
      <xdr:spPr>
        <a:xfrm>
          <a:off x="7114056" y="93645403"/>
          <a:ext cx="6043363" cy="276699"/>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36619"/>
            <a:gd name="connsiteY0" fmla="*/ 341841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91400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08319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36619"/>
            <a:gd name="connsiteY0" fmla="*/ 0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72225"/>
            <a:gd name="connsiteY0" fmla="*/ 0 h 1246716"/>
            <a:gd name="connsiteX1" fmla="*/ 7572225 w 7572225"/>
            <a:gd name="connsiteY1" fmla="*/ 0 h 1246716"/>
            <a:gd name="connsiteX2" fmla="*/ 7524750 w 7572225"/>
            <a:gd name="connsiteY2" fmla="*/ 599016 h 1246716"/>
            <a:gd name="connsiteX3" fmla="*/ 0 w 7572225"/>
            <a:gd name="connsiteY3" fmla="*/ 599016 h 1246716"/>
            <a:gd name="connsiteX4" fmla="*/ 0 w 7572225"/>
            <a:gd name="connsiteY4" fmla="*/ 1246716 h 1246716"/>
            <a:gd name="connsiteX5" fmla="*/ 172596 w 7572225"/>
            <a:gd name="connsiteY5" fmla="*/ 1246716 h 1246716"/>
            <a:gd name="connsiteX0" fmla="*/ 7379531 w 7536619"/>
            <a:gd name="connsiteY0" fmla="*/ 48834 h 1295550"/>
            <a:gd name="connsiteX1" fmla="*/ 7536619 w 7536619"/>
            <a:gd name="connsiteY1" fmla="*/ 0 h 1295550"/>
            <a:gd name="connsiteX2" fmla="*/ 7524750 w 7536619"/>
            <a:gd name="connsiteY2" fmla="*/ 647850 h 1295550"/>
            <a:gd name="connsiteX3" fmla="*/ 0 w 7536619"/>
            <a:gd name="connsiteY3" fmla="*/ 647850 h 1295550"/>
            <a:gd name="connsiteX4" fmla="*/ 0 w 7536619"/>
            <a:gd name="connsiteY4" fmla="*/ 1295550 h 1295550"/>
            <a:gd name="connsiteX5" fmla="*/ 172596 w 7536619"/>
            <a:gd name="connsiteY5" fmla="*/ 1295550 h 1295550"/>
            <a:gd name="connsiteX0" fmla="*/ 7379531 w 7524751"/>
            <a:gd name="connsiteY0" fmla="*/ 48834 h 1295550"/>
            <a:gd name="connsiteX1" fmla="*/ 7505198 w 7524751"/>
            <a:gd name="connsiteY1" fmla="*/ 0 h 1295550"/>
            <a:gd name="connsiteX2" fmla="*/ 7524750 w 7524751"/>
            <a:gd name="connsiteY2" fmla="*/ 647850 h 1295550"/>
            <a:gd name="connsiteX3" fmla="*/ 0 w 7524751"/>
            <a:gd name="connsiteY3" fmla="*/ 647850 h 1295550"/>
            <a:gd name="connsiteX4" fmla="*/ 0 w 7524751"/>
            <a:gd name="connsiteY4" fmla="*/ 1295550 h 1295550"/>
            <a:gd name="connsiteX5" fmla="*/ 172596 w 7524751"/>
            <a:gd name="connsiteY5" fmla="*/ 1295550 h 1295550"/>
            <a:gd name="connsiteX0" fmla="*/ 7379531 w 7530336"/>
            <a:gd name="connsiteY0" fmla="*/ 48834 h 1295550"/>
            <a:gd name="connsiteX1" fmla="*/ 7530336 w 7530336"/>
            <a:gd name="connsiteY1" fmla="*/ 0 h 1295550"/>
            <a:gd name="connsiteX2" fmla="*/ 7524750 w 7530336"/>
            <a:gd name="connsiteY2" fmla="*/ 647850 h 1295550"/>
            <a:gd name="connsiteX3" fmla="*/ 0 w 7530336"/>
            <a:gd name="connsiteY3" fmla="*/ 647850 h 1295550"/>
            <a:gd name="connsiteX4" fmla="*/ 0 w 7530336"/>
            <a:gd name="connsiteY4" fmla="*/ 1295550 h 1295550"/>
            <a:gd name="connsiteX5" fmla="*/ 172596 w 7530336"/>
            <a:gd name="connsiteY5" fmla="*/ 1295550 h 1295550"/>
            <a:gd name="connsiteX0" fmla="*/ 7379531 w 7524750"/>
            <a:gd name="connsiteY0" fmla="*/ 48834 h 1295550"/>
            <a:gd name="connsiteX1" fmla="*/ 7524051 w 7524750"/>
            <a:gd name="connsiteY1" fmla="*/ 0 h 1295550"/>
            <a:gd name="connsiteX2" fmla="*/ 7524750 w 7524750"/>
            <a:gd name="connsiteY2" fmla="*/ 647850 h 1295550"/>
            <a:gd name="connsiteX3" fmla="*/ 0 w 7524750"/>
            <a:gd name="connsiteY3" fmla="*/ 647850 h 1295550"/>
            <a:gd name="connsiteX4" fmla="*/ 0 w 7524750"/>
            <a:gd name="connsiteY4" fmla="*/ 1295550 h 1295550"/>
            <a:gd name="connsiteX5" fmla="*/ 172596 w 7524750"/>
            <a:gd name="connsiteY5" fmla="*/ 1295550 h 1295550"/>
            <a:gd name="connsiteX0" fmla="*/ 7379531 w 7530337"/>
            <a:gd name="connsiteY0" fmla="*/ 23285 h 1270001"/>
            <a:gd name="connsiteX1" fmla="*/ 7530337 w 7530337"/>
            <a:gd name="connsiteY1" fmla="*/ 0 h 1270001"/>
            <a:gd name="connsiteX2" fmla="*/ 7524750 w 7530337"/>
            <a:gd name="connsiteY2" fmla="*/ 622301 h 1270001"/>
            <a:gd name="connsiteX3" fmla="*/ 0 w 7530337"/>
            <a:gd name="connsiteY3" fmla="*/ 622301 h 1270001"/>
            <a:gd name="connsiteX4" fmla="*/ 0 w 7530337"/>
            <a:gd name="connsiteY4" fmla="*/ 1270001 h 1270001"/>
            <a:gd name="connsiteX5" fmla="*/ 172596 w 7530337"/>
            <a:gd name="connsiteY5" fmla="*/ 1270001 h 1270001"/>
            <a:gd name="connsiteX0" fmla="*/ 7360679 w 7530337"/>
            <a:gd name="connsiteY0" fmla="*/ 0 h 1272264"/>
            <a:gd name="connsiteX1" fmla="*/ 7530337 w 7530337"/>
            <a:gd name="connsiteY1" fmla="*/ 2263 h 1272264"/>
            <a:gd name="connsiteX2" fmla="*/ 7524750 w 7530337"/>
            <a:gd name="connsiteY2" fmla="*/ 624564 h 1272264"/>
            <a:gd name="connsiteX3" fmla="*/ 0 w 7530337"/>
            <a:gd name="connsiteY3" fmla="*/ 624564 h 1272264"/>
            <a:gd name="connsiteX4" fmla="*/ 0 w 7530337"/>
            <a:gd name="connsiteY4" fmla="*/ 1272264 h 1272264"/>
            <a:gd name="connsiteX5" fmla="*/ 172596 w 7530337"/>
            <a:gd name="connsiteY5" fmla="*/ 1272264 h 12722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30337" h="1272264">
              <a:moveTo>
                <a:pt x="7360679" y="0"/>
              </a:moveTo>
              <a:lnTo>
                <a:pt x="7530337" y="2263"/>
              </a:lnTo>
              <a:cubicBezTo>
                <a:pt x="7528475" y="209697"/>
                <a:pt x="7526612" y="417130"/>
                <a:pt x="7524750" y="624564"/>
              </a:cubicBezTo>
              <a:lnTo>
                <a:pt x="0" y="624564"/>
              </a:lnTo>
              <a:lnTo>
                <a:pt x="0" y="1272264"/>
              </a:lnTo>
              <a:lnTo>
                <a:pt x="172596" y="127226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256056</xdr:colOff>
      <xdr:row>514</xdr:row>
      <xdr:rowOff>233728</xdr:rowOff>
    </xdr:from>
    <xdr:to>
      <xdr:col>38</xdr:col>
      <xdr:colOff>127219</xdr:colOff>
      <xdr:row>515</xdr:row>
      <xdr:rowOff>167527</xdr:rowOff>
    </xdr:to>
    <xdr:sp macro="" textlink="">
      <xdr:nvSpPr>
        <xdr:cNvPr id="135" name="フリーフォーム 134"/>
        <xdr:cNvSpPr/>
      </xdr:nvSpPr>
      <xdr:spPr>
        <a:xfrm>
          <a:off x="7114056" y="94340728"/>
          <a:ext cx="6043363" cy="276699"/>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36619"/>
            <a:gd name="connsiteY0" fmla="*/ 341841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91400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08319 w 7536619"/>
            <a:gd name="connsiteY0" fmla="*/ 97669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36619"/>
            <a:gd name="connsiteY0" fmla="*/ 0 h 1246716"/>
            <a:gd name="connsiteX1" fmla="*/ 7536619 w 7536619"/>
            <a:gd name="connsiteY1" fmla="*/ 0 h 1246716"/>
            <a:gd name="connsiteX2" fmla="*/ 7524750 w 7536619"/>
            <a:gd name="connsiteY2" fmla="*/ 599016 h 1246716"/>
            <a:gd name="connsiteX3" fmla="*/ 0 w 7536619"/>
            <a:gd name="connsiteY3" fmla="*/ 599016 h 1246716"/>
            <a:gd name="connsiteX4" fmla="*/ 0 w 7536619"/>
            <a:gd name="connsiteY4" fmla="*/ 1246716 h 1246716"/>
            <a:gd name="connsiteX5" fmla="*/ 172596 w 7536619"/>
            <a:gd name="connsiteY5" fmla="*/ 1246716 h 1246716"/>
            <a:gd name="connsiteX0" fmla="*/ 7379531 w 7572225"/>
            <a:gd name="connsiteY0" fmla="*/ 0 h 1246716"/>
            <a:gd name="connsiteX1" fmla="*/ 7572225 w 7572225"/>
            <a:gd name="connsiteY1" fmla="*/ 0 h 1246716"/>
            <a:gd name="connsiteX2" fmla="*/ 7524750 w 7572225"/>
            <a:gd name="connsiteY2" fmla="*/ 599016 h 1246716"/>
            <a:gd name="connsiteX3" fmla="*/ 0 w 7572225"/>
            <a:gd name="connsiteY3" fmla="*/ 599016 h 1246716"/>
            <a:gd name="connsiteX4" fmla="*/ 0 w 7572225"/>
            <a:gd name="connsiteY4" fmla="*/ 1246716 h 1246716"/>
            <a:gd name="connsiteX5" fmla="*/ 172596 w 7572225"/>
            <a:gd name="connsiteY5" fmla="*/ 1246716 h 1246716"/>
            <a:gd name="connsiteX0" fmla="*/ 7379531 w 7536619"/>
            <a:gd name="connsiteY0" fmla="*/ 48834 h 1295550"/>
            <a:gd name="connsiteX1" fmla="*/ 7536619 w 7536619"/>
            <a:gd name="connsiteY1" fmla="*/ 0 h 1295550"/>
            <a:gd name="connsiteX2" fmla="*/ 7524750 w 7536619"/>
            <a:gd name="connsiteY2" fmla="*/ 647850 h 1295550"/>
            <a:gd name="connsiteX3" fmla="*/ 0 w 7536619"/>
            <a:gd name="connsiteY3" fmla="*/ 647850 h 1295550"/>
            <a:gd name="connsiteX4" fmla="*/ 0 w 7536619"/>
            <a:gd name="connsiteY4" fmla="*/ 1295550 h 1295550"/>
            <a:gd name="connsiteX5" fmla="*/ 172596 w 7536619"/>
            <a:gd name="connsiteY5" fmla="*/ 1295550 h 1295550"/>
            <a:gd name="connsiteX0" fmla="*/ 7379531 w 7524751"/>
            <a:gd name="connsiteY0" fmla="*/ 48834 h 1295550"/>
            <a:gd name="connsiteX1" fmla="*/ 7505198 w 7524751"/>
            <a:gd name="connsiteY1" fmla="*/ 0 h 1295550"/>
            <a:gd name="connsiteX2" fmla="*/ 7524750 w 7524751"/>
            <a:gd name="connsiteY2" fmla="*/ 647850 h 1295550"/>
            <a:gd name="connsiteX3" fmla="*/ 0 w 7524751"/>
            <a:gd name="connsiteY3" fmla="*/ 647850 h 1295550"/>
            <a:gd name="connsiteX4" fmla="*/ 0 w 7524751"/>
            <a:gd name="connsiteY4" fmla="*/ 1295550 h 1295550"/>
            <a:gd name="connsiteX5" fmla="*/ 172596 w 7524751"/>
            <a:gd name="connsiteY5" fmla="*/ 1295550 h 1295550"/>
            <a:gd name="connsiteX0" fmla="*/ 7379531 w 7530336"/>
            <a:gd name="connsiteY0" fmla="*/ 48834 h 1295550"/>
            <a:gd name="connsiteX1" fmla="*/ 7530336 w 7530336"/>
            <a:gd name="connsiteY1" fmla="*/ 0 h 1295550"/>
            <a:gd name="connsiteX2" fmla="*/ 7524750 w 7530336"/>
            <a:gd name="connsiteY2" fmla="*/ 647850 h 1295550"/>
            <a:gd name="connsiteX3" fmla="*/ 0 w 7530336"/>
            <a:gd name="connsiteY3" fmla="*/ 647850 h 1295550"/>
            <a:gd name="connsiteX4" fmla="*/ 0 w 7530336"/>
            <a:gd name="connsiteY4" fmla="*/ 1295550 h 1295550"/>
            <a:gd name="connsiteX5" fmla="*/ 172596 w 7530336"/>
            <a:gd name="connsiteY5" fmla="*/ 1295550 h 1295550"/>
            <a:gd name="connsiteX0" fmla="*/ 7379531 w 7524750"/>
            <a:gd name="connsiteY0" fmla="*/ 48834 h 1295550"/>
            <a:gd name="connsiteX1" fmla="*/ 7524051 w 7524750"/>
            <a:gd name="connsiteY1" fmla="*/ 0 h 1295550"/>
            <a:gd name="connsiteX2" fmla="*/ 7524750 w 7524750"/>
            <a:gd name="connsiteY2" fmla="*/ 647850 h 1295550"/>
            <a:gd name="connsiteX3" fmla="*/ 0 w 7524750"/>
            <a:gd name="connsiteY3" fmla="*/ 647850 h 1295550"/>
            <a:gd name="connsiteX4" fmla="*/ 0 w 7524750"/>
            <a:gd name="connsiteY4" fmla="*/ 1295550 h 1295550"/>
            <a:gd name="connsiteX5" fmla="*/ 172596 w 7524750"/>
            <a:gd name="connsiteY5" fmla="*/ 1295550 h 1295550"/>
            <a:gd name="connsiteX0" fmla="*/ 7379531 w 7530337"/>
            <a:gd name="connsiteY0" fmla="*/ 23285 h 1270001"/>
            <a:gd name="connsiteX1" fmla="*/ 7530337 w 7530337"/>
            <a:gd name="connsiteY1" fmla="*/ 0 h 1270001"/>
            <a:gd name="connsiteX2" fmla="*/ 7524750 w 7530337"/>
            <a:gd name="connsiteY2" fmla="*/ 622301 h 1270001"/>
            <a:gd name="connsiteX3" fmla="*/ 0 w 7530337"/>
            <a:gd name="connsiteY3" fmla="*/ 622301 h 1270001"/>
            <a:gd name="connsiteX4" fmla="*/ 0 w 7530337"/>
            <a:gd name="connsiteY4" fmla="*/ 1270001 h 1270001"/>
            <a:gd name="connsiteX5" fmla="*/ 172596 w 7530337"/>
            <a:gd name="connsiteY5" fmla="*/ 1270001 h 1270001"/>
            <a:gd name="connsiteX0" fmla="*/ 7360679 w 7530337"/>
            <a:gd name="connsiteY0" fmla="*/ 0 h 1272264"/>
            <a:gd name="connsiteX1" fmla="*/ 7530337 w 7530337"/>
            <a:gd name="connsiteY1" fmla="*/ 2263 h 1272264"/>
            <a:gd name="connsiteX2" fmla="*/ 7524750 w 7530337"/>
            <a:gd name="connsiteY2" fmla="*/ 624564 h 1272264"/>
            <a:gd name="connsiteX3" fmla="*/ 0 w 7530337"/>
            <a:gd name="connsiteY3" fmla="*/ 624564 h 1272264"/>
            <a:gd name="connsiteX4" fmla="*/ 0 w 7530337"/>
            <a:gd name="connsiteY4" fmla="*/ 1272264 h 1272264"/>
            <a:gd name="connsiteX5" fmla="*/ 172596 w 7530337"/>
            <a:gd name="connsiteY5" fmla="*/ 1272264 h 12722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30337" h="1272264">
              <a:moveTo>
                <a:pt x="7360679" y="0"/>
              </a:moveTo>
              <a:lnTo>
                <a:pt x="7530337" y="2263"/>
              </a:lnTo>
              <a:cubicBezTo>
                <a:pt x="7528475" y="209697"/>
                <a:pt x="7526612" y="417130"/>
                <a:pt x="7524750" y="624564"/>
              </a:cubicBezTo>
              <a:lnTo>
                <a:pt x="0" y="624564"/>
              </a:lnTo>
              <a:lnTo>
                <a:pt x="0" y="1272264"/>
              </a:lnTo>
              <a:lnTo>
                <a:pt x="172596" y="127226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333375</xdr:colOff>
      <xdr:row>503</xdr:row>
      <xdr:rowOff>114301</xdr:rowOff>
    </xdr:from>
    <xdr:to>
      <xdr:col>25</xdr:col>
      <xdr:colOff>142876</xdr:colOff>
      <xdr:row>508</xdr:row>
      <xdr:rowOff>81246</xdr:rowOff>
    </xdr:to>
    <xdr:sp macro="" textlink="">
      <xdr:nvSpPr>
        <xdr:cNvPr id="136" name="正方形/長方形 135"/>
        <xdr:cNvSpPr/>
      </xdr:nvSpPr>
      <xdr:spPr>
        <a:xfrm>
          <a:off x="5133975" y="91478101"/>
          <a:ext cx="3581401" cy="681320"/>
        </a:xfrm>
        <a:prstGeom prst="rect">
          <a:avLst/>
        </a:prstGeom>
        <a:solidFill>
          <a:schemeClr val="accent2">
            <a:lumMod val="40000"/>
            <a:lumOff val="6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Version2.0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SampleApp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は下記のような通知となります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ポップアップタイプは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種類指定可能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文言はテキストボックスにて指定可能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38</xdr:col>
      <xdr:colOff>67235</xdr:colOff>
      <xdr:row>455</xdr:row>
      <xdr:rowOff>78438</xdr:rowOff>
    </xdr:from>
    <xdr:to>
      <xdr:col>44</xdr:col>
      <xdr:colOff>212921</xdr:colOff>
      <xdr:row>456</xdr:row>
      <xdr:rowOff>426178</xdr:rowOff>
    </xdr:to>
    <xdr:grpSp>
      <xdr:nvGrpSpPr>
        <xdr:cNvPr id="137" name="グループ化 136"/>
        <xdr:cNvGrpSpPr/>
      </xdr:nvGrpSpPr>
      <xdr:grpSpPr>
        <a:xfrm>
          <a:off x="13267764" y="97771320"/>
          <a:ext cx="2229981" cy="885623"/>
          <a:chOff x="4054797" y="45646566"/>
          <a:chExt cx="595312" cy="1311618"/>
        </a:xfrm>
      </xdr:grpSpPr>
      <xdr:sp macro="" textlink="">
        <xdr:nvSpPr>
          <xdr:cNvPr id="138" name="左中かっこ 137"/>
          <xdr:cNvSpPr/>
        </xdr:nvSpPr>
        <xdr:spPr>
          <a:xfrm flipH="1">
            <a:off x="4054797" y="45679782"/>
            <a:ext cx="49581" cy="12778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9" name="正方形/長方形 138"/>
          <xdr:cNvSpPr/>
        </xdr:nvSpPr>
        <xdr:spPr>
          <a:xfrm>
            <a:off x="4108264" y="45646566"/>
            <a:ext cx="541845" cy="131161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目的地名称情報</a:t>
            </a:r>
          </a:p>
        </xdr:txBody>
      </xdr:sp>
    </xdr:grpSp>
    <xdr:clientData/>
  </xdr:twoCellAnchor>
  <xdr:twoCellAnchor>
    <xdr:from>
      <xdr:col>20</xdr:col>
      <xdr:colOff>246530</xdr:colOff>
      <xdr:row>455</xdr:row>
      <xdr:rowOff>336176</xdr:rowOff>
    </xdr:from>
    <xdr:to>
      <xdr:col>38</xdr:col>
      <xdr:colOff>113180</xdr:colOff>
      <xdr:row>456</xdr:row>
      <xdr:rowOff>322169</xdr:rowOff>
    </xdr:to>
    <xdr:sp macro="" textlink="">
      <xdr:nvSpPr>
        <xdr:cNvPr id="140" name="フリーフォーム 139"/>
        <xdr:cNvSpPr/>
      </xdr:nvSpPr>
      <xdr:spPr>
        <a:xfrm>
          <a:off x="7104530" y="81870176"/>
          <a:ext cx="6038850" cy="52891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2596"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302559</xdr:colOff>
      <xdr:row>454</xdr:row>
      <xdr:rowOff>120611</xdr:rowOff>
    </xdr:from>
    <xdr:to>
      <xdr:col>39</xdr:col>
      <xdr:colOff>157365</xdr:colOff>
      <xdr:row>455</xdr:row>
      <xdr:rowOff>479052</xdr:rowOff>
    </xdr:to>
    <xdr:sp macro="" textlink="">
      <xdr:nvSpPr>
        <xdr:cNvPr id="141" name="フリーフォーム 140"/>
        <xdr:cNvSpPr/>
      </xdr:nvSpPr>
      <xdr:spPr>
        <a:xfrm>
          <a:off x="5103159" y="81054536"/>
          <a:ext cx="8427306" cy="958516"/>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38686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596 w 7524750"/>
            <a:gd name="connsiteY5" fmla="*/ 904875 h 904875"/>
            <a:gd name="connsiteX0" fmla="*/ 7391400 w 7524750"/>
            <a:gd name="connsiteY0" fmla="*/ 285052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41865 w 7524750"/>
            <a:gd name="connsiteY0" fmla="*/ 26517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296832 w 7524750"/>
            <a:gd name="connsiteY0" fmla="*/ 19888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4750"/>
            <a:gd name="connsiteY0" fmla="*/ 13259 h 1189927"/>
            <a:gd name="connsiteX1" fmla="*/ 7520248 w 7524750"/>
            <a:gd name="connsiteY1" fmla="*/ 0 h 1189927"/>
            <a:gd name="connsiteX2" fmla="*/ 7524750 w 7524750"/>
            <a:gd name="connsiteY2" fmla="*/ 542227 h 1189927"/>
            <a:gd name="connsiteX3" fmla="*/ 0 w 7524750"/>
            <a:gd name="connsiteY3" fmla="*/ 542227 h 1189927"/>
            <a:gd name="connsiteX4" fmla="*/ 0 w 7524750"/>
            <a:gd name="connsiteY4" fmla="*/ 1189927 h 1189927"/>
            <a:gd name="connsiteX5" fmla="*/ 172596 w 7524750"/>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3259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 name="connsiteX0" fmla="*/ 7337362 w 7525185"/>
            <a:gd name="connsiteY0" fmla="*/ 1 h 1189927"/>
            <a:gd name="connsiteX1" fmla="*/ 7524752 w 7525185"/>
            <a:gd name="connsiteY1" fmla="*/ 0 h 1189927"/>
            <a:gd name="connsiteX2" fmla="*/ 7524750 w 7525185"/>
            <a:gd name="connsiteY2" fmla="*/ 542227 h 1189927"/>
            <a:gd name="connsiteX3" fmla="*/ 0 w 7525185"/>
            <a:gd name="connsiteY3" fmla="*/ 542227 h 1189927"/>
            <a:gd name="connsiteX4" fmla="*/ 0 w 7525185"/>
            <a:gd name="connsiteY4" fmla="*/ 1189927 h 1189927"/>
            <a:gd name="connsiteX5" fmla="*/ 172596 w 7525185"/>
            <a:gd name="connsiteY5" fmla="*/ 1189927 h 11899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5185" h="1189927">
              <a:moveTo>
                <a:pt x="7337362" y="1"/>
              </a:moveTo>
              <a:lnTo>
                <a:pt x="7524752" y="0"/>
              </a:lnTo>
              <a:cubicBezTo>
                <a:pt x="7526253" y="180742"/>
                <a:pt x="7523249" y="361485"/>
                <a:pt x="7524750" y="542227"/>
              </a:cubicBezTo>
              <a:lnTo>
                <a:pt x="0" y="542227"/>
              </a:lnTo>
              <a:lnTo>
                <a:pt x="0" y="1189927"/>
              </a:lnTo>
              <a:lnTo>
                <a:pt x="172596" y="1189927"/>
              </a:lnTo>
            </a:path>
          </a:pathLst>
        </a:custGeom>
        <a:noFill/>
        <a:ln w="1270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250031</xdr:colOff>
      <xdr:row>197</xdr:row>
      <xdr:rowOff>370284</xdr:rowOff>
    </xdr:from>
    <xdr:to>
      <xdr:col>42</xdr:col>
      <xdr:colOff>171449</xdr:colOff>
      <xdr:row>198</xdr:row>
      <xdr:rowOff>257175</xdr:rowOff>
    </xdr:to>
    <xdr:sp macro="" textlink="">
      <xdr:nvSpPr>
        <xdr:cNvPr id="107" name="フリーフォーム 106"/>
        <xdr:cNvSpPr/>
      </xdr:nvSpPr>
      <xdr:spPr>
        <a:xfrm>
          <a:off x="8479631" y="33860184"/>
          <a:ext cx="6093618" cy="325041"/>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99675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99675"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200025</xdr:colOff>
      <xdr:row>413</xdr:row>
      <xdr:rowOff>114300</xdr:rowOff>
    </xdr:from>
    <xdr:to>
      <xdr:col>21</xdr:col>
      <xdr:colOff>276225</xdr:colOff>
      <xdr:row>417</xdr:row>
      <xdr:rowOff>47624</xdr:rowOff>
    </xdr:to>
    <xdr:sp macro="" textlink="">
      <xdr:nvSpPr>
        <xdr:cNvPr id="115" name="四角形吹き出し 114"/>
        <xdr:cNvSpPr/>
      </xdr:nvSpPr>
      <xdr:spPr>
        <a:xfrm>
          <a:off x="4657725" y="73952100"/>
          <a:ext cx="2819400" cy="504824"/>
        </a:xfrm>
        <a:prstGeom prst="wedgeRectCallout">
          <a:avLst>
            <a:gd name="adj1" fmla="val -55337"/>
            <a:gd name="adj2" fmla="val 31318"/>
          </a:avLst>
        </a:prstGeom>
        <a:solidFill>
          <a:sysClr val="window" lastClr="FF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rgbClr val="0000FF"/>
              </a:solidFill>
              <a:latin typeface="ＭＳ ゴシック" panose="020B0609070205080204" pitchFamily="49" charset="-128"/>
              <a:ea typeface="ＭＳ ゴシック" panose="020B0609070205080204" pitchFamily="49" charset="-128"/>
            </a:rPr>
            <a:t>USB,</a:t>
          </a:r>
          <a:r>
            <a:rPr kumimoji="1" lang="en-US" altLang="ja-JP" sz="1000" baseline="0">
              <a:solidFill>
                <a:srgbClr val="0000FF"/>
              </a:solidFill>
              <a:latin typeface="ＭＳ ゴシック" panose="020B0609070205080204" pitchFamily="49" charset="-128"/>
              <a:ea typeface="ＭＳ ゴシック" panose="020B0609070205080204" pitchFamily="49" charset="-128"/>
            </a:rPr>
            <a:t> iPod</a:t>
          </a:r>
          <a:r>
            <a:rPr kumimoji="1" lang="ja-JP" altLang="en-US" sz="1000" baseline="0">
              <a:solidFill>
                <a:srgbClr val="0000FF"/>
              </a:solidFill>
              <a:latin typeface="ＭＳ ゴシック" panose="020B0609070205080204" pitchFamily="49" charset="-128"/>
              <a:ea typeface="ＭＳ ゴシック" panose="020B0609070205080204" pitchFamily="49" charset="-128"/>
            </a:rPr>
            <a:t>は接続ポートが複数存在するため、それぞれソース種別の定義を行う。</a:t>
          </a:r>
          <a:endParaRPr kumimoji="1" lang="ja-JP" altLang="en-US" sz="1000">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182336</xdr:colOff>
      <xdr:row>393</xdr:row>
      <xdr:rowOff>135009</xdr:rowOff>
    </xdr:from>
    <xdr:to>
      <xdr:col>42</xdr:col>
      <xdr:colOff>143053</xdr:colOff>
      <xdr:row>395</xdr:row>
      <xdr:rowOff>277585</xdr:rowOff>
    </xdr:to>
    <xdr:sp macro="" textlink="">
      <xdr:nvSpPr>
        <xdr:cNvPr id="116" name="フリーフォーム 115"/>
        <xdr:cNvSpPr/>
      </xdr:nvSpPr>
      <xdr:spPr>
        <a:xfrm>
          <a:off x="6354536" y="68362584"/>
          <a:ext cx="8190317" cy="428326"/>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238125</xdr:colOff>
      <xdr:row>263</xdr:row>
      <xdr:rowOff>47625</xdr:rowOff>
    </xdr:from>
    <xdr:to>
      <xdr:col>42</xdr:col>
      <xdr:colOff>165286</xdr:colOff>
      <xdr:row>265</xdr:row>
      <xdr:rowOff>140633</xdr:rowOff>
    </xdr:to>
    <xdr:sp macro="" textlink="">
      <xdr:nvSpPr>
        <xdr:cNvPr id="117" name="フリーフォーム 116"/>
        <xdr:cNvSpPr/>
      </xdr:nvSpPr>
      <xdr:spPr>
        <a:xfrm>
          <a:off x="8467725" y="47386875"/>
          <a:ext cx="6099361" cy="407333"/>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5281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175281" y="904875"/>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228601</xdr:colOff>
      <xdr:row>379</xdr:row>
      <xdr:rowOff>323850</xdr:rowOff>
    </xdr:from>
    <xdr:to>
      <xdr:col>42</xdr:col>
      <xdr:colOff>104775</xdr:colOff>
      <xdr:row>380</xdr:row>
      <xdr:rowOff>295275</xdr:rowOff>
    </xdr:to>
    <xdr:sp macro="" textlink="">
      <xdr:nvSpPr>
        <xdr:cNvPr id="147" name="フリーフォーム 146"/>
        <xdr:cNvSpPr/>
      </xdr:nvSpPr>
      <xdr:spPr>
        <a:xfrm>
          <a:off x="8458201" y="66713100"/>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378</xdr:row>
      <xdr:rowOff>28576</xdr:rowOff>
    </xdr:from>
    <xdr:to>
      <xdr:col>42</xdr:col>
      <xdr:colOff>266700</xdr:colOff>
      <xdr:row>380</xdr:row>
      <xdr:rowOff>733426</xdr:rowOff>
    </xdr:to>
    <xdr:sp macro="" textlink="">
      <xdr:nvSpPr>
        <xdr:cNvPr id="148" name="右中かっこ 147"/>
        <xdr:cNvSpPr/>
      </xdr:nvSpPr>
      <xdr:spPr>
        <a:xfrm>
          <a:off x="14497050" y="65932051"/>
          <a:ext cx="171450" cy="1676400"/>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190444</xdr:colOff>
      <xdr:row>380</xdr:row>
      <xdr:rowOff>285751</xdr:rowOff>
    </xdr:from>
    <xdr:to>
      <xdr:col>43</xdr:col>
      <xdr:colOff>104775</xdr:colOff>
      <xdr:row>382</xdr:row>
      <xdr:rowOff>433671</xdr:rowOff>
    </xdr:to>
    <xdr:sp macro="" textlink="">
      <xdr:nvSpPr>
        <xdr:cNvPr id="149" name="フリーフォーム 148"/>
        <xdr:cNvSpPr/>
      </xdr:nvSpPr>
      <xdr:spPr>
        <a:xfrm>
          <a:off x="6362644" y="67160776"/>
          <a:ext cx="8486831" cy="1452845"/>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322603"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379</xdr:row>
      <xdr:rowOff>57150</xdr:rowOff>
    </xdr:from>
    <xdr:to>
      <xdr:col>47</xdr:col>
      <xdr:colOff>219075</xdr:colOff>
      <xdr:row>380</xdr:row>
      <xdr:rowOff>238125</xdr:rowOff>
    </xdr:to>
    <xdr:sp macro="" textlink="">
      <xdr:nvSpPr>
        <xdr:cNvPr id="150" name="正方形/長方形 149"/>
        <xdr:cNvSpPr/>
      </xdr:nvSpPr>
      <xdr:spPr>
        <a:xfrm>
          <a:off x="14658975" y="66446400"/>
          <a:ext cx="1676400" cy="66675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ﾌﾟﾘｾｯﾄ面番号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1</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周波数情報をﾌﾟﾘｾｯﾄ数分</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[1-6]</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繰り返し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228601</xdr:colOff>
      <xdr:row>382</xdr:row>
      <xdr:rowOff>323850</xdr:rowOff>
    </xdr:from>
    <xdr:to>
      <xdr:col>42</xdr:col>
      <xdr:colOff>104775</xdr:colOff>
      <xdr:row>383</xdr:row>
      <xdr:rowOff>295275</xdr:rowOff>
    </xdr:to>
    <xdr:sp macro="" textlink="">
      <xdr:nvSpPr>
        <xdr:cNvPr id="151" name="フリーフォーム 150"/>
        <xdr:cNvSpPr/>
      </xdr:nvSpPr>
      <xdr:spPr>
        <a:xfrm>
          <a:off x="8458201" y="68503800"/>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104775</xdr:colOff>
      <xdr:row>381</xdr:row>
      <xdr:rowOff>152401</xdr:rowOff>
    </xdr:from>
    <xdr:to>
      <xdr:col>42</xdr:col>
      <xdr:colOff>276225</xdr:colOff>
      <xdr:row>383</xdr:row>
      <xdr:rowOff>762001</xdr:rowOff>
    </xdr:to>
    <xdr:sp macro="" textlink="">
      <xdr:nvSpPr>
        <xdr:cNvPr id="152" name="右中かっこ 151"/>
        <xdr:cNvSpPr/>
      </xdr:nvSpPr>
      <xdr:spPr>
        <a:xfrm>
          <a:off x="14506575" y="67846576"/>
          <a:ext cx="171450" cy="1581150"/>
        </a:xfrm>
        <a:prstGeom prst="rightBrace">
          <a:avLst/>
        </a:prstGeom>
        <a:ln w="190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228601</xdr:colOff>
      <xdr:row>378</xdr:row>
      <xdr:rowOff>323850</xdr:rowOff>
    </xdr:from>
    <xdr:to>
      <xdr:col>42</xdr:col>
      <xdr:colOff>104775</xdr:colOff>
      <xdr:row>379</xdr:row>
      <xdr:rowOff>295275</xdr:rowOff>
    </xdr:to>
    <xdr:sp macro="" textlink="">
      <xdr:nvSpPr>
        <xdr:cNvPr id="153" name="フリーフォーム 152"/>
        <xdr:cNvSpPr/>
      </xdr:nvSpPr>
      <xdr:spPr>
        <a:xfrm>
          <a:off x="8458201" y="66227325"/>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209551</xdr:colOff>
      <xdr:row>381</xdr:row>
      <xdr:rowOff>323850</xdr:rowOff>
    </xdr:from>
    <xdr:to>
      <xdr:col>42</xdr:col>
      <xdr:colOff>85725</xdr:colOff>
      <xdr:row>382</xdr:row>
      <xdr:rowOff>295275</xdr:rowOff>
    </xdr:to>
    <xdr:sp macro="" textlink="">
      <xdr:nvSpPr>
        <xdr:cNvPr id="154" name="フリーフォーム 153"/>
        <xdr:cNvSpPr/>
      </xdr:nvSpPr>
      <xdr:spPr>
        <a:xfrm>
          <a:off x="8439151" y="68018025"/>
          <a:ext cx="6048374" cy="457200"/>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00FF"/>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266700</xdr:colOff>
      <xdr:row>381</xdr:row>
      <xdr:rowOff>400050</xdr:rowOff>
    </xdr:from>
    <xdr:to>
      <xdr:col>47</xdr:col>
      <xdr:colOff>228600</xdr:colOff>
      <xdr:row>383</xdr:row>
      <xdr:rowOff>95250</xdr:rowOff>
    </xdr:to>
    <xdr:sp macro="" textlink="">
      <xdr:nvSpPr>
        <xdr:cNvPr id="155" name="正方形/長方形 154"/>
        <xdr:cNvSpPr/>
      </xdr:nvSpPr>
      <xdr:spPr>
        <a:xfrm>
          <a:off x="14668500" y="68094225"/>
          <a:ext cx="1676400" cy="66675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ﾌﾟﾘｾｯﾄ面番号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2</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周波数情報をﾌﾟﾘｾｯﾄ数分</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[1-6]</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rPr>
            <a:t>繰り返し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18</xdr:col>
      <xdr:colOff>201386</xdr:colOff>
      <xdr:row>376</xdr:row>
      <xdr:rowOff>135009</xdr:rowOff>
    </xdr:from>
    <xdr:to>
      <xdr:col>42</xdr:col>
      <xdr:colOff>162103</xdr:colOff>
      <xdr:row>378</xdr:row>
      <xdr:rowOff>277585</xdr:rowOff>
    </xdr:to>
    <xdr:sp macro="" textlink="">
      <xdr:nvSpPr>
        <xdr:cNvPr id="157" name="フリーフォーム 156"/>
        <xdr:cNvSpPr/>
      </xdr:nvSpPr>
      <xdr:spPr>
        <a:xfrm>
          <a:off x="6373586" y="65752734"/>
          <a:ext cx="8190317" cy="428326"/>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201705</xdr:colOff>
      <xdr:row>364</xdr:row>
      <xdr:rowOff>649941</xdr:rowOff>
    </xdr:from>
    <xdr:to>
      <xdr:col>47</xdr:col>
      <xdr:colOff>112618</xdr:colOff>
      <xdr:row>367</xdr:row>
      <xdr:rowOff>78441</xdr:rowOff>
    </xdr:to>
    <xdr:sp macro="" textlink="">
      <xdr:nvSpPr>
        <xdr:cNvPr id="158" name="四角形吹き出し 157"/>
        <xdr:cNvSpPr/>
      </xdr:nvSpPr>
      <xdr:spPr>
        <a:xfrm>
          <a:off x="14791764" y="71773676"/>
          <a:ext cx="1647825" cy="582706"/>
        </a:xfrm>
        <a:prstGeom prst="wedgeRectCallout">
          <a:avLst>
            <a:gd name="adj1" fmla="val -62822"/>
            <a:gd name="adj2" fmla="val -4300"/>
          </a:avLst>
        </a:prstGeom>
        <a:noFill/>
        <a:ln w="12700">
          <a:solidFill>
            <a:schemeClr val="tx2">
              <a:lumMod val="60000"/>
              <a:lumOff val="40000"/>
            </a:schemeClr>
          </a:solidFill>
          <a:headEnd type="oval"/>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006600"/>
              </a:solidFill>
              <a:latin typeface="ＭＳ ゴシック" panose="020B0609070205080204" pitchFamily="49" charset="-128"/>
              <a:ea typeface="ＭＳ ゴシック" panose="020B0609070205080204" pitchFamily="49" charset="-128"/>
            </a:rPr>
            <a:t>Version2.0</a:t>
          </a:r>
          <a:r>
            <a:rPr kumimoji="1" lang="ja-JP" altLang="en-US" sz="1100">
              <a:solidFill>
                <a:srgbClr val="006600"/>
              </a:solidFill>
              <a:latin typeface="ＭＳ ゴシック" panose="020B0609070205080204" pitchFamily="49" charset="-128"/>
              <a:ea typeface="ＭＳ ゴシック" panose="020B0609070205080204" pitchFamily="49" charset="-128"/>
            </a:rPr>
            <a:t>の</a:t>
          </a:r>
          <a:r>
            <a:rPr kumimoji="1" lang="en-US" altLang="ja-JP" sz="1100">
              <a:solidFill>
                <a:srgbClr val="006600"/>
              </a:solidFill>
              <a:latin typeface="ＭＳ ゴシック" panose="020B0609070205080204" pitchFamily="49" charset="-128"/>
              <a:ea typeface="ＭＳ ゴシック" panose="020B0609070205080204" pitchFamily="49" charset="-128"/>
            </a:rPr>
            <a:t>R</a:t>
          </a:r>
          <a:r>
            <a:rPr kumimoji="1" lang="ja-JP" altLang="en-US" sz="1100">
              <a:solidFill>
                <a:srgbClr val="006600"/>
              </a:solidFill>
              <a:latin typeface="ＭＳ ゴシック" panose="020B0609070205080204" pitchFamily="49" charset="-128"/>
              <a:ea typeface="ＭＳ ゴシック" panose="020B0609070205080204" pitchFamily="49" charset="-128"/>
            </a:rPr>
            <a:t>開発は</a:t>
          </a:r>
          <a:r>
            <a:rPr kumimoji="1" lang="en-US" altLang="ja-JP" sz="1100">
              <a:solidFill>
                <a:srgbClr val="006600"/>
              </a:solidFill>
              <a:latin typeface="ＭＳ ゴシック" panose="020B0609070205080204" pitchFamily="49" charset="-128"/>
              <a:ea typeface="ＭＳ ゴシック" panose="020B0609070205080204" pitchFamily="49" charset="-128"/>
            </a:rPr>
            <a:t>(</a:t>
          </a:r>
          <a:r>
            <a:rPr kumimoji="1" lang="ja-JP" altLang="en-US" sz="1100">
              <a:solidFill>
                <a:srgbClr val="006600"/>
              </a:solidFill>
              <a:latin typeface="ＭＳ ゴシック" panose="020B0609070205080204" pitchFamily="49" charset="-128"/>
              <a:ea typeface="ＭＳ ゴシック" panose="020B0609070205080204" pitchFamily="49" charset="-128"/>
            </a:rPr>
            <a:t>具体例</a:t>
          </a:r>
          <a:r>
            <a:rPr kumimoji="1" lang="en-US" altLang="ja-JP" sz="1100">
              <a:solidFill>
                <a:srgbClr val="006600"/>
              </a:solidFill>
              <a:latin typeface="ＭＳ ゴシック" panose="020B0609070205080204" pitchFamily="49" charset="-128"/>
              <a:ea typeface="ＭＳ ゴシック" panose="020B0609070205080204" pitchFamily="49" charset="-128"/>
            </a:rPr>
            <a:t>1)</a:t>
          </a:r>
          <a:r>
            <a:rPr kumimoji="1" lang="ja-JP" altLang="en-US" sz="1100">
              <a:solidFill>
                <a:srgbClr val="006600"/>
              </a:solidFill>
              <a:latin typeface="ＭＳ ゴシック" panose="020B0609070205080204" pitchFamily="49" charset="-128"/>
              <a:ea typeface="ＭＳ ゴシック" panose="020B0609070205080204" pitchFamily="49" charset="-128"/>
            </a:rPr>
            <a:t>のパタン</a:t>
          </a:r>
        </a:p>
      </xdr:txBody>
    </xdr:sp>
    <xdr:clientData/>
  </xdr:twoCellAnchor>
  <xdr:twoCellAnchor>
    <xdr:from>
      <xdr:col>24</xdr:col>
      <xdr:colOff>228601</xdr:colOff>
      <xdr:row>363</xdr:row>
      <xdr:rowOff>323850</xdr:rowOff>
    </xdr:from>
    <xdr:to>
      <xdr:col>42</xdr:col>
      <xdr:colOff>104775</xdr:colOff>
      <xdr:row>364</xdr:row>
      <xdr:rowOff>295275</xdr:rowOff>
    </xdr:to>
    <xdr:sp macro="" textlink="">
      <xdr:nvSpPr>
        <xdr:cNvPr id="159" name="フリーフォーム 158"/>
        <xdr:cNvSpPr/>
      </xdr:nvSpPr>
      <xdr:spPr>
        <a:xfrm>
          <a:off x="8565777" y="96694438"/>
          <a:ext cx="6129057" cy="45327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362</xdr:row>
      <xdr:rowOff>28576</xdr:rowOff>
    </xdr:from>
    <xdr:to>
      <xdr:col>42</xdr:col>
      <xdr:colOff>266700</xdr:colOff>
      <xdr:row>364</xdr:row>
      <xdr:rowOff>733426</xdr:rowOff>
    </xdr:to>
    <xdr:sp macro="" textlink="">
      <xdr:nvSpPr>
        <xdr:cNvPr id="160" name="右中かっこ 159"/>
        <xdr:cNvSpPr/>
      </xdr:nvSpPr>
      <xdr:spPr>
        <a:xfrm>
          <a:off x="14685309" y="95917311"/>
          <a:ext cx="171450" cy="1668556"/>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363</xdr:row>
      <xdr:rowOff>57150</xdr:rowOff>
    </xdr:from>
    <xdr:to>
      <xdr:col>47</xdr:col>
      <xdr:colOff>333375</xdr:colOff>
      <xdr:row>364</xdr:row>
      <xdr:rowOff>238125</xdr:rowOff>
    </xdr:to>
    <xdr:sp macro="" textlink="">
      <xdr:nvSpPr>
        <xdr:cNvPr id="161" name="正方形/長方形 160"/>
        <xdr:cNvSpPr/>
      </xdr:nvSpPr>
      <xdr:spPr>
        <a:xfrm>
          <a:off x="14847234" y="96427738"/>
          <a:ext cx="1813112" cy="662828"/>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ﾌﾟﾘｾｯﾄ面番号</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rPr>
            <a:t>周波数情報をﾌﾟﾘｾｯﾄ数分繰り返し</a:t>
          </a:r>
          <a:endParaRPr kumimoji="1" lang="en-US" altLang="ja-JP" sz="900">
            <a:solidFill>
              <a:srgbClr val="008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228601</xdr:colOff>
      <xdr:row>362</xdr:row>
      <xdr:rowOff>323850</xdr:rowOff>
    </xdr:from>
    <xdr:to>
      <xdr:col>42</xdr:col>
      <xdr:colOff>104775</xdr:colOff>
      <xdr:row>363</xdr:row>
      <xdr:rowOff>295275</xdr:rowOff>
    </xdr:to>
    <xdr:sp macro="" textlink="">
      <xdr:nvSpPr>
        <xdr:cNvPr id="162" name="フリーフォーム 161"/>
        <xdr:cNvSpPr/>
      </xdr:nvSpPr>
      <xdr:spPr>
        <a:xfrm>
          <a:off x="8565777" y="96212585"/>
          <a:ext cx="6129057" cy="45327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201386</xdr:colOff>
      <xdr:row>360</xdr:row>
      <xdr:rowOff>135009</xdr:rowOff>
    </xdr:from>
    <xdr:to>
      <xdr:col>42</xdr:col>
      <xdr:colOff>162103</xdr:colOff>
      <xdr:row>362</xdr:row>
      <xdr:rowOff>277585</xdr:rowOff>
    </xdr:to>
    <xdr:sp macro="" textlink="">
      <xdr:nvSpPr>
        <xdr:cNvPr id="163" name="フリーフォーム 162"/>
        <xdr:cNvSpPr/>
      </xdr:nvSpPr>
      <xdr:spPr>
        <a:xfrm>
          <a:off x="6454268" y="95732391"/>
          <a:ext cx="8297894" cy="433929"/>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95250</xdr:colOff>
      <xdr:row>388</xdr:row>
      <xdr:rowOff>28575</xdr:rowOff>
    </xdr:from>
    <xdr:to>
      <xdr:col>42</xdr:col>
      <xdr:colOff>266700</xdr:colOff>
      <xdr:row>390</xdr:row>
      <xdr:rowOff>733425</xdr:rowOff>
    </xdr:to>
    <xdr:sp macro="" textlink="">
      <xdr:nvSpPr>
        <xdr:cNvPr id="164" name="右中かっこ 163"/>
        <xdr:cNvSpPr/>
      </xdr:nvSpPr>
      <xdr:spPr>
        <a:xfrm>
          <a:off x="14685309" y="85215693"/>
          <a:ext cx="171450" cy="1478056"/>
        </a:xfrm>
        <a:prstGeom prst="rightBrace">
          <a:avLst/>
        </a:prstGeom>
        <a:ln w="19050">
          <a:solidFill>
            <a:srgbClr val="008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389</xdr:row>
      <xdr:rowOff>104775</xdr:rowOff>
    </xdr:from>
    <xdr:to>
      <xdr:col>47</xdr:col>
      <xdr:colOff>219075</xdr:colOff>
      <xdr:row>390</xdr:row>
      <xdr:rowOff>285750</xdr:rowOff>
    </xdr:to>
    <xdr:sp macro="" textlink="">
      <xdr:nvSpPr>
        <xdr:cNvPr id="165" name="正方形/長方形 164"/>
        <xdr:cNvSpPr/>
      </xdr:nvSpPr>
      <xdr:spPr>
        <a:xfrm>
          <a:off x="14847234" y="85583246"/>
          <a:ext cx="1698812" cy="662828"/>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rPr>
            <a:t>ﾌﾟﾘｾｯﾄ番号</a:t>
          </a:r>
          <a:r>
            <a:rPr kumimoji="1" lang="en-US" altLang="ja-JP"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rPr>
            <a:t>ﾁｬﾝﾈﾙ番号</a:t>
          </a:r>
          <a:r>
            <a:rPr kumimoji="1" lang="en-US" altLang="ja-JP"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rPr>
            <a:t>,</a:t>
          </a:r>
          <a:r>
            <a:rPr kumimoji="1" lang="ja-JP" altLang="en-US"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rPr>
            <a:t>ﾁｬﾝﾈﾙ名をﾌﾟﾘｾｯﾄ数分繰り返し</a:t>
          </a:r>
          <a:endParaRPr kumimoji="1" lang="en-US" altLang="ja-JP" sz="900">
            <a:solidFill>
              <a:srgbClr val="0066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24</xdr:col>
      <xdr:colOff>247651</xdr:colOff>
      <xdr:row>389</xdr:row>
      <xdr:rowOff>400050</xdr:rowOff>
    </xdr:from>
    <xdr:to>
      <xdr:col>42</xdr:col>
      <xdr:colOff>123825</xdr:colOff>
      <xdr:row>390</xdr:row>
      <xdr:rowOff>371475</xdr:rowOff>
    </xdr:to>
    <xdr:sp macro="" textlink="">
      <xdr:nvSpPr>
        <xdr:cNvPr id="166" name="フリーフォーム 165"/>
        <xdr:cNvSpPr/>
      </xdr:nvSpPr>
      <xdr:spPr>
        <a:xfrm>
          <a:off x="8584827" y="85878521"/>
          <a:ext cx="6129057" cy="45327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247651</xdr:colOff>
      <xdr:row>388</xdr:row>
      <xdr:rowOff>400050</xdr:rowOff>
    </xdr:from>
    <xdr:to>
      <xdr:col>42</xdr:col>
      <xdr:colOff>123825</xdr:colOff>
      <xdr:row>389</xdr:row>
      <xdr:rowOff>371475</xdr:rowOff>
    </xdr:to>
    <xdr:sp macro="" textlink="">
      <xdr:nvSpPr>
        <xdr:cNvPr id="167" name="フリーフォーム 166"/>
        <xdr:cNvSpPr/>
      </xdr:nvSpPr>
      <xdr:spPr>
        <a:xfrm>
          <a:off x="8584827" y="85472868"/>
          <a:ext cx="6129057" cy="377078"/>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268866 w 7524750"/>
            <a:gd name="connsiteY5" fmla="*/ 904875 h 904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904875">
              <a:moveTo>
                <a:pt x="7391400" y="0"/>
              </a:moveTo>
              <a:lnTo>
                <a:pt x="7524750" y="0"/>
              </a:lnTo>
              <a:lnTo>
                <a:pt x="7524750" y="257175"/>
              </a:lnTo>
              <a:lnTo>
                <a:pt x="0" y="257175"/>
              </a:lnTo>
              <a:lnTo>
                <a:pt x="0" y="904875"/>
              </a:lnTo>
              <a:lnTo>
                <a:pt x="268866" y="904875"/>
              </a:lnTo>
            </a:path>
          </a:pathLst>
        </a:custGeom>
        <a:noFill/>
        <a:ln w="19050">
          <a:solidFill>
            <a:srgbClr val="008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182336</xdr:colOff>
      <xdr:row>386</xdr:row>
      <xdr:rowOff>135009</xdr:rowOff>
    </xdr:from>
    <xdr:to>
      <xdr:col>42</xdr:col>
      <xdr:colOff>143053</xdr:colOff>
      <xdr:row>388</xdr:row>
      <xdr:rowOff>277585</xdr:rowOff>
    </xdr:to>
    <xdr:sp macro="" textlink="">
      <xdr:nvSpPr>
        <xdr:cNvPr id="168" name="フリーフォーム 167"/>
        <xdr:cNvSpPr/>
      </xdr:nvSpPr>
      <xdr:spPr>
        <a:xfrm>
          <a:off x="6435218" y="85030774"/>
          <a:ext cx="8297894" cy="433929"/>
        </a:xfrm>
        <a:custGeom>
          <a:avLst/>
          <a:gdLst>
            <a:gd name="connsiteX0" fmla="*/ 7391400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04775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0 w 7524750"/>
            <a:gd name="connsiteY4" fmla="*/ 904875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15041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708713 h 904875"/>
            <a:gd name="connsiteX5" fmla="*/ 172796 w 7524750"/>
            <a:gd name="connsiteY5" fmla="*/ 904875 h 904875"/>
            <a:gd name="connsiteX0" fmla="*/ 7322603 w 7524750"/>
            <a:gd name="connsiteY0" fmla="*/ 0 h 904875"/>
            <a:gd name="connsiteX1" fmla="*/ 7524750 w 7524750"/>
            <a:gd name="connsiteY1" fmla="*/ 0 h 904875"/>
            <a:gd name="connsiteX2" fmla="*/ 7524750 w 7524750"/>
            <a:gd name="connsiteY2" fmla="*/ 257175 h 904875"/>
            <a:gd name="connsiteX3" fmla="*/ 0 w 7524750"/>
            <a:gd name="connsiteY3" fmla="*/ 257175 h 904875"/>
            <a:gd name="connsiteX4" fmla="*/ 8398 w 7524750"/>
            <a:gd name="connsiteY4" fmla="*/ 632779 h 904875"/>
            <a:gd name="connsiteX5" fmla="*/ 172796 w 7524750"/>
            <a:gd name="connsiteY5" fmla="*/ 904875 h 904875"/>
            <a:gd name="connsiteX0" fmla="*/ 7322603 w 7524750"/>
            <a:gd name="connsiteY0" fmla="*/ 0 h 639108"/>
            <a:gd name="connsiteX1" fmla="*/ 7524750 w 7524750"/>
            <a:gd name="connsiteY1" fmla="*/ 0 h 639108"/>
            <a:gd name="connsiteX2" fmla="*/ 7524750 w 7524750"/>
            <a:gd name="connsiteY2" fmla="*/ 257175 h 639108"/>
            <a:gd name="connsiteX3" fmla="*/ 0 w 7524750"/>
            <a:gd name="connsiteY3" fmla="*/ 257175 h 639108"/>
            <a:gd name="connsiteX4" fmla="*/ 8398 w 7524750"/>
            <a:gd name="connsiteY4" fmla="*/ 632779 h 639108"/>
            <a:gd name="connsiteX5" fmla="*/ 189592 w 7524750"/>
            <a:gd name="connsiteY5" fmla="*/ 639108 h 639108"/>
            <a:gd name="connsiteX0" fmla="*/ 7331001 w 7533148"/>
            <a:gd name="connsiteY0" fmla="*/ 0 h 651762"/>
            <a:gd name="connsiteX1" fmla="*/ 7533148 w 7533148"/>
            <a:gd name="connsiteY1" fmla="*/ 0 h 651762"/>
            <a:gd name="connsiteX2" fmla="*/ 7533148 w 7533148"/>
            <a:gd name="connsiteY2" fmla="*/ 257175 h 651762"/>
            <a:gd name="connsiteX3" fmla="*/ 8398 w 7533148"/>
            <a:gd name="connsiteY3" fmla="*/ 257175 h 651762"/>
            <a:gd name="connsiteX4" fmla="*/ 0 w 7533148"/>
            <a:gd name="connsiteY4" fmla="*/ 651762 h 651762"/>
            <a:gd name="connsiteX5" fmla="*/ 197990 w 7533148"/>
            <a:gd name="connsiteY5" fmla="*/ 639108 h 651762"/>
            <a:gd name="connsiteX0" fmla="*/ 7335448 w 7537595"/>
            <a:gd name="connsiteY0" fmla="*/ 0 h 641755"/>
            <a:gd name="connsiteX1" fmla="*/ 7537595 w 7537595"/>
            <a:gd name="connsiteY1" fmla="*/ 0 h 641755"/>
            <a:gd name="connsiteX2" fmla="*/ 7537595 w 7537595"/>
            <a:gd name="connsiteY2" fmla="*/ 257175 h 641755"/>
            <a:gd name="connsiteX3" fmla="*/ 12845 w 7537595"/>
            <a:gd name="connsiteY3" fmla="*/ 257175 h 641755"/>
            <a:gd name="connsiteX4" fmla="*/ 0 w 7537595"/>
            <a:gd name="connsiteY4" fmla="*/ 641755 h 641755"/>
            <a:gd name="connsiteX5" fmla="*/ 202437 w 7537595"/>
            <a:gd name="connsiteY5" fmla="*/ 639108 h 641755"/>
            <a:gd name="connsiteX0" fmla="*/ 7322603 w 7524750"/>
            <a:gd name="connsiteY0" fmla="*/ 0 h 641755"/>
            <a:gd name="connsiteX1" fmla="*/ 7524750 w 7524750"/>
            <a:gd name="connsiteY1" fmla="*/ 0 h 641755"/>
            <a:gd name="connsiteX2" fmla="*/ 7524750 w 7524750"/>
            <a:gd name="connsiteY2" fmla="*/ 257175 h 641755"/>
            <a:gd name="connsiteX3" fmla="*/ 0 w 7524750"/>
            <a:gd name="connsiteY3" fmla="*/ 257175 h 641755"/>
            <a:gd name="connsiteX4" fmla="*/ 494 w 7524750"/>
            <a:gd name="connsiteY4" fmla="*/ 641755 h 641755"/>
            <a:gd name="connsiteX5" fmla="*/ 189592 w 7524750"/>
            <a:gd name="connsiteY5" fmla="*/ 639108 h 641755"/>
            <a:gd name="connsiteX0" fmla="*/ 7322603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 name="connsiteX0" fmla="*/ 7413278 w 7524750"/>
            <a:gd name="connsiteY0" fmla="*/ 0 h 642444"/>
            <a:gd name="connsiteX1" fmla="*/ 7524750 w 7524750"/>
            <a:gd name="connsiteY1" fmla="*/ 0 h 642444"/>
            <a:gd name="connsiteX2" fmla="*/ 7524750 w 7524750"/>
            <a:gd name="connsiteY2" fmla="*/ 257175 h 642444"/>
            <a:gd name="connsiteX3" fmla="*/ 0 w 7524750"/>
            <a:gd name="connsiteY3" fmla="*/ 257175 h 642444"/>
            <a:gd name="connsiteX4" fmla="*/ 494 w 7524750"/>
            <a:gd name="connsiteY4" fmla="*/ 641755 h 642444"/>
            <a:gd name="connsiteX5" fmla="*/ 189592 w 7524750"/>
            <a:gd name="connsiteY5" fmla="*/ 642444 h 642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524750" h="642444">
              <a:moveTo>
                <a:pt x="7413278" y="0"/>
              </a:moveTo>
              <a:lnTo>
                <a:pt x="7524750" y="0"/>
              </a:lnTo>
              <a:lnTo>
                <a:pt x="7524750" y="257175"/>
              </a:lnTo>
              <a:lnTo>
                <a:pt x="0" y="257175"/>
              </a:lnTo>
              <a:cubicBezTo>
                <a:pt x="165" y="385368"/>
                <a:pt x="329" y="513562"/>
                <a:pt x="494" y="641755"/>
              </a:cubicBezTo>
              <a:lnTo>
                <a:pt x="189592" y="642444"/>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302558</xdr:colOff>
      <xdr:row>390</xdr:row>
      <xdr:rowOff>649941</xdr:rowOff>
    </xdr:from>
    <xdr:to>
      <xdr:col>47</xdr:col>
      <xdr:colOff>213471</xdr:colOff>
      <xdr:row>393</xdr:row>
      <xdr:rowOff>78441</xdr:rowOff>
    </xdr:to>
    <xdr:sp macro="" textlink="">
      <xdr:nvSpPr>
        <xdr:cNvPr id="169" name="四角形吹き出し 168"/>
        <xdr:cNvSpPr/>
      </xdr:nvSpPr>
      <xdr:spPr>
        <a:xfrm>
          <a:off x="14892617" y="81130588"/>
          <a:ext cx="1647825" cy="582706"/>
        </a:xfrm>
        <a:prstGeom prst="wedgeRectCallout">
          <a:avLst>
            <a:gd name="adj1" fmla="val -62822"/>
            <a:gd name="adj2" fmla="val -4300"/>
          </a:avLst>
        </a:prstGeom>
        <a:noFill/>
        <a:ln w="12700">
          <a:solidFill>
            <a:schemeClr val="tx2">
              <a:lumMod val="60000"/>
              <a:lumOff val="40000"/>
            </a:schemeClr>
          </a:solidFill>
          <a:headEnd type="oval"/>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006600"/>
              </a:solidFill>
              <a:latin typeface="ＭＳ ゴシック" panose="020B0609070205080204" pitchFamily="49" charset="-128"/>
              <a:ea typeface="ＭＳ ゴシック" panose="020B0609070205080204" pitchFamily="49" charset="-128"/>
            </a:rPr>
            <a:t>Version2.0</a:t>
          </a:r>
          <a:r>
            <a:rPr kumimoji="1" lang="ja-JP" altLang="en-US" sz="1100">
              <a:solidFill>
                <a:srgbClr val="006600"/>
              </a:solidFill>
              <a:latin typeface="ＭＳ ゴシック" panose="020B0609070205080204" pitchFamily="49" charset="-128"/>
              <a:ea typeface="ＭＳ ゴシック" panose="020B0609070205080204" pitchFamily="49" charset="-128"/>
            </a:rPr>
            <a:t>の</a:t>
          </a:r>
          <a:r>
            <a:rPr kumimoji="1" lang="en-US" altLang="ja-JP" sz="1100">
              <a:solidFill>
                <a:srgbClr val="006600"/>
              </a:solidFill>
              <a:latin typeface="ＭＳ ゴシック" panose="020B0609070205080204" pitchFamily="49" charset="-128"/>
              <a:ea typeface="ＭＳ ゴシック" panose="020B0609070205080204" pitchFamily="49" charset="-128"/>
            </a:rPr>
            <a:t>R</a:t>
          </a:r>
          <a:r>
            <a:rPr kumimoji="1" lang="ja-JP" altLang="en-US" sz="1100">
              <a:solidFill>
                <a:srgbClr val="006600"/>
              </a:solidFill>
              <a:latin typeface="ＭＳ ゴシック" panose="020B0609070205080204" pitchFamily="49" charset="-128"/>
              <a:ea typeface="ＭＳ ゴシック" panose="020B0609070205080204" pitchFamily="49" charset="-128"/>
            </a:rPr>
            <a:t>開発は</a:t>
          </a:r>
          <a:r>
            <a:rPr kumimoji="1" lang="en-US" altLang="ja-JP" sz="1100">
              <a:solidFill>
                <a:srgbClr val="006600"/>
              </a:solidFill>
              <a:latin typeface="ＭＳ ゴシック" panose="020B0609070205080204" pitchFamily="49" charset="-128"/>
              <a:ea typeface="ＭＳ ゴシック" panose="020B0609070205080204" pitchFamily="49" charset="-128"/>
            </a:rPr>
            <a:t>(</a:t>
          </a:r>
          <a:r>
            <a:rPr kumimoji="1" lang="ja-JP" altLang="en-US" sz="1100">
              <a:solidFill>
                <a:srgbClr val="006600"/>
              </a:solidFill>
              <a:latin typeface="ＭＳ ゴシック" panose="020B0609070205080204" pitchFamily="49" charset="-128"/>
              <a:ea typeface="ＭＳ ゴシック" panose="020B0609070205080204" pitchFamily="49" charset="-128"/>
            </a:rPr>
            <a:t>具体例</a:t>
          </a:r>
          <a:r>
            <a:rPr kumimoji="1" lang="en-US" altLang="ja-JP" sz="1100">
              <a:solidFill>
                <a:srgbClr val="006600"/>
              </a:solidFill>
              <a:latin typeface="ＭＳ ゴシック" panose="020B0609070205080204" pitchFamily="49" charset="-128"/>
              <a:ea typeface="ＭＳ ゴシック" panose="020B0609070205080204" pitchFamily="49" charset="-128"/>
            </a:rPr>
            <a:t>1)</a:t>
          </a:r>
          <a:r>
            <a:rPr kumimoji="1" lang="ja-JP" altLang="en-US" sz="1100">
              <a:solidFill>
                <a:srgbClr val="006600"/>
              </a:solidFill>
              <a:latin typeface="ＭＳ ゴシック" panose="020B0609070205080204" pitchFamily="49" charset="-128"/>
              <a:ea typeface="ＭＳ ゴシック" panose="020B0609070205080204" pitchFamily="49" charset="-128"/>
            </a:rPr>
            <a:t>のパタン</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32</xdr:col>
      <xdr:colOff>76200</xdr:colOff>
      <xdr:row>8</xdr:row>
      <xdr:rowOff>57149</xdr:rowOff>
    </xdr:from>
    <xdr:to>
      <xdr:col>43</xdr:col>
      <xdr:colOff>219075</xdr:colOff>
      <xdr:row>8</xdr:row>
      <xdr:rowOff>485774</xdr:rowOff>
    </xdr:to>
    <xdr:sp macro="" textlink="">
      <xdr:nvSpPr>
        <xdr:cNvPr id="61" name="テキスト ボックス 60"/>
        <xdr:cNvSpPr txBox="1"/>
      </xdr:nvSpPr>
      <xdr:spPr>
        <a:xfrm>
          <a:off x="11049000" y="5924549"/>
          <a:ext cx="3914775" cy="428625"/>
        </a:xfrm>
        <a:prstGeom prst="rect">
          <a:avLst/>
        </a:prstGeom>
        <a:solidFill>
          <a:schemeClr val="accent2">
            <a:lumMod val="40000"/>
            <a:lumOff val="6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u="none">
              <a:latin typeface="ＭＳ ゴシック" panose="020B0609070205080204" pitchFamily="49" charset="-128"/>
              <a:ea typeface="ＭＳ ゴシック" panose="020B0609070205080204" pitchFamily="49" charset="-128"/>
            </a:rPr>
            <a:t>以後データ無し</a:t>
          </a:r>
          <a:endParaRPr kumimoji="1" lang="en-US" altLang="ja-JP" sz="900" u="none">
            <a:latin typeface="ＭＳ ゴシック" panose="020B0609070205080204" pitchFamily="49" charset="-128"/>
            <a:ea typeface="ＭＳ ゴシック" panose="020B0609070205080204" pitchFamily="49" charset="-128"/>
          </a:endParaRPr>
        </a:p>
      </xdr:txBody>
    </xdr:sp>
    <xdr:clientData/>
  </xdr:twoCellAnchor>
  <xdr:twoCellAnchor>
    <xdr:from>
      <xdr:col>30</xdr:col>
      <xdr:colOff>231914</xdr:colOff>
      <xdr:row>9</xdr:row>
      <xdr:rowOff>273326</xdr:rowOff>
    </xdr:from>
    <xdr:to>
      <xdr:col>45</xdr:col>
      <xdr:colOff>207066</xdr:colOff>
      <xdr:row>10</xdr:row>
      <xdr:rowOff>256761</xdr:rowOff>
    </xdr:to>
    <xdr:sp macro="" textlink="">
      <xdr:nvSpPr>
        <xdr:cNvPr id="62" name="フリーフォーム 61"/>
        <xdr:cNvSpPr/>
      </xdr:nvSpPr>
      <xdr:spPr>
        <a:xfrm>
          <a:off x="10419523" y="2567609"/>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10</xdr:row>
      <xdr:rowOff>265043</xdr:rowOff>
    </xdr:from>
    <xdr:to>
      <xdr:col>45</xdr:col>
      <xdr:colOff>215349</xdr:colOff>
      <xdr:row>11</xdr:row>
      <xdr:rowOff>248478</xdr:rowOff>
    </xdr:to>
    <xdr:sp macro="" textlink="">
      <xdr:nvSpPr>
        <xdr:cNvPr id="63" name="フリーフォーム 62"/>
        <xdr:cNvSpPr/>
      </xdr:nvSpPr>
      <xdr:spPr>
        <a:xfrm>
          <a:off x="10427806" y="3064565"/>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11</xdr:row>
      <xdr:rowOff>273333</xdr:rowOff>
    </xdr:from>
    <xdr:to>
      <xdr:col>45</xdr:col>
      <xdr:colOff>215349</xdr:colOff>
      <xdr:row>12</xdr:row>
      <xdr:rowOff>256768</xdr:rowOff>
    </xdr:to>
    <xdr:sp macro="" textlink="">
      <xdr:nvSpPr>
        <xdr:cNvPr id="64" name="フリーフォーム 63"/>
        <xdr:cNvSpPr/>
      </xdr:nvSpPr>
      <xdr:spPr>
        <a:xfrm>
          <a:off x="10427806" y="3578094"/>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12</xdr:row>
      <xdr:rowOff>265050</xdr:rowOff>
    </xdr:from>
    <xdr:to>
      <xdr:col>45</xdr:col>
      <xdr:colOff>223632</xdr:colOff>
      <xdr:row>13</xdr:row>
      <xdr:rowOff>248485</xdr:rowOff>
    </xdr:to>
    <xdr:sp macro="" textlink="">
      <xdr:nvSpPr>
        <xdr:cNvPr id="65" name="フリーフォーム 64"/>
        <xdr:cNvSpPr/>
      </xdr:nvSpPr>
      <xdr:spPr>
        <a:xfrm>
          <a:off x="10436089" y="4075050"/>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13</xdr:row>
      <xdr:rowOff>273333</xdr:rowOff>
    </xdr:from>
    <xdr:to>
      <xdr:col>45</xdr:col>
      <xdr:colOff>215350</xdr:colOff>
      <xdr:row>14</xdr:row>
      <xdr:rowOff>256768</xdr:rowOff>
    </xdr:to>
    <xdr:sp macro="" textlink="">
      <xdr:nvSpPr>
        <xdr:cNvPr id="66" name="フリーフォーム 65"/>
        <xdr:cNvSpPr/>
      </xdr:nvSpPr>
      <xdr:spPr>
        <a:xfrm>
          <a:off x="10427807" y="4588572"/>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248481</xdr:colOff>
      <xdr:row>14</xdr:row>
      <xdr:rowOff>265050</xdr:rowOff>
    </xdr:from>
    <xdr:to>
      <xdr:col>45</xdr:col>
      <xdr:colOff>223633</xdr:colOff>
      <xdr:row>15</xdr:row>
      <xdr:rowOff>248485</xdr:rowOff>
    </xdr:to>
    <xdr:sp macro="" textlink="">
      <xdr:nvSpPr>
        <xdr:cNvPr id="67" name="フリーフォーム 66"/>
        <xdr:cNvSpPr/>
      </xdr:nvSpPr>
      <xdr:spPr>
        <a:xfrm>
          <a:off x="10436090" y="5085528"/>
          <a:ext cx="5068956" cy="48867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231914</xdr:colOff>
      <xdr:row>16</xdr:row>
      <xdr:rowOff>273326</xdr:rowOff>
    </xdr:from>
    <xdr:to>
      <xdr:col>45</xdr:col>
      <xdr:colOff>207066</xdr:colOff>
      <xdr:row>17</xdr:row>
      <xdr:rowOff>256761</xdr:rowOff>
    </xdr:to>
    <xdr:sp macro="" textlink="">
      <xdr:nvSpPr>
        <xdr:cNvPr id="69" name="フリーフォーム 68"/>
        <xdr:cNvSpPr/>
      </xdr:nvSpPr>
      <xdr:spPr>
        <a:xfrm>
          <a:off x="10653385" y="2592944"/>
          <a:ext cx="5185887" cy="487699"/>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17</xdr:row>
      <xdr:rowOff>265043</xdr:rowOff>
    </xdr:from>
    <xdr:to>
      <xdr:col>45</xdr:col>
      <xdr:colOff>215349</xdr:colOff>
      <xdr:row>18</xdr:row>
      <xdr:rowOff>248478</xdr:rowOff>
    </xdr:to>
    <xdr:sp macro="" textlink="">
      <xdr:nvSpPr>
        <xdr:cNvPr id="70" name="フリーフォーム 69"/>
        <xdr:cNvSpPr/>
      </xdr:nvSpPr>
      <xdr:spPr>
        <a:xfrm>
          <a:off x="10661668" y="3088925"/>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18</xdr:row>
      <xdr:rowOff>273333</xdr:rowOff>
    </xdr:from>
    <xdr:to>
      <xdr:col>45</xdr:col>
      <xdr:colOff>215349</xdr:colOff>
      <xdr:row>19</xdr:row>
      <xdr:rowOff>256768</xdr:rowOff>
    </xdr:to>
    <xdr:sp macro="" textlink="">
      <xdr:nvSpPr>
        <xdr:cNvPr id="71" name="フリーフォーム 70"/>
        <xdr:cNvSpPr/>
      </xdr:nvSpPr>
      <xdr:spPr>
        <a:xfrm>
          <a:off x="10661668" y="3601480"/>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19</xdr:row>
      <xdr:rowOff>265050</xdr:rowOff>
    </xdr:from>
    <xdr:to>
      <xdr:col>45</xdr:col>
      <xdr:colOff>223632</xdr:colOff>
      <xdr:row>20</xdr:row>
      <xdr:rowOff>248485</xdr:rowOff>
    </xdr:to>
    <xdr:sp macro="" textlink="">
      <xdr:nvSpPr>
        <xdr:cNvPr id="72" name="フリーフォーム 71"/>
        <xdr:cNvSpPr/>
      </xdr:nvSpPr>
      <xdr:spPr>
        <a:xfrm>
          <a:off x="10669951" y="4097462"/>
          <a:ext cx="5185887" cy="487699"/>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21</xdr:row>
      <xdr:rowOff>265043</xdr:rowOff>
    </xdr:from>
    <xdr:to>
      <xdr:col>45</xdr:col>
      <xdr:colOff>215349</xdr:colOff>
      <xdr:row>22</xdr:row>
      <xdr:rowOff>248478</xdr:rowOff>
    </xdr:to>
    <xdr:sp macro="" textlink="">
      <xdr:nvSpPr>
        <xdr:cNvPr id="77" name="フリーフォーム 76"/>
        <xdr:cNvSpPr/>
      </xdr:nvSpPr>
      <xdr:spPr>
        <a:xfrm>
          <a:off x="10661668" y="6618778"/>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22</xdr:row>
      <xdr:rowOff>302558</xdr:rowOff>
    </xdr:from>
    <xdr:to>
      <xdr:col>45</xdr:col>
      <xdr:colOff>215349</xdr:colOff>
      <xdr:row>23</xdr:row>
      <xdr:rowOff>216332</xdr:rowOff>
    </xdr:to>
    <xdr:sp macro="" textlink="">
      <xdr:nvSpPr>
        <xdr:cNvPr id="78" name="フリーフォーム 77"/>
        <xdr:cNvSpPr/>
      </xdr:nvSpPr>
      <xdr:spPr>
        <a:xfrm>
          <a:off x="10661668" y="9681882"/>
          <a:ext cx="5185887" cy="418038"/>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24</xdr:row>
      <xdr:rowOff>265050</xdr:rowOff>
    </xdr:from>
    <xdr:to>
      <xdr:col>45</xdr:col>
      <xdr:colOff>223632</xdr:colOff>
      <xdr:row>25</xdr:row>
      <xdr:rowOff>246529</xdr:rowOff>
    </xdr:to>
    <xdr:sp macro="" textlink="">
      <xdr:nvSpPr>
        <xdr:cNvPr id="79" name="フリーフォーム 78"/>
        <xdr:cNvSpPr/>
      </xdr:nvSpPr>
      <xdr:spPr>
        <a:xfrm>
          <a:off x="10669951" y="10652903"/>
          <a:ext cx="5185887" cy="48574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23</xdr:row>
      <xdr:rowOff>265050</xdr:rowOff>
    </xdr:from>
    <xdr:to>
      <xdr:col>45</xdr:col>
      <xdr:colOff>223632</xdr:colOff>
      <xdr:row>24</xdr:row>
      <xdr:rowOff>248485</xdr:rowOff>
    </xdr:to>
    <xdr:sp macro="" textlink="">
      <xdr:nvSpPr>
        <xdr:cNvPr id="80" name="フリーフォーム 79"/>
        <xdr:cNvSpPr/>
      </xdr:nvSpPr>
      <xdr:spPr>
        <a:xfrm>
          <a:off x="10669951" y="10652903"/>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243120</xdr:colOff>
      <xdr:row>25</xdr:row>
      <xdr:rowOff>273325</xdr:rowOff>
    </xdr:from>
    <xdr:to>
      <xdr:col>45</xdr:col>
      <xdr:colOff>218272</xdr:colOff>
      <xdr:row>26</xdr:row>
      <xdr:rowOff>256760</xdr:rowOff>
    </xdr:to>
    <xdr:sp macro="" textlink="">
      <xdr:nvSpPr>
        <xdr:cNvPr id="82" name="フリーフォーム 81"/>
        <xdr:cNvSpPr/>
      </xdr:nvSpPr>
      <xdr:spPr>
        <a:xfrm>
          <a:off x="10664591" y="8644119"/>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243119</xdr:colOff>
      <xdr:row>27</xdr:row>
      <xdr:rowOff>273326</xdr:rowOff>
    </xdr:from>
    <xdr:to>
      <xdr:col>45</xdr:col>
      <xdr:colOff>218271</xdr:colOff>
      <xdr:row>28</xdr:row>
      <xdr:rowOff>256761</xdr:rowOff>
    </xdr:to>
    <xdr:sp macro="" textlink="">
      <xdr:nvSpPr>
        <xdr:cNvPr id="83" name="フリーフォーム 82"/>
        <xdr:cNvSpPr/>
      </xdr:nvSpPr>
      <xdr:spPr>
        <a:xfrm>
          <a:off x="10664590" y="11669708"/>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28</xdr:row>
      <xdr:rowOff>265043</xdr:rowOff>
    </xdr:from>
    <xdr:to>
      <xdr:col>45</xdr:col>
      <xdr:colOff>215349</xdr:colOff>
      <xdr:row>29</xdr:row>
      <xdr:rowOff>248478</xdr:rowOff>
    </xdr:to>
    <xdr:sp macro="" textlink="">
      <xdr:nvSpPr>
        <xdr:cNvPr id="84" name="フリーフォーム 83"/>
        <xdr:cNvSpPr/>
      </xdr:nvSpPr>
      <xdr:spPr>
        <a:xfrm>
          <a:off x="10661668" y="3088925"/>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29</xdr:row>
      <xdr:rowOff>273333</xdr:rowOff>
    </xdr:from>
    <xdr:to>
      <xdr:col>45</xdr:col>
      <xdr:colOff>215349</xdr:colOff>
      <xdr:row>30</xdr:row>
      <xdr:rowOff>256768</xdr:rowOff>
    </xdr:to>
    <xdr:sp macro="" textlink="">
      <xdr:nvSpPr>
        <xdr:cNvPr id="85" name="フリーフォーム 84"/>
        <xdr:cNvSpPr/>
      </xdr:nvSpPr>
      <xdr:spPr>
        <a:xfrm>
          <a:off x="10661668" y="3601480"/>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30</xdr:row>
      <xdr:rowOff>265050</xdr:rowOff>
    </xdr:from>
    <xdr:to>
      <xdr:col>45</xdr:col>
      <xdr:colOff>223632</xdr:colOff>
      <xdr:row>31</xdr:row>
      <xdr:rowOff>246530</xdr:rowOff>
    </xdr:to>
    <xdr:sp macro="" textlink="">
      <xdr:nvSpPr>
        <xdr:cNvPr id="86" name="フリーフォーム 85"/>
        <xdr:cNvSpPr/>
      </xdr:nvSpPr>
      <xdr:spPr>
        <a:xfrm>
          <a:off x="10669951" y="13174226"/>
          <a:ext cx="5185887" cy="485745"/>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32</xdr:row>
      <xdr:rowOff>273333</xdr:rowOff>
    </xdr:from>
    <xdr:to>
      <xdr:col>45</xdr:col>
      <xdr:colOff>215350</xdr:colOff>
      <xdr:row>33</xdr:row>
      <xdr:rowOff>256768</xdr:rowOff>
    </xdr:to>
    <xdr:sp macro="" textlink="">
      <xdr:nvSpPr>
        <xdr:cNvPr id="87" name="フリーフォーム 86"/>
        <xdr:cNvSpPr/>
      </xdr:nvSpPr>
      <xdr:spPr>
        <a:xfrm>
          <a:off x="10661669" y="4610009"/>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248481</xdr:colOff>
      <xdr:row>33</xdr:row>
      <xdr:rowOff>265050</xdr:rowOff>
    </xdr:from>
    <xdr:to>
      <xdr:col>45</xdr:col>
      <xdr:colOff>223633</xdr:colOff>
      <xdr:row>34</xdr:row>
      <xdr:rowOff>248485</xdr:rowOff>
    </xdr:to>
    <xdr:sp macro="" textlink="">
      <xdr:nvSpPr>
        <xdr:cNvPr id="88" name="フリーフォーム 87"/>
        <xdr:cNvSpPr/>
      </xdr:nvSpPr>
      <xdr:spPr>
        <a:xfrm>
          <a:off x="10669952" y="5105991"/>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31</xdr:row>
      <xdr:rowOff>273333</xdr:rowOff>
    </xdr:from>
    <xdr:to>
      <xdr:col>45</xdr:col>
      <xdr:colOff>215350</xdr:colOff>
      <xdr:row>32</xdr:row>
      <xdr:rowOff>256768</xdr:rowOff>
    </xdr:to>
    <xdr:sp macro="" textlink="">
      <xdr:nvSpPr>
        <xdr:cNvPr id="89" name="フリーフォーム 88"/>
        <xdr:cNvSpPr/>
      </xdr:nvSpPr>
      <xdr:spPr>
        <a:xfrm>
          <a:off x="10661669" y="14191039"/>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231913</xdr:colOff>
      <xdr:row>35</xdr:row>
      <xdr:rowOff>273327</xdr:rowOff>
    </xdr:from>
    <xdr:to>
      <xdr:col>45</xdr:col>
      <xdr:colOff>207065</xdr:colOff>
      <xdr:row>36</xdr:row>
      <xdr:rowOff>235324</xdr:rowOff>
    </xdr:to>
    <xdr:sp macro="" textlink="">
      <xdr:nvSpPr>
        <xdr:cNvPr id="91" name="フリーフォーム 90"/>
        <xdr:cNvSpPr/>
      </xdr:nvSpPr>
      <xdr:spPr>
        <a:xfrm>
          <a:off x="10653384" y="15703827"/>
          <a:ext cx="5185887" cy="466262"/>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41</xdr:row>
      <xdr:rowOff>265043</xdr:rowOff>
    </xdr:from>
    <xdr:to>
      <xdr:col>45</xdr:col>
      <xdr:colOff>215349</xdr:colOff>
      <xdr:row>42</xdr:row>
      <xdr:rowOff>248478</xdr:rowOff>
    </xdr:to>
    <xdr:sp macro="" textlink="">
      <xdr:nvSpPr>
        <xdr:cNvPr id="92" name="フリーフォーム 91"/>
        <xdr:cNvSpPr/>
      </xdr:nvSpPr>
      <xdr:spPr>
        <a:xfrm>
          <a:off x="10661668" y="12165690"/>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42</xdr:row>
      <xdr:rowOff>273333</xdr:rowOff>
    </xdr:from>
    <xdr:to>
      <xdr:col>45</xdr:col>
      <xdr:colOff>215349</xdr:colOff>
      <xdr:row>43</xdr:row>
      <xdr:rowOff>256768</xdr:rowOff>
    </xdr:to>
    <xdr:sp macro="" textlink="">
      <xdr:nvSpPr>
        <xdr:cNvPr id="93" name="フリーフォーム 92"/>
        <xdr:cNvSpPr/>
      </xdr:nvSpPr>
      <xdr:spPr>
        <a:xfrm>
          <a:off x="10661668" y="12678245"/>
          <a:ext cx="5185887" cy="487699"/>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43</xdr:row>
      <xdr:rowOff>265051</xdr:rowOff>
    </xdr:from>
    <xdr:to>
      <xdr:col>45</xdr:col>
      <xdr:colOff>223632</xdr:colOff>
      <xdr:row>44</xdr:row>
      <xdr:rowOff>235324</xdr:rowOff>
    </xdr:to>
    <xdr:sp macro="" textlink="">
      <xdr:nvSpPr>
        <xdr:cNvPr id="94" name="フリーフォーム 93"/>
        <xdr:cNvSpPr/>
      </xdr:nvSpPr>
      <xdr:spPr>
        <a:xfrm>
          <a:off x="10669951" y="19729669"/>
          <a:ext cx="5185887" cy="474537"/>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46</xdr:row>
      <xdr:rowOff>273333</xdr:rowOff>
    </xdr:from>
    <xdr:to>
      <xdr:col>45</xdr:col>
      <xdr:colOff>215350</xdr:colOff>
      <xdr:row>47</xdr:row>
      <xdr:rowOff>256768</xdr:rowOff>
    </xdr:to>
    <xdr:sp macro="" textlink="">
      <xdr:nvSpPr>
        <xdr:cNvPr id="95" name="フリーフォーム 94"/>
        <xdr:cNvSpPr/>
      </xdr:nvSpPr>
      <xdr:spPr>
        <a:xfrm>
          <a:off x="10661669" y="14191039"/>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248481</xdr:colOff>
      <xdr:row>47</xdr:row>
      <xdr:rowOff>265050</xdr:rowOff>
    </xdr:from>
    <xdr:to>
      <xdr:col>45</xdr:col>
      <xdr:colOff>223633</xdr:colOff>
      <xdr:row>48</xdr:row>
      <xdr:rowOff>248485</xdr:rowOff>
    </xdr:to>
    <xdr:sp macro="" textlink="">
      <xdr:nvSpPr>
        <xdr:cNvPr id="96" name="フリーフォーム 95"/>
        <xdr:cNvSpPr/>
      </xdr:nvSpPr>
      <xdr:spPr>
        <a:xfrm>
          <a:off x="10669952" y="14687021"/>
          <a:ext cx="5185887" cy="487699"/>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45</xdr:row>
      <xdr:rowOff>273333</xdr:rowOff>
    </xdr:from>
    <xdr:to>
      <xdr:col>45</xdr:col>
      <xdr:colOff>215350</xdr:colOff>
      <xdr:row>46</xdr:row>
      <xdr:rowOff>256768</xdr:rowOff>
    </xdr:to>
    <xdr:sp macro="" textlink="">
      <xdr:nvSpPr>
        <xdr:cNvPr id="97" name="フリーフォーム 96"/>
        <xdr:cNvSpPr/>
      </xdr:nvSpPr>
      <xdr:spPr>
        <a:xfrm>
          <a:off x="10661669" y="13686774"/>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36</xdr:row>
      <xdr:rowOff>265043</xdr:rowOff>
    </xdr:from>
    <xdr:to>
      <xdr:col>45</xdr:col>
      <xdr:colOff>215349</xdr:colOff>
      <xdr:row>37</xdr:row>
      <xdr:rowOff>248478</xdr:rowOff>
    </xdr:to>
    <xdr:sp macro="" textlink="">
      <xdr:nvSpPr>
        <xdr:cNvPr id="98" name="フリーフォーム 97"/>
        <xdr:cNvSpPr/>
      </xdr:nvSpPr>
      <xdr:spPr>
        <a:xfrm>
          <a:off x="10661668" y="18721131"/>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37</xdr:row>
      <xdr:rowOff>273333</xdr:rowOff>
    </xdr:from>
    <xdr:to>
      <xdr:col>45</xdr:col>
      <xdr:colOff>215349</xdr:colOff>
      <xdr:row>38</xdr:row>
      <xdr:rowOff>256768</xdr:rowOff>
    </xdr:to>
    <xdr:sp macro="" textlink="">
      <xdr:nvSpPr>
        <xdr:cNvPr id="99" name="フリーフォーム 98"/>
        <xdr:cNvSpPr/>
      </xdr:nvSpPr>
      <xdr:spPr>
        <a:xfrm>
          <a:off x="10661668" y="19233686"/>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38</xdr:row>
      <xdr:rowOff>265050</xdr:rowOff>
    </xdr:from>
    <xdr:to>
      <xdr:col>45</xdr:col>
      <xdr:colOff>223632</xdr:colOff>
      <xdr:row>39</xdr:row>
      <xdr:rowOff>246530</xdr:rowOff>
    </xdr:to>
    <xdr:sp macro="" textlink="">
      <xdr:nvSpPr>
        <xdr:cNvPr id="100" name="フリーフォーム 99"/>
        <xdr:cNvSpPr/>
      </xdr:nvSpPr>
      <xdr:spPr>
        <a:xfrm>
          <a:off x="10669951" y="19729668"/>
          <a:ext cx="5185887" cy="485744"/>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40</xdr:row>
      <xdr:rowOff>273333</xdr:rowOff>
    </xdr:from>
    <xdr:to>
      <xdr:col>45</xdr:col>
      <xdr:colOff>215350</xdr:colOff>
      <xdr:row>41</xdr:row>
      <xdr:rowOff>256768</xdr:rowOff>
    </xdr:to>
    <xdr:sp macro="" textlink="">
      <xdr:nvSpPr>
        <xdr:cNvPr id="101" name="フリーフォーム 100"/>
        <xdr:cNvSpPr/>
      </xdr:nvSpPr>
      <xdr:spPr>
        <a:xfrm>
          <a:off x="10661669" y="20746480"/>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39</xdr:row>
      <xdr:rowOff>273333</xdr:rowOff>
    </xdr:from>
    <xdr:to>
      <xdr:col>45</xdr:col>
      <xdr:colOff>215350</xdr:colOff>
      <xdr:row>40</xdr:row>
      <xdr:rowOff>256768</xdr:rowOff>
    </xdr:to>
    <xdr:sp macro="" textlink="">
      <xdr:nvSpPr>
        <xdr:cNvPr id="102" name="フリーフォーム 101"/>
        <xdr:cNvSpPr/>
      </xdr:nvSpPr>
      <xdr:spPr>
        <a:xfrm>
          <a:off x="10661669" y="20242215"/>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240198</xdr:colOff>
      <xdr:row>44</xdr:row>
      <xdr:rowOff>273333</xdr:rowOff>
    </xdr:from>
    <xdr:to>
      <xdr:col>45</xdr:col>
      <xdr:colOff>215350</xdr:colOff>
      <xdr:row>45</xdr:row>
      <xdr:rowOff>256768</xdr:rowOff>
    </xdr:to>
    <xdr:sp macro="" textlink="">
      <xdr:nvSpPr>
        <xdr:cNvPr id="103" name="フリーフォーム 102"/>
        <xdr:cNvSpPr/>
      </xdr:nvSpPr>
      <xdr:spPr>
        <a:xfrm>
          <a:off x="10661669" y="20746480"/>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240197</xdr:colOff>
      <xdr:row>49</xdr:row>
      <xdr:rowOff>265043</xdr:rowOff>
    </xdr:from>
    <xdr:to>
      <xdr:col>45</xdr:col>
      <xdr:colOff>215349</xdr:colOff>
      <xdr:row>50</xdr:row>
      <xdr:rowOff>248478</xdr:rowOff>
    </xdr:to>
    <xdr:sp macro="" textlink="">
      <xdr:nvSpPr>
        <xdr:cNvPr id="104" name="フリーフォーム 103"/>
        <xdr:cNvSpPr/>
      </xdr:nvSpPr>
      <xdr:spPr>
        <a:xfrm>
          <a:off x="10661668" y="8635837"/>
          <a:ext cx="5185887" cy="487700"/>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248480</xdr:colOff>
      <xdr:row>50</xdr:row>
      <xdr:rowOff>347380</xdr:rowOff>
    </xdr:from>
    <xdr:to>
      <xdr:col>45</xdr:col>
      <xdr:colOff>223632</xdr:colOff>
      <xdr:row>51</xdr:row>
      <xdr:rowOff>168087</xdr:rowOff>
    </xdr:to>
    <xdr:sp macro="" textlink="">
      <xdr:nvSpPr>
        <xdr:cNvPr id="106" name="フリーフォーム 105"/>
        <xdr:cNvSpPr/>
      </xdr:nvSpPr>
      <xdr:spPr>
        <a:xfrm>
          <a:off x="10669951" y="23341851"/>
          <a:ext cx="5185887" cy="324971"/>
        </a:xfrm>
        <a:custGeom>
          <a:avLst/>
          <a:gdLst>
            <a:gd name="connsiteX0" fmla="*/ 4853608 w 5068956"/>
            <a:gd name="connsiteY0" fmla="*/ 0 h 496957"/>
            <a:gd name="connsiteX1" fmla="*/ 5068956 w 5068956"/>
            <a:gd name="connsiteY1" fmla="*/ 0 h 496957"/>
            <a:gd name="connsiteX2" fmla="*/ 5068956 w 5068956"/>
            <a:gd name="connsiteY2" fmla="*/ 273326 h 496957"/>
            <a:gd name="connsiteX3" fmla="*/ 0 w 5068956"/>
            <a:gd name="connsiteY3" fmla="*/ 273326 h 496957"/>
            <a:gd name="connsiteX4" fmla="*/ 0 w 5068956"/>
            <a:gd name="connsiteY4" fmla="*/ 496957 h 496957"/>
            <a:gd name="connsiteX5" fmla="*/ 173934 w 5068956"/>
            <a:gd name="connsiteY5" fmla="*/ 496957 h 496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8956" h="496957">
              <a:moveTo>
                <a:pt x="4853608" y="0"/>
              </a:moveTo>
              <a:lnTo>
                <a:pt x="5068956" y="0"/>
              </a:lnTo>
              <a:lnTo>
                <a:pt x="5068956" y="273326"/>
              </a:lnTo>
              <a:lnTo>
                <a:pt x="0" y="273326"/>
              </a:lnTo>
              <a:lnTo>
                <a:pt x="0" y="496957"/>
              </a:lnTo>
              <a:lnTo>
                <a:pt x="173934" y="496957"/>
              </a:lnTo>
            </a:path>
          </a:pathLst>
        </a:custGeom>
        <a:noFill/>
        <a:ln w="12700">
          <a:solidFill>
            <a:srgbClr val="FF0000"/>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76200</xdr:colOff>
      <xdr:row>52</xdr:row>
      <xdr:rowOff>57149</xdr:rowOff>
    </xdr:from>
    <xdr:to>
      <xdr:col>43</xdr:col>
      <xdr:colOff>219075</xdr:colOff>
      <xdr:row>52</xdr:row>
      <xdr:rowOff>485774</xdr:rowOff>
    </xdr:to>
    <xdr:sp macro="" textlink="">
      <xdr:nvSpPr>
        <xdr:cNvPr id="40" name="テキスト ボックス 39"/>
        <xdr:cNvSpPr txBox="1"/>
      </xdr:nvSpPr>
      <xdr:spPr>
        <a:xfrm>
          <a:off x="11192435" y="1838884"/>
          <a:ext cx="3964081" cy="428625"/>
        </a:xfrm>
        <a:prstGeom prst="rect">
          <a:avLst/>
        </a:prstGeom>
        <a:solidFill>
          <a:schemeClr val="accent2">
            <a:lumMod val="40000"/>
            <a:lumOff val="6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u="none">
              <a:latin typeface="ＭＳ ゴシック" panose="020B0609070205080204" pitchFamily="49" charset="-128"/>
              <a:ea typeface="ＭＳ ゴシック" panose="020B0609070205080204" pitchFamily="49" charset="-128"/>
            </a:rPr>
            <a:t>以後データ無し</a:t>
          </a:r>
          <a:endParaRPr kumimoji="1" lang="en-US" altLang="ja-JP" sz="900" u="none">
            <a:latin typeface="ＭＳ ゴシック" panose="020B0609070205080204" pitchFamily="49" charset="-128"/>
            <a:ea typeface="ＭＳ ゴシック" panose="020B0609070205080204" pitchFamily="49"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9525</xdr:colOff>
      <xdr:row>114</xdr:row>
      <xdr:rowOff>9524</xdr:rowOff>
    </xdr:from>
    <xdr:to>
      <xdr:col>21</xdr:col>
      <xdr:colOff>342900</xdr:colOff>
      <xdr:row>156</xdr:row>
      <xdr:rowOff>0</xdr:rowOff>
    </xdr:to>
    <xdr:sp macro="" textlink="">
      <xdr:nvSpPr>
        <xdr:cNvPr id="2" name="正方形/長方形 1"/>
        <xdr:cNvSpPr/>
      </xdr:nvSpPr>
      <xdr:spPr bwMode="auto">
        <a:xfrm>
          <a:off x="714375" y="12230099"/>
          <a:ext cx="7029450" cy="7191376"/>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clientData/>
  </xdr:twoCellAnchor>
  <xdr:twoCellAnchor>
    <xdr:from>
      <xdr:col>2</xdr:col>
      <xdr:colOff>9525</xdr:colOff>
      <xdr:row>233</xdr:row>
      <xdr:rowOff>9525</xdr:rowOff>
    </xdr:from>
    <xdr:to>
      <xdr:col>17</xdr:col>
      <xdr:colOff>0</xdr:colOff>
      <xdr:row>241</xdr:row>
      <xdr:rowOff>161925</xdr:rowOff>
    </xdr:to>
    <xdr:sp macro="" textlink="">
      <xdr:nvSpPr>
        <xdr:cNvPr id="3" name="テキスト ボックス 2"/>
        <xdr:cNvSpPr txBox="1"/>
      </xdr:nvSpPr>
      <xdr:spPr bwMode="auto">
        <a:xfrm>
          <a:off x="714375" y="28346400"/>
          <a:ext cx="5276850" cy="1524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xdr:col>
      <xdr:colOff>352424</xdr:colOff>
      <xdr:row>176</xdr:row>
      <xdr:rowOff>91952</xdr:rowOff>
    </xdr:from>
    <xdr:to>
      <xdr:col>26</xdr:col>
      <xdr:colOff>152400</xdr:colOff>
      <xdr:row>190</xdr:row>
      <xdr:rowOff>153671</xdr:rowOff>
    </xdr:to>
    <xdr:sp macro="" textlink="">
      <xdr:nvSpPr>
        <xdr:cNvPr id="4" name="正方形/長方形 3"/>
        <xdr:cNvSpPr/>
      </xdr:nvSpPr>
      <xdr:spPr bwMode="auto">
        <a:xfrm>
          <a:off x="704849" y="23628227"/>
          <a:ext cx="8610601" cy="2462019"/>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163024</xdr:colOff>
      <xdr:row>176</xdr:row>
      <xdr:rowOff>0</xdr:rowOff>
    </xdr:from>
    <xdr:to>
      <xdr:col>7</xdr:col>
      <xdr:colOff>265244</xdr:colOff>
      <xdr:row>177</xdr:row>
      <xdr:rowOff>34306</xdr:rowOff>
    </xdr:to>
    <xdr:sp macro="" textlink="">
      <xdr:nvSpPr>
        <xdr:cNvPr id="5" name="テキスト ボックス 4"/>
        <xdr:cNvSpPr txBox="1"/>
      </xdr:nvSpPr>
      <xdr:spPr bwMode="auto">
        <a:xfrm>
          <a:off x="867874" y="23536275"/>
          <a:ext cx="1864345" cy="20575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900">
              <a:latin typeface="HGｺﾞｼｯｸM" panose="020B0609000000000000" pitchFamily="49" charset="-128"/>
              <a:ea typeface="HGｺﾞｼｯｸM" panose="020B0609000000000000" pitchFamily="49" charset="-128"/>
            </a:rPr>
            <a:t>ソフトウェア構成：</a:t>
          </a:r>
          <a:r>
            <a:rPr kumimoji="1" lang="en-US" altLang="ja-JP" sz="900">
              <a:latin typeface="HGｺﾞｼｯｸM" panose="020B0609000000000000" pitchFamily="49" charset="-128"/>
              <a:ea typeface="HGｺﾞｼｯｸM" panose="020B0609000000000000" pitchFamily="49" charset="-128"/>
            </a:rPr>
            <a:t>Android</a:t>
          </a:r>
          <a:r>
            <a:rPr kumimoji="1" lang="ja-JP" altLang="en-US" sz="900">
              <a:latin typeface="HGｺﾞｼｯｸM" panose="020B0609000000000000" pitchFamily="49" charset="-128"/>
              <a:ea typeface="HGｺﾞｼｯｸM" panose="020B0609000000000000" pitchFamily="49" charset="-128"/>
            </a:rPr>
            <a:t>端末</a:t>
          </a:r>
        </a:p>
      </xdr:txBody>
    </xdr:sp>
    <xdr:clientData/>
  </xdr:twoCellAnchor>
  <xdr:twoCellAnchor>
    <xdr:from>
      <xdr:col>2</xdr:col>
      <xdr:colOff>106361</xdr:colOff>
      <xdr:row>181</xdr:row>
      <xdr:rowOff>112244</xdr:rowOff>
    </xdr:from>
    <xdr:to>
      <xdr:col>11</xdr:col>
      <xdr:colOff>197056</xdr:colOff>
      <xdr:row>190</xdr:row>
      <xdr:rowOff>53852</xdr:rowOff>
    </xdr:to>
    <xdr:grpSp>
      <xdr:nvGrpSpPr>
        <xdr:cNvPr id="6" name="グループ化 10"/>
        <xdr:cNvGrpSpPr>
          <a:grpSpLocks/>
        </xdr:cNvGrpSpPr>
      </xdr:nvGrpSpPr>
      <xdr:grpSpPr bwMode="auto">
        <a:xfrm>
          <a:off x="811211" y="31211369"/>
          <a:ext cx="3262520" cy="1484658"/>
          <a:chOff x="5127189" y="968636"/>
          <a:chExt cx="3248242" cy="1323933"/>
        </a:xfrm>
      </xdr:grpSpPr>
      <xdr:sp macro="" textlink="">
        <xdr:nvSpPr>
          <xdr:cNvPr id="7" name="正方形/長方形 6"/>
          <xdr:cNvSpPr/>
        </xdr:nvSpPr>
        <xdr:spPr bwMode="auto">
          <a:xfrm>
            <a:off x="5127189" y="1071922"/>
            <a:ext cx="3248242" cy="1220647"/>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 name="テキスト ボックス 7"/>
          <xdr:cNvSpPr txBox="1"/>
        </xdr:nvSpPr>
        <xdr:spPr bwMode="auto">
          <a:xfrm>
            <a:off x="5299662" y="1212765"/>
            <a:ext cx="2893714" cy="58160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l">
              <a:lnSpc>
                <a:spcPts val="1000"/>
              </a:lnSpc>
            </a:pPr>
            <a:r>
              <a:rPr kumimoji="1" lang="ja-JP" altLang="en-US" sz="900">
                <a:latin typeface="HGｺﾞｼｯｸM" panose="020B0609000000000000" pitchFamily="49" charset="-128"/>
                <a:ea typeface="HGｺﾞｼｯｸM" panose="020B0609000000000000" pitchFamily="49" charset="-128"/>
              </a:rPr>
              <a:t>他社様作成部　</a:t>
            </a:r>
            <a:r>
              <a:rPr kumimoji="1" lang="en-US" altLang="ja-JP" sz="900">
                <a:latin typeface="HGｺﾞｼｯｸM" panose="020B0609000000000000" pitchFamily="49" charset="-128"/>
                <a:ea typeface="HGｺﾞｼｯｸM" panose="020B0609000000000000" pitchFamily="49" charset="-128"/>
              </a:rPr>
              <a:t>AndroidAuto</a:t>
            </a:r>
            <a:r>
              <a:rPr kumimoji="1" lang="ja-JP" altLang="en-US" sz="900">
                <a:latin typeface="HGｺﾞｼｯｸM" panose="020B0609000000000000" pitchFamily="49" charset="-128"/>
                <a:ea typeface="HGｺﾞｼｯｸM" panose="020B0609000000000000" pitchFamily="49" charset="-128"/>
              </a:rPr>
              <a:t>機能制御</a:t>
            </a:r>
            <a:r>
              <a:rPr kumimoji="1" lang="en-US" altLang="ja-JP" sz="900">
                <a:latin typeface="HGｺﾞｼｯｸM" panose="020B0609000000000000" pitchFamily="49" charset="-128"/>
                <a:ea typeface="HGｺﾞｼｯｸM" panose="020B0609000000000000" pitchFamily="49" charset="-128"/>
              </a:rPr>
              <a:t>(</a:t>
            </a:r>
            <a:r>
              <a:rPr kumimoji="1" lang="ja-JP" altLang="en-US" sz="900">
                <a:latin typeface="HGｺﾞｼｯｸM" panose="020B0609000000000000" pitchFamily="49" charset="-128"/>
                <a:ea typeface="HGｺﾞｼｯｸM" panose="020B0609000000000000" pitchFamily="49" charset="-128"/>
              </a:rPr>
              <a:t>通信制御等</a:t>
            </a:r>
            <a:r>
              <a:rPr kumimoji="1" lang="en-US" altLang="ja-JP" sz="900">
                <a:latin typeface="HGｺﾞｼｯｸM" panose="020B0609000000000000" pitchFamily="49" charset="-128"/>
                <a:ea typeface="HGｺﾞｼｯｸM" panose="020B0609000000000000" pitchFamily="49" charset="-128"/>
              </a:rPr>
              <a:t>)</a:t>
            </a:r>
          </a:p>
        </xdr:txBody>
      </xdr:sp>
      <xdr:sp macro="" textlink="">
        <xdr:nvSpPr>
          <xdr:cNvPr id="9" name="テキスト ボックス 8"/>
          <xdr:cNvSpPr txBox="1"/>
        </xdr:nvSpPr>
        <xdr:spPr bwMode="auto">
          <a:xfrm>
            <a:off x="6209936" y="1597739"/>
            <a:ext cx="1849294" cy="410071"/>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lnSpc>
                <a:spcPts val="800"/>
              </a:lnSpc>
            </a:pP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作成</a:t>
            </a:r>
            <a:r>
              <a:rPr kumimoji="1" lang="en-US" altLang="ja-JP" sz="900">
                <a:latin typeface="HGｺﾞｼｯｸM" panose="020B0609000000000000" pitchFamily="49" charset="-128"/>
                <a:ea typeface="HGｺﾞｼｯｸM" panose="020B0609000000000000" pitchFamily="49" charset="-128"/>
              </a:rPr>
              <a:t>)HUVELib</a:t>
            </a:r>
          </a:p>
        </xdr:txBody>
      </xdr:sp>
      <xdr:sp macro="" textlink="">
        <xdr:nvSpPr>
          <xdr:cNvPr id="10" name="テキスト ボックス 9"/>
          <xdr:cNvSpPr txBox="1"/>
        </xdr:nvSpPr>
        <xdr:spPr bwMode="auto">
          <a:xfrm>
            <a:off x="5194262" y="1456895"/>
            <a:ext cx="843201" cy="206571"/>
          </a:xfrm>
          <a:prstGeom prst="rect">
            <a:avLst/>
          </a:prstGeom>
          <a:solidFill>
            <a:schemeClr val="accent2">
              <a:lumMod val="40000"/>
              <a:lumOff val="60000"/>
            </a:schemeClr>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en-US" altLang="ja-JP" sz="800">
                <a:latin typeface="HGｺﾞｼｯｸM" panose="020B0609000000000000" pitchFamily="49" charset="-128"/>
                <a:ea typeface="HGｺﾞｼｯｸM" panose="020B0609000000000000" pitchFamily="49" charset="-128"/>
              </a:rPr>
              <a:t>CAN</a:t>
            </a:r>
            <a:r>
              <a:rPr kumimoji="1" lang="ja-JP" altLang="en-US" sz="800">
                <a:latin typeface="HGｺﾞｼｯｸM" panose="020B0609000000000000" pitchFamily="49" charset="-128"/>
                <a:ea typeface="HGｺﾞｼｯｸM" panose="020B0609000000000000" pitchFamily="49" charset="-128"/>
              </a:rPr>
              <a:t>データ</a:t>
            </a:r>
          </a:p>
        </xdr:txBody>
      </xdr:sp>
      <xdr:sp macro="" textlink="">
        <xdr:nvSpPr>
          <xdr:cNvPr id="11" name="テキスト ボックス 10"/>
          <xdr:cNvSpPr txBox="1"/>
        </xdr:nvSpPr>
        <xdr:spPr bwMode="auto">
          <a:xfrm>
            <a:off x="5280498" y="968636"/>
            <a:ext cx="1494766" cy="2065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900">
                <a:latin typeface="HGｺﾞｼｯｸM" panose="020B0609000000000000" pitchFamily="49" charset="-128"/>
                <a:ea typeface="HGｺﾞｼｯｸM" panose="020B0609000000000000" pitchFamily="49" charset="-128"/>
              </a:rPr>
              <a:t>車載器</a:t>
            </a:r>
            <a:r>
              <a:rPr kumimoji="1" lang="en-US" altLang="ja-JP" sz="900">
                <a:latin typeface="HGｺﾞｼｯｸM" panose="020B0609000000000000" pitchFamily="49" charset="-128"/>
                <a:ea typeface="HGｺﾞｼｯｸM" panose="020B0609000000000000" pitchFamily="49" charset="-128"/>
              </a:rPr>
              <a:t>(H/U)(PF:Android)</a:t>
            </a:r>
            <a:endParaRPr kumimoji="1" lang="ja-JP" altLang="en-US" sz="900">
              <a:latin typeface="HGｺﾞｼｯｸM" panose="020B0609000000000000" pitchFamily="49" charset="-128"/>
              <a:ea typeface="HGｺﾞｼｯｸM" panose="020B0609000000000000" pitchFamily="49" charset="-128"/>
            </a:endParaRPr>
          </a:p>
        </xdr:txBody>
      </xdr:sp>
    </xdr:grpSp>
    <xdr:clientData/>
  </xdr:twoCellAnchor>
  <xdr:twoCellAnchor>
    <xdr:from>
      <xdr:col>13</xdr:col>
      <xdr:colOff>215148</xdr:colOff>
      <xdr:row>177</xdr:row>
      <xdr:rowOff>91597</xdr:rowOff>
    </xdr:from>
    <xdr:to>
      <xdr:col>23</xdr:col>
      <xdr:colOff>28575</xdr:colOff>
      <xdr:row>190</xdr:row>
      <xdr:rowOff>59295</xdr:rowOff>
    </xdr:to>
    <xdr:sp macro="" textlink="">
      <xdr:nvSpPr>
        <xdr:cNvPr id="12" name="正方形/長方形 11"/>
        <xdr:cNvSpPr/>
      </xdr:nvSpPr>
      <xdr:spPr bwMode="auto">
        <a:xfrm>
          <a:off x="4796673" y="23799322"/>
          <a:ext cx="3337677" cy="2196548"/>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13</xdr:col>
      <xdr:colOff>301786</xdr:colOff>
      <xdr:row>186</xdr:row>
      <xdr:rowOff>167394</xdr:rowOff>
    </xdr:from>
    <xdr:to>
      <xdr:col>19</xdr:col>
      <xdr:colOff>131757</xdr:colOff>
      <xdr:row>188</xdr:row>
      <xdr:rowOff>66843</xdr:rowOff>
    </xdr:to>
    <xdr:sp macro="" textlink="">
      <xdr:nvSpPr>
        <xdr:cNvPr id="13" name="テキスト ボックス 12"/>
        <xdr:cNvSpPr txBox="1"/>
      </xdr:nvSpPr>
      <xdr:spPr bwMode="auto">
        <a:xfrm>
          <a:off x="4883311" y="25418169"/>
          <a:ext cx="1944521" cy="242349"/>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(Google</a:t>
          </a:r>
          <a:r>
            <a:rPr kumimoji="1" lang="ja-JP" altLang="en-US" sz="900">
              <a:latin typeface="HGｺﾞｼｯｸM" panose="020B0609000000000000" pitchFamily="49" charset="-128"/>
              <a:ea typeface="HGｺﾞｼｯｸM" panose="020B0609000000000000" pitchFamily="49" charset="-128"/>
            </a:rPr>
            <a:t>製</a:t>
          </a:r>
          <a:r>
            <a:rPr kumimoji="1" lang="en-US" altLang="ja-JP" sz="900">
              <a:latin typeface="HGｺﾞｼｯｸM" panose="020B0609000000000000" pitchFamily="49" charset="-128"/>
              <a:ea typeface="HGｺﾞｼｯｸM" panose="020B0609000000000000" pitchFamily="49" charset="-128"/>
            </a:rPr>
            <a:t>)Android Auto App</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55251</xdr:colOff>
      <xdr:row>179</xdr:row>
      <xdr:rowOff>28575</xdr:rowOff>
    </xdr:from>
    <xdr:to>
      <xdr:col>20</xdr:col>
      <xdr:colOff>171450</xdr:colOff>
      <xdr:row>181</xdr:row>
      <xdr:rowOff>148888</xdr:rowOff>
    </xdr:to>
    <xdr:sp macro="" textlink="">
      <xdr:nvSpPr>
        <xdr:cNvPr id="14" name="テキスト ボックス 13"/>
        <xdr:cNvSpPr txBox="1"/>
      </xdr:nvSpPr>
      <xdr:spPr bwMode="auto">
        <a:xfrm>
          <a:off x="4989201" y="24079200"/>
          <a:ext cx="2230749" cy="463213"/>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lnSpc>
              <a:spcPts val="1000"/>
            </a:lnSpc>
          </a:pP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作成</a:t>
          </a:r>
          <a:r>
            <a:rPr kumimoji="1" lang="en-US" altLang="ja-JP" sz="900">
              <a:latin typeface="HGｺﾞｼｯｸM" panose="020B0609000000000000" pitchFamily="49" charset="-128"/>
              <a:ea typeface="HGｺﾞｼｯｸM" panose="020B0609000000000000" pitchFamily="49" charset="-128"/>
            </a:rPr>
            <a:t>)MDVEService</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13</xdr:col>
      <xdr:colOff>349918</xdr:colOff>
      <xdr:row>176</xdr:row>
      <xdr:rowOff>150329</xdr:rowOff>
    </xdr:from>
    <xdr:to>
      <xdr:col>16</xdr:col>
      <xdr:colOff>120508</xdr:colOff>
      <xdr:row>178</xdr:row>
      <xdr:rowOff>12494</xdr:rowOff>
    </xdr:to>
    <xdr:sp macro="" textlink="">
      <xdr:nvSpPr>
        <xdr:cNvPr id="15" name="テキスト ボックス 14"/>
        <xdr:cNvSpPr txBox="1"/>
      </xdr:nvSpPr>
      <xdr:spPr bwMode="auto">
        <a:xfrm>
          <a:off x="4931443" y="23686604"/>
          <a:ext cx="827865" cy="20506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900">
              <a:latin typeface="HGｺﾞｼｯｸM" panose="020B0609000000000000" pitchFamily="49" charset="-128"/>
              <a:ea typeface="HGｺﾞｼｯｸM" panose="020B0609000000000000" pitchFamily="49" charset="-128"/>
            </a:rPr>
            <a:t>Android</a:t>
          </a:r>
          <a:r>
            <a:rPr kumimoji="1" lang="ja-JP" altLang="en-US" sz="900">
              <a:latin typeface="HGｺﾞｼｯｸM" panose="020B0609000000000000" pitchFamily="49" charset="-128"/>
              <a:ea typeface="HGｺﾞｼｯｸM" panose="020B0609000000000000" pitchFamily="49" charset="-128"/>
            </a:rPr>
            <a:t>端末</a:t>
          </a:r>
        </a:p>
      </xdr:txBody>
    </xdr:sp>
    <xdr:clientData/>
  </xdr:twoCellAnchor>
  <xdr:twoCellAnchor>
    <xdr:from>
      <xdr:col>13</xdr:col>
      <xdr:colOff>263281</xdr:colOff>
      <xdr:row>182</xdr:row>
      <xdr:rowOff>103505</xdr:rowOff>
    </xdr:from>
    <xdr:to>
      <xdr:col>16</xdr:col>
      <xdr:colOff>168640</xdr:colOff>
      <xdr:row>183</xdr:row>
      <xdr:rowOff>81193</xdr:rowOff>
    </xdr:to>
    <xdr:sp macro="" textlink="">
      <xdr:nvSpPr>
        <xdr:cNvPr id="16" name="テキスト ボックス 15"/>
        <xdr:cNvSpPr txBox="1"/>
      </xdr:nvSpPr>
      <xdr:spPr bwMode="auto">
        <a:xfrm>
          <a:off x="4844806" y="24668480"/>
          <a:ext cx="962634" cy="149138"/>
        </a:xfrm>
        <a:prstGeom prst="rect">
          <a:avLst/>
        </a:prstGeom>
        <a:solidFill>
          <a:sysClr val="window" lastClr="FFFFFF"/>
        </a:solidFill>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800">
              <a:latin typeface="HGｺﾞｼｯｸM" panose="020B0609000000000000" pitchFamily="49" charset="-128"/>
              <a:ea typeface="HGｺﾞｼｯｸM" panose="020B0609000000000000" pitchFamily="49" charset="-128"/>
            </a:rPr>
            <a:t>車両データ受信</a:t>
          </a:r>
        </a:p>
      </xdr:txBody>
    </xdr:sp>
    <xdr:clientData/>
  </xdr:twoCellAnchor>
  <xdr:twoCellAnchor>
    <xdr:from>
      <xdr:col>10</xdr:col>
      <xdr:colOff>257457</xdr:colOff>
      <xdr:row>187</xdr:row>
      <xdr:rowOff>57297</xdr:rowOff>
    </xdr:from>
    <xdr:to>
      <xdr:col>14</xdr:col>
      <xdr:colOff>160613</xdr:colOff>
      <xdr:row>189</xdr:row>
      <xdr:rowOff>28575</xdr:rowOff>
    </xdr:to>
    <xdr:sp macro="" textlink="">
      <xdr:nvSpPr>
        <xdr:cNvPr id="17" name="テキスト ボックス 16"/>
        <xdr:cNvSpPr txBox="1"/>
      </xdr:nvSpPr>
      <xdr:spPr bwMode="auto">
        <a:xfrm>
          <a:off x="3781707" y="25479522"/>
          <a:ext cx="1312856" cy="314178"/>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VE</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14</xdr:col>
      <xdr:colOff>63535</xdr:colOff>
      <xdr:row>184</xdr:row>
      <xdr:rowOff>42137</xdr:rowOff>
    </xdr:from>
    <xdr:to>
      <xdr:col>20</xdr:col>
      <xdr:colOff>200025</xdr:colOff>
      <xdr:row>186</xdr:row>
      <xdr:rowOff>25476</xdr:rowOff>
    </xdr:to>
    <xdr:sp macro="" textlink="">
      <xdr:nvSpPr>
        <xdr:cNvPr id="18" name="テキスト ボックス 17"/>
        <xdr:cNvSpPr txBox="1"/>
      </xdr:nvSpPr>
      <xdr:spPr bwMode="auto">
        <a:xfrm>
          <a:off x="4997485" y="24950012"/>
          <a:ext cx="2251040" cy="32623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lnSpc>
              <a:spcPts val="1000"/>
            </a:lnSpc>
          </a:pPr>
          <a:r>
            <a:rPr kumimoji="1" lang="en-US" altLang="ja-JP" sz="900">
              <a:latin typeface="HGｺﾞｼｯｸM" panose="020B0609000000000000" pitchFamily="49" charset="-128"/>
              <a:ea typeface="HGｺﾞｼｯｸM" panose="020B0609000000000000" pitchFamily="49" charset="-128"/>
            </a:rPr>
            <a:t>KitchenSink App(EchoVendor</a:t>
          </a:r>
          <a:r>
            <a:rPr kumimoji="1" lang="ja-JP" altLang="en-US" sz="900">
              <a:latin typeface="HGｺﾞｼｯｸM" panose="020B0609000000000000" pitchFamily="49" charset="-128"/>
              <a:ea typeface="HGｺﾞｼｯｸM" panose="020B0609000000000000" pitchFamily="49" charset="-128"/>
            </a:rPr>
            <a:t>改</a:t>
          </a:r>
          <a:r>
            <a:rPr kumimoji="1" lang="en-US" altLang="ja-JP" sz="900">
              <a:latin typeface="HGｺﾞｼｯｸM" panose="020B0609000000000000" pitchFamily="49" charset="-128"/>
              <a:ea typeface="HGｺﾞｼｯｸM" panose="020B0609000000000000" pitchFamily="49" charset="-128"/>
            </a:rPr>
            <a:t>)</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16</xdr:col>
      <xdr:colOff>236024</xdr:colOff>
      <xdr:row>185</xdr:row>
      <xdr:rowOff>114314</xdr:rowOff>
    </xdr:from>
    <xdr:to>
      <xdr:col>17</xdr:col>
      <xdr:colOff>114632</xdr:colOff>
      <xdr:row>187</xdr:row>
      <xdr:rowOff>70513</xdr:rowOff>
    </xdr:to>
    <xdr:sp macro="" textlink="">
      <xdr:nvSpPr>
        <xdr:cNvPr id="19" name="フリーフォーム 18"/>
        <xdr:cNvSpPr/>
      </xdr:nvSpPr>
      <xdr:spPr bwMode="auto">
        <a:xfrm rot="16200000">
          <a:off x="5840791" y="25227672"/>
          <a:ext cx="299099" cy="231033"/>
        </a:xfrm>
        <a:custGeom>
          <a:avLst/>
          <a:gdLst>
            <a:gd name="connsiteX0" fmla="*/ 0 w 5324475"/>
            <a:gd name="connsiteY0" fmla="*/ 0 h 0"/>
            <a:gd name="connsiteX1" fmla="*/ 5324475 w 5324475"/>
            <a:gd name="connsiteY1" fmla="*/ 0 h 0"/>
          </a:gdLst>
          <a:ahLst/>
          <a:cxnLst>
            <a:cxn ang="0">
              <a:pos x="connsiteX0" y="connsiteY0"/>
            </a:cxn>
            <a:cxn ang="0">
              <a:pos x="connsiteX1" y="connsiteY1"/>
            </a:cxn>
          </a:cxnLst>
          <a:rect l="l" t="t" r="r" b="b"/>
          <a:pathLst>
            <a:path w="5324475">
              <a:moveTo>
                <a:pt x="0" y="0"/>
              </a:moveTo>
              <a:lnTo>
                <a:pt x="5324475" y="0"/>
              </a:lnTo>
            </a:path>
          </a:pathLst>
        </a:custGeom>
        <a:noFill/>
        <a:ln w="12700">
          <a:solidFill>
            <a:schemeClr val="accent3">
              <a:lumMod val="75000"/>
            </a:schemeClr>
          </a:solidFill>
          <a:prstDash val="sys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161924</xdr:colOff>
      <xdr:row>188</xdr:row>
      <xdr:rowOff>14994</xdr:rowOff>
    </xdr:from>
    <xdr:to>
      <xdr:col>10</xdr:col>
      <xdr:colOff>57149</xdr:colOff>
      <xdr:row>189</xdr:row>
      <xdr:rowOff>133350</xdr:rowOff>
    </xdr:to>
    <xdr:sp macro="" textlink="">
      <xdr:nvSpPr>
        <xdr:cNvPr id="23" name="テキスト ボックス 22"/>
        <xdr:cNvSpPr txBox="1"/>
      </xdr:nvSpPr>
      <xdr:spPr bwMode="auto">
        <a:xfrm>
          <a:off x="2276474" y="25608669"/>
          <a:ext cx="1304925" cy="28980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(OSS)OpenSSL</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38099</xdr:colOff>
      <xdr:row>181</xdr:row>
      <xdr:rowOff>104774</xdr:rowOff>
    </xdr:from>
    <xdr:to>
      <xdr:col>20</xdr:col>
      <xdr:colOff>333375</xdr:colOff>
      <xdr:row>183</xdr:row>
      <xdr:rowOff>95249</xdr:rowOff>
    </xdr:to>
    <xdr:sp macro="" textlink="">
      <xdr:nvSpPr>
        <xdr:cNvPr id="24" name="テキスト ボックス 23"/>
        <xdr:cNvSpPr txBox="1"/>
      </xdr:nvSpPr>
      <xdr:spPr bwMode="auto">
        <a:xfrm>
          <a:off x="6029324" y="24498299"/>
          <a:ext cx="1352551" cy="333375"/>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(OSS)OpenSSL</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238125</xdr:colOff>
      <xdr:row>187</xdr:row>
      <xdr:rowOff>104776</xdr:rowOff>
    </xdr:from>
    <xdr:to>
      <xdr:col>6</xdr:col>
      <xdr:colOff>311515</xdr:colOff>
      <xdr:row>188</xdr:row>
      <xdr:rowOff>85726</xdr:rowOff>
    </xdr:to>
    <xdr:sp macro="" textlink="">
      <xdr:nvSpPr>
        <xdr:cNvPr id="25" name="テキスト ボックス 24"/>
        <xdr:cNvSpPr txBox="1"/>
      </xdr:nvSpPr>
      <xdr:spPr bwMode="auto">
        <a:xfrm>
          <a:off x="1295400" y="25527001"/>
          <a:ext cx="1130665" cy="152400"/>
        </a:xfrm>
        <a:prstGeom prst="rect">
          <a:avLst/>
        </a:prstGeom>
        <a:solidFill>
          <a:sysClr val="window" lastClr="FFFFFF"/>
        </a:solidFill>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800">
              <a:latin typeface="HGｺﾞｼｯｸM" panose="020B0609000000000000" pitchFamily="49" charset="-128"/>
              <a:ea typeface="HGｺﾞｼｯｸM" panose="020B0609000000000000" pitchFamily="49" charset="-128"/>
            </a:rPr>
            <a:t>車両データ暗号化</a:t>
          </a:r>
        </a:p>
      </xdr:txBody>
    </xdr:sp>
    <xdr:clientData/>
  </xdr:twoCellAnchor>
  <xdr:twoCellAnchor>
    <xdr:from>
      <xdr:col>2</xdr:col>
      <xdr:colOff>101106</xdr:colOff>
      <xdr:row>184</xdr:row>
      <xdr:rowOff>44043</xdr:rowOff>
    </xdr:from>
    <xdr:to>
      <xdr:col>13</xdr:col>
      <xdr:colOff>274913</xdr:colOff>
      <xdr:row>188</xdr:row>
      <xdr:rowOff>84358</xdr:rowOff>
    </xdr:to>
    <xdr:sp macro="" textlink="">
      <xdr:nvSpPr>
        <xdr:cNvPr id="26" name="フリーフォーム 25"/>
        <xdr:cNvSpPr/>
      </xdr:nvSpPr>
      <xdr:spPr>
        <a:xfrm>
          <a:off x="805956" y="24951918"/>
          <a:ext cx="4050482" cy="726115"/>
        </a:xfrm>
        <a:custGeom>
          <a:avLst/>
          <a:gdLst>
            <a:gd name="connsiteX0" fmla="*/ 0 w 4033345"/>
            <a:gd name="connsiteY0" fmla="*/ 0 h 689742"/>
            <a:gd name="connsiteX1" fmla="*/ 1655379 w 4033345"/>
            <a:gd name="connsiteY1" fmla="*/ 0 h 689742"/>
            <a:gd name="connsiteX2" fmla="*/ 1655379 w 4033345"/>
            <a:gd name="connsiteY2" fmla="*/ 243052 h 689742"/>
            <a:gd name="connsiteX3" fmla="*/ 2437086 w 4033345"/>
            <a:gd name="connsiteY3" fmla="*/ 243052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689742"/>
            <a:gd name="connsiteX1" fmla="*/ 1655379 w 4033345"/>
            <a:gd name="connsiteY1" fmla="*/ 0 h 689742"/>
            <a:gd name="connsiteX2" fmla="*/ 1655379 w 4033345"/>
            <a:gd name="connsiteY2" fmla="*/ 243052 h 689742"/>
            <a:gd name="connsiteX3" fmla="*/ 2428838 w 4033345"/>
            <a:gd name="connsiteY3" fmla="*/ 283016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689742"/>
            <a:gd name="connsiteX1" fmla="*/ 1655379 w 4033345"/>
            <a:gd name="connsiteY1" fmla="*/ 0 h 689742"/>
            <a:gd name="connsiteX2" fmla="*/ 1661396 w 4033345"/>
            <a:gd name="connsiteY2" fmla="*/ 277584 h 689742"/>
            <a:gd name="connsiteX3" fmla="*/ 2428838 w 4033345"/>
            <a:gd name="connsiteY3" fmla="*/ 283016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689742"/>
            <a:gd name="connsiteX1" fmla="*/ 1655379 w 4033345"/>
            <a:gd name="connsiteY1" fmla="*/ 0 h 689742"/>
            <a:gd name="connsiteX2" fmla="*/ 1655380 w 4033345"/>
            <a:gd name="connsiteY2" fmla="*/ 277584 h 689742"/>
            <a:gd name="connsiteX3" fmla="*/ 2428838 w 4033345"/>
            <a:gd name="connsiteY3" fmla="*/ 283016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689742"/>
            <a:gd name="connsiteX1" fmla="*/ 1655379 w 4033345"/>
            <a:gd name="connsiteY1" fmla="*/ 0 h 689742"/>
            <a:gd name="connsiteX2" fmla="*/ 1655380 w 4033345"/>
            <a:gd name="connsiteY2" fmla="*/ 277584 h 689742"/>
            <a:gd name="connsiteX3" fmla="*/ 2440869 w 4033345"/>
            <a:gd name="connsiteY3" fmla="*/ 289922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689742"/>
            <a:gd name="connsiteX1" fmla="*/ 1655379 w 4033345"/>
            <a:gd name="connsiteY1" fmla="*/ 0 h 689742"/>
            <a:gd name="connsiteX2" fmla="*/ 1655380 w 4033345"/>
            <a:gd name="connsiteY2" fmla="*/ 277584 h 689742"/>
            <a:gd name="connsiteX3" fmla="*/ 2440869 w 4033345"/>
            <a:gd name="connsiteY3" fmla="*/ 289922 h 689742"/>
            <a:gd name="connsiteX4" fmla="*/ 2437086 w 4033345"/>
            <a:gd name="connsiteY4" fmla="*/ 13138 h 689742"/>
            <a:gd name="connsiteX5" fmla="*/ 3501258 w 4033345"/>
            <a:gd name="connsiteY5" fmla="*/ 13138 h 689742"/>
            <a:gd name="connsiteX6" fmla="*/ 3501258 w 4033345"/>
            <a:gd name="connsiteY6" fmla="*/ 689742 h 689742"/>
            <a:gd name="connsiteX7" fmla="*/ 4033345 w 4033345"/>
            <a:gd name="connsiteY7" fmla="*/ 689742 h 689742"/>
            <a:gd name="connsiteX0" fmla="*/ 0 w 4033345"/>
            <a:gd name="connsiteY0" fmla="*/ 0 h 817615"/>
            <a:gd name="connsiteX1" fmla="*/ 1655379 w 4033345"/>
            <a:gd name="connsiteY1" fmla="*/ 0 h 817615"/>
            <a:gd name="connsiteX2" fmla="*/ 1683835 w 4033345"/>
            <a:gd name="connsiteY2" fmla="*/ 817615 h 817615"/>
            <a:gd name="connsiteX3" fmla="*/ 2440869 w 4033345"/>
            <a:gd name="connsiteY3" fmla="*/ 289922 h 817615"/>
            <a:gd name="connsiteX4" fmla="*/ 2437086 w 4033345"/>
            <a:gd name="connsiteY4" fmla="*/ 13138 h 817615"/>
            <a:gd name="connsiteX5" fmla="*/ 3501258 w 4033345"/>
            <a:gd name="connsiteY5" fmla="*/ 13138 h 817615"/>
            <a:gd name="connsiteX6" fmla="*/ 3501258 w 4033345"/>
            <a:gd name="connsiteY6" fmla="*/ 689742 h 817615"/>
            <a:gd name="connsiteX7" fmla="*/ 4033345 w 4033345"/>
            <a:gd name="connsiteY7" fmla="*/ 689742 h 817615"/>
            <a:gd name="connsiteX0" fmla="*/ 0 w 4033345"/>
            <a:gd name="connsiteY0" fmla="*/ 0 h 840595"/>
            <a:gd name="connsiteX1" fmla="*/ 1655379 w 4033345"/>
            <a:gd name="connsiteY1" fmla="*/ 0 h 840595"/>
            <a:gd name="connsiteX2" fmla="*/ 1664865 w 4033345"/>
            <a:gd name="connsiteY2" fmla="*/ 840595 h 840595"/>
            <a:gd name="connsiteX3" fmla="*/ 2440869 w 4033345"/>
            <a:gd name="connsiteY3" fmla="*/ 289922 h 840595"/>
            <a:gd name="connsiteX4" fmla="*/ 2437086 w 4033345"/>
            <a:gd name="connsiteY4" fmla="*/ 13138 h 840595"/>
            <a:gd name="connsiteX5" fmla="*/ 3501258 w 4033345"/>
            <a:gd name="connsiteY5" fmla="*/ 13138 h 840595"/>
            <a:gd name="connsiteX6" fmla="*/ 3501258 w 4033345"/>
            <a:gd name="connsiteY6" fmla="*/ 689742 h 840595"/>
            <a:gd name="connsiteX7" fmla="*/ 4033345 w 4033345"/>
            <a:gd name="connsiteY7" fmla="*/ 689742 h 840595"/>
            <a:gd name="connsiteX0" fmla="*/ 0 w 4033345"/>
            <a:gd name="connsiteY0" fmla="*/ 0 h 840595"/>
            <a:gd name="connsiteX1" fmla="*/ 1655379 w 4033345"/>
            <a:gd name="connsiteY1" fmla="*/ 0 h 840595"/>
            <a:gd name="connsiteX2" fmla="*/ 1664865 w 4033345"/>
            <a:gd name="connsiteY2" fmla="*/ 840595 h 840595"/>
            <a:gd name="connsiteX3" fmla="*/ 2440869 w 4033345"/>
            <a:gd name="connsiteY3" fmla="*/ 829953 h 840595"/>
            <a:gd name="connsiteX4" fmla="*/ 2437086 w 4033345"/>
            <a:gd name="connsiteY4" fmla="*/ 13138 h 840595"/>
            <a:gd name="connsiteX5" fmla="*/ 3501258 w 4033345"/>
            <a:gd name="connsiteY5" fmla="*/ 13138 h 840595"/>
            <a:gd name="connsiteX6" fmla="*/ 3501258 w 4033345"/>
            <a:gd name="connsiteY6" fmla="*/ 689742 h 840595"/>
            <a:gd name="connsiteX7" fmla="*/ 4033345 w 4033345"/>
            <a:gd name="connsiteY7" fmla="*/ 689742 h 840595"/>
            <a:gd name="connsiteX0" fmla="*/ 0 w 4033345"/>
            <a:gd name="connsiteY0" fmla="*/ 0 h 829953"/>
            <a:gd name="connsiteX1" fmla="*/ 1655379 w 4033345"/>
            <a:gd name="connsiteY1" fmla="*/ 0 h 829953"/>
            <a:gd name="connsiteX2" fmla="*/ 1655381 w 4033345"/>
            <a:gd name="connsiteY2" fmla="*/ 794635 h 829953"/>
            <a:gd name="connsiteX3" fmla="*/ 2440869 w 4033345"/>
            <a:gd name="connsiteY3" fmla="*/ 829953 h 829953"/>
            <a:gd name="connsiteX4" fmla="*/ 2437086 w 4033345"/>
            <a:gd name="connsiteY4" fmla="*/ 13138 h 829953"/>
            <a:gd name="connsiteX5" fmla="*/ 3501258 w 4033345"/>
            <a:gd name="connsiteY5" fmla="*/ 13138 h 829953"/>
            <a:gd name="connsiteX6" fmla="*/ 3501258 w 4033345"/>
            <a:gd name="connsiteY6" fmla="*/ 689742 h 829953"/>
            <a:gd name="connsiteX7" fmla="*/ 4033345 w 4033345"/>
            <a:gd name="connsiteY7" fmla="*/ 689742 h 829953"/>
            <a:gd name="connsiteX0" fmla="*/ 0 w 4033345"/>
            <a:gd name="connsiteY0" fmla="*/ 0 h 794635"/>
            <a:gd name="connsiteX1" fmla="*/ 1655379 w 4033345"/>
            <a:gd name="connsiteY1" fmla="*/ 0 h 794635"/>
            <a:gd name="connsiteX2" fmla="*/ 1655381 w 4033345"/>
            <a:gd name="connsiteY2" fmla="*/ 794635 h 794635"/>
            <a:gd name="connsiteX3" fmla="*/ 2440869 w 4033345"/>
            <a:gd name="connsiteY3" fmla="*/ 749523 h 794635"/>
            <a:gd name="connsiteX4" fmla="*/ 2437086 w 4033345"/>
            <a:gd name="connsiteY4" fmla="*/ 13138 h 794635"/>
            <a:gd name="connsiteX5" fmla="*/ 3501258 w 4033345"/>
            <a:gd name="connsiteY5" fmla="*/ 13138 h 794635"/>
            <a:gd name="connsiteX6" fmla="*/ 3501258 w 4033345"/>
            <a:gd name="connsiteY6" fmla="*/ 689742 h 794635"/>
            <a:gd name="connsiteX7" fmla="*/ 4033345 w 4033345"/>
            <a:gd name="connsiteY7" fmla="*/ 689742 h 794635"/>
            <a:gd name="connsiteX0" fmla="*/ 0 w 4033345"/>
            <a:gd name="connsiteY0" fmla="*/ 0 h 749523"/>
            <a:gd name="connsiteX1" fmla="*/ 1655379 w 4033345"/>
            <a:gd name="connsiteY1" fmla="*/ 0 h 749523"/>
            <a:gd name="connsiteX2" fmla="*/ 1664866 w 4033345"/>
            <a:gd name="connsiteY2" fmla="*/ 737185 h 749523"/>
            <a:gd name="connsiteX3" fmla="*/ 2440869 w 4033345"/>
            <a:gd name="connsiteY3" fmla="*/ 749523 h 749523"/>
            <a:gd name="connsiteX4" fmla="*/ 2437086 w 4033345"/>
            <a:gd name="connsiteY4" fmla="*/ 13138 h 749523"/>
            <a:gd name="connsiteX5" fmla="*/ 3501258 w 4033345"/>
            <a:gd name="connsiteY5" fmla="*/ 13138 h 749523"/>
            <a:gd name="connsiteX6" fmla="*/ 3501258 w 4033345"/>
            <a:gd name="connsiteY6" fmla="*/ 689742 h 749523"/>
            <a:gd name="connsiteX7" fmla="*/ 4033345 w 4033345"/>
            <a:gd name="connsiteY7" fmla="*/ 689742 h 749523"/>
            <a:gd name="connsiteX0" fmla="*/ 0 w 4033345"/>
            <a:gd name="connsiteY0" fmla="*/ 0 h 749523"/>
            <a:gd name="connsiteX1" fmla="*/ 1655379 w 4033345"/>
            <a:gd name="connsiteY1" fmla="*/ 0 h 749523"/>
            <a:gd name="connsiteX2" fmla="*/ 1664866 w 4033345"/>
            <a:gd name="connsiteY2" fmla="*/ 702715 h 749523"/>
            <a:gd name="connsiteX3" fmla="*/ 2440869 w 4033345"/>
            <a:gd name="connsiteY3" fmla="*/ 749523 h 749523"/>
            <a:gd name="connsiteX4" fmla="*/ 2437086 w 4033345"/>
            <a:gd name="connsiteY4" fmla="*/ 13138 h 749523"/>
            <a:gd name="connsiteX5" fmla="*/ 3501258 w 4033345"/>
            <a:gd name="connsiteY5" fmla="*/ 13138 h 749523"/>
            <a:gd name="connsiteX6" fmla="*/ 3501258 w 4033345"/>
            <a:gd name="connsiteY6" fmla="*/ 689742 h 749523"/>
            <a:gd name="connsiteX7" fmla="*/ 4033345 w 4033345"/>
            <a:gd name="connsiteY7" fmla="*/ 689742 h 749523"/>
            <a:gd name="connsiteX0" fmla="*/ 0 w 4033345"/>
            <a:gd name="connsiteY0" fmla="*/ 0 h 715053"/>
            <a:gd name="connsiteX1" fmla="*/ 1655379 w 4033345"/>
            <a:gd name="connsiteY1" fmla="*/ 0 h 715053"/>
            <a:gd name="connsiteX2" fmla="*/ 1664866 w 4033345"/>
            <a:gd name="connsiteY2" fmla="*/ 702715 h 715053"/>
            <a:gd name="connsiteX3" fmla="*/ 2450354 w 4033345"/>
            <a:gd name="connsiteY3" fmla="*/ 715053 h 715053"/>
            <a:gd name="connsiteX4" fmla="*/ 2437086 w 4033345"/>
            <a:gd name="connsiteY4" fmla="*/ 13138 h 715053"/>
            <a:gd name="connsiteX5" fmla="*/ 3501258 w 4033345"/>
            <a:gd name="connsiteY5" fmla="*/ 13138 h 715053"/>
            <a:gd name="connsiteX6" fmla="*/ 3501258 w 4033345"/>
            <a:gd name="connsiteY6" fmla="*/ 689742 h 715053"/>
            <a:gd name="connsiteX7" fmla="*/ 4033345 w 4033345"/>
            <a:gd name="connsiteY7" fmla="*/ 689742 h 715053"/>
            <a:gd name="connsiteX0" fmla="*/ 0 w 4033345"/>
            <a:gd name="connsiteY0" fmla="*/ 0 h 702715"/>
            <a:gd name="connsiteX1" fmla="*/ 1655379 w 4033345"/>
            <a:gd name="connsiteY1" fmla="*/ 0 h 702715"/>
            <a:gd name="connsiteX2" fmla="*/ 1664866 w 4033345"/>
            <a:gd name="connsiteY2" fmla="*/ 702715 h 702715"/>
            <a:gd name="connsiteX3" fmla="*/ 2421900 w 4033345"/>
            <a:gd name="connsiteY3" fmla="*/ 692073 h 702715"/>
            <a:gd name="connsiteX4" fmla="*/ 2437086 w 4033345"/>
            <a:gd name="connsiteY4" fmla="*/ 13138 h 702715"/>
            <a:gd name="connsiteX5" fmla="*/ 3501258 w 4033345"/>
            <a:gd name="connsiteY5" fmla="*/ 13138 h 702715"/>
            <a:gd name="connsiteX6" fmla="*/ 3501258 w 4033345"/>
            <a:gd name="connsiteY6" fmla="*/ 689742 h 702715"/>
            <a:gd name="connsiteX7" fmla="*/ 4033345 w 4033345"/>
            <a:gd name="connsiteY7" fmla="*/ 689742 h 702715"/>
            <a:gd name="connsiteX0" fmla="*/ 0 w 4033345"/>
            <a:gd name="connsiteY0" fmla="*/ 0 h 702715"/>
            <a:gd name="connsiteX1" fmla="*/ 1655379 w 4033345"/>
            <a:gd name="connsiteY1" fmla="*/ 0 h 702715"/>
            <a:gd name="connsiteX2" fmla="*/ 1664866 w 4033345"/>
            <a:gd name="connsiteY2" fmla="*/ 702715 h 702715"/>
            <a:gd name="connsiteX3" fmla="*/ 2450354 w 4033345"/>
            <a:gd name="connsiteY3" fmla="*/ 692073 h 702715"/>
            <a:gd name="connsiteX4" fmla="*/ 2437086 w 4033345"/>
            <a:gd name="connsiteY4" fmla="*/ 13138 h 702715"/>
            <a:gd name="connsiteX5" fmla="*/ 3501258 w 4033345"/>
            <a:gd name="connsiteY5" fmla="*/ 13138 h 702715"/>
            <a:gd name="connsiteX6" fmla="*/ 3501258 w 4033345"/>
            <a:gd name="connsiteY6" fmla="*/ 689742 h 702715"/>
            <a:gd name="connsiteX7" fmla="*/ 4033345 w 4033345"/>
            <a:gd name="connsiteY7" fmla="*/ 689742 h 702715"/>
            <a:gd name="connsiteX0" fmla="*/ 0 w 4033345"/>
            <a:gd name="connsiteY0" fmla="*/ 0 h 702715"/>
            <a:gd name="connsiteX1" fmla="*/ 1655379 w 4033345"/>
            <a:gd name="connsiteY1" fmla="*/ 0 h 702715"/>
            <a:gd name="connsiteX2" fmla="*/ 1664866 w 4033345"/>
            <a:gd name="connsiteY2" fmla="*/ 702715 h 702715"/>
            <a:gd name="connsiteX3" fmla="*/ 2421900 w 4033345"/>
            <a:gd name="connsiteY3" fmla="*/ 692073 h 702715"/>
            <a:gd name="connsiteX4" fmla="*/ 2437086 w 4033345"/>
            <a:gd name="connsiteY4" fmla="*/ 13138 h 702715"/>
            <a:gd name="connsiteX5" fmla="*/ 3501258 w 4033345"/>
            <a:gd name="connsiteY5" fmla="*/ 13138 h 702715"/>
            <a:gd name="connsiteX6" fmla="*/ 3501258 w 4033345"/>
            <a:gd name="connsiteY6" fmla="*/ 689742 h 702715"/>
            <a:gd name="connsiteX7" fmla="*/ 4033345 w 4033345"/>
            <a:gd name="connsiteY7" fmla="*/ 689742 h 702715"/>
            <a:gd name="connsiteX0" fmla="*/ 0 w 4033345"/>
            <a:gd name="connsiteY0" fmla="*/ 0 h 702715"/>
            <a:gd name="connsiteX1" fmla="*/ 1655379 w 4033345"/>
            <a:gd name="connsiteY1" fmla="*/ 0 h 702715"/>
            <a:gd name="connsiteX2" fmla="*/ 1664866 w 4033345"/>
            <a:gd name="connsiteY2" fmla="*/ 702715 h 702715"/>
            <a:gd name="connsiteX3" fmla="*/ 2440869 w 4033345"/>
            <a:gd name="connsiteY3" fmla="*/ 692073 h 702715"/>
            <a:gd name="connsiteX4" fmla="*/ 2437086 w 4033345"/>
            <a:gd name="connsiteY4" fmla="*/ 13138 h 702715"/>
            <a:gd name="connsiteX5" fmla="*/ 3501258 w 4033345"/>
            <a:gd name="connsiteY5" fmla="*/ 13138 h 702715"/>
            <a:gd name="connsiteX6" fmla="*/ 3501258 w 4033345"/>
            <a:gd name="connsiteY6" fmla="*/ 689742 h 702715"/>
            <a:gd name="connsiteX7" fmla="*/ 4033345 w 4033345"/>
            <a:gd name="connsiteY7" fmla="*/ 689742 h 702715"/>
            <a:gd name="connsiteX0" fmla="*/ 0 w 4033345"/>
            <a:gd name="connsiteY0" fmla="*/ 0 h 909535"/>
            <a:gd name="connsiteX1" fmla="*/ 1655379 w 4033345"/>
            <a:gd name="connsiteY1" fmla="*/ 0 h 909535"/>
            <a:gd name="connsiteX2" fmla="*/ 1664866 w 4033345"/>
            <a:gd name="connsiteY2" fmla="*/ 909535 h 909535"/>
            <a:gd name="connsiteX3" fmla="*/ 2440869 w 4033345"/>
            <a:gd name="connsiteY3" fmla="*/ 692073 h 909535"/>
            <a:gd name="connsiteX4" fmla="*/ 2437086 w 4033345"/>
            <a:gd name="connsiteY4" fmla="*/ 13138 h 909535"/>
            <a:gd name="connsiteX5" fmla="*/ 3501258 w 4033345"/>
            <a:gd name="connsiteY5" fmla="*/ 13138 h 909535"/>
            <a:gd name="connsiteX6" fmla="*/ 3501258 w 4033345"/>
            <a:gd name="connsiteY6" fmla="*/ 689742 h 909535"/>
            <a:gd name="connsiteX7" fmla="*/ 4033345 w 4033345"/>
            <a:gd name="connsiteY7" fmla="*/ 689742 h 909535"/>
            <a:gd name="connsiteX0" fmla="*/ 0 w 4033345"/>
            <a:gd name="connsiteY0" fmla="*/ 0 h 909535"/>
            <a:gd name="connsiteX1" fmla="*/ 1655379 w 4033345"/>
            <a:gd name="connsiteY1" fmla="*/ 0 h 909535"/>
            <a:gd name="connsiteX2" fmla="*/ 1664866 w 4033345"/>
            <a:gd name="connsiteY2" fmla="*/ 909535 h 909535"/>
            <a:gd name="connsiteX3" fmla="*/ 2431384 w 4033345"/>
            <a:gd name="connsiteY3" fmla="*/ 852933 h 909535"/>
            <a:gd name="connsiteX4" fmla="*/ 2437086 w 4033345"/>
            <a:gd name="connsiteY4" fmla="*/ 13138 h 909535"/>
            <a:gd name="connsiteX5" fmla="*/ 3501258 w 4033345"/>
            <a:gd name="connsiteY5" fmla="*/ 13138 h 909535"/>
            <a:gd name="connsiteX6" fmla="*/ 3501258 w 4033345"/>
            <a:gd name="connsiteY6" fmla="*/ 689742 h 909535"/>
            <a:gd name="connsiteX7" fmla="*/ 4033345 w 4033345"/>
            <a:gd name="connsiteY7" fmla="*/ 689742 h 909535"/>
            <a:gd name="connsiteX0" fmla="*/ 0 w 4033345"/>
            <a:gd name="connsiteY0" fmla="*/ 0 h 875065"/>
            <a:gd name="connsiteX1" fmla="*/ 1655379 w 4033345"/>
            <a:gd name="connsiteY1" fmla="*/ 0 h 875065"/>
            <a:gd name="connsiteX2" fmla="*/ 1664866 w 4033345"/>
            <a:gd name="connsiteY2" fmla="*/ 875065 h 875065"/>
            <a:gd name="connsiteX3" fmla="*/ 2431384 w 4033345"/>
            <a:gd name="connsiteY3" fmla="*/ 852933 h 875065"/>
            <a:gd name="connsiteX4" fmla="*/ 2437086 w 4033345"/>
            <a:gd name="connsiteY4" fmla="*/ 13138 h 875065"/>
            <a:gd name="connsiteX5" fmla="*/ 3501258 w 4033345"/>
            <a:gd name="connsiteY5" fmla="*/ 13138 h 875065"/>
            <a:gd name="connsiteX6" fmla="*/ 3501258 w 4033345"/>
            <a:gd name="connsiteY6" fmla="*/ 689742 h 875065"/>
            <a:gd name="connsiteX7" fmla="*/ 4033345 w 4033345"/>
            <a:gd name="connsiteY7" fmla="*/ 689742 h 875065"/>
            <a:gd name="connsiteX0" fmla="*/ 0 w 4033345"/>
            <a:gd name="connsiteY0" fmla="*/ 0 h 875913"/>
            <a:gd name="connsiteX1" fmla="*/ 1655379 w 4033345"/>
            <a:gd name="connsiteY1" fmla="*/ 0 h 875913"/>
            <a:gd name="connsiteX2" fmla="*/ 1664866 w 4033345"/>
            <a:gd name="connsiteY2" fmla="*/ 875065 h 875913"/>
            <a:gd name="connsiteX3" fmla="*/ 2440869 w 4033345"/>
            <a:gd name="connsiteY3" fmla="*/ 875913 h 875913"/>
            <a:gd name="connsiteX4" fmla="*/ 2437086 w 4033345"/>
            <a:gd name="connsiteY4" fmla="*/ 13138 h 875913"/>
            <a:gd name="connsiteX5" fmla="*/ 3501258 w 4033345"/>
            <a:gd name="connsiteY5" fmla="*/ 13138 h 875913"/>
            <a:gd name="connsiteX6" fmla="*/ 3501258 w 4033345"/>
            <a:gd name="connsiteY6" fmla="*/ 689742 h 875913"/>
            <a:gd name="connsiteX7" fmla="*/ 4033345 w 4033345"/>
            <a:gd name="connsiteY7" fmla="*/ 689742 h 8759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033345" h="875913">
              <a:moveTo>
                <a:pt x="0" y="0"/>
              </a:moveTo>
              <a:lnTo>
                <a:pt x="1655379" y="0"/>
              </a:lnTo>
              <a:cubicBezTo>
                <a:pt x="1655379" y="92528"/>
                <a:pt x="1664866" y="782537"/>
                <a:pt x="1664866" y="875065"/>
              </a:cubicBezTo>
              <a:lnTo>
                <a:pt x="2440869" y="875913"/>
              </a:lnTo>
              <a:cubicBezTo>
                <a:pt x="2442770" y="595981"/>
                <a:pt x="2435185" y="293070"/>
                <a:pt x="2437086" y="13138"/>
              </a:cubicBezTo>
              <a:lnTo>
                <a:pt x="3501258" y="13138"/>
              </a:lnTo>
              <a:lnTo>
                <a:pt x="3501258" y="689742"/>
              </a:lnTo>
              <a:lnTo>
                <a:pt x="4033345" y="689742"/>
              </a:lnTo>
            </a:path>
          </a:pathLst>
        </a:custGeom>
        <a:noFill/>
        <a:ln w="12700">
          <a:solidFill>
            <a:schemeClr val="accent3">
              <a:lumMod val="75000"/>
            </a:schemeClr>
          </a:solidFill>
          <a:prstDash val="sys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18</xdr:col>
      <xdr:colOff>200024</xdr:colOff>
      <xdr:row>181</xdr:row>
      <xdr:rowOff>8255</xdr:rowOff>
    </xdr:from>
    <xdr:to>
      <xdr:col>21</xdr:col>
      <xdr:colOff>238124</xdr:colOff>
      <xdr:row>181</xdr:row>
      <xdr:rowOff>152400</xdr:rowOff>
    </xdr:to>
    <xdr:sp macro="" textlink="">
      <xdr:nvSpPr>
        <xdr:cNvPr id="27" name="テキスト ボックス 26"/>
        <xdr:cNvSpPr txBox="1"/>
      </xdr:nvSpPr>
      <xdr:spPr bwMode="auto">
        <a:xfrm>
          <a:off x="6543674" y="24401780"/>
          <a:ext cx="1095375" cy="144145"/>
        </a:xfrm>
        <a:prstGeom prst="rect">
          <a:avLst/>
        </a:prstGeom>
        <a:solidFill>
          <a:sysClr val="window" lastClr="FFFFFF"/>
        </a:solidFill>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800">
              <a:latin typeface="HGｺﾞｼｯｸM" panose="020B0609000000000000" pitchFamily="49" charset="-128"/>
              <a:ea typeface="HGｺﾞｼｯｸM" panose="020B0609000000000000" pitchFamily="49" charset="-128"/>
            </a:rPr>
            <a:t>車両データ複号化</a:t>
          </a:r>
        </a:p>
      </xdr:txBody>
    </xdr:sp>
    <xdr:clientData/>
  </xdr:twoCellAnchor>
  <xdr:twoCellAnchor>
    <xdr:from>
      <xdr:col>9</xdr:col>
      <xdr:colOff>285750</xdr:colOff>
      <xdr:row>179</xdr:row>
      <xdr:rowOff>142875</xdr:rowOff>
    </xdr:from>
    <xdr:to>
      <xdr:col>13</xdr:col>
      <xdr:colOff>180975</xdr:colOff>
      <xdr:row>183</xdr:row>
      <xdr:rowOff>66675</xdr:rowOff>
    </xdr:to>
    <xdr:sp macro="" textlink="">
      <xdr:nvSpPr>
        <xdr:cNvPr id="28" name="四角形吹き出し 27"/>
        <xdr:cNvSpPr/>
      </xdr:nvSpPr>
      <xdr:spPr>
        <a:xfrm>
          <a:off x="3457575" y="24193500"/>
          <a:ext cx="1304925" cy="609600"/>
        </a:xfrm>
        <a:prstGeom prst="wedgeRectCallout">
          <a:avLst>
            <a:gd name="adj1" fmla="val -48090"/>
            <a:gd name="adj2" fmla="val 14909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下記の鍵を保持する</a:t>
          </a:r>
          <a:endParaRPr kumimoji="1" lang="en-US" altLang="ja-JP" sz="900">
            <a:solidFill>
              <a:sysClr val="windowText" lastClr="000000"/>
            </a:solidFill>
          </a:endParaRPr>
        </a:p>
        <a:p>
          <a:pPr algn="l"/>
          <a:r>
            <a:rPr kumimoji="1" lang="ja-JP" altLang="en-US" sz="900">
              <a:solidFill>
                <a:sysClr val="windowText" lastClr="000000"/>
              </a:solidFill>
            </a:rPr>
            <a:t>・公開鍵</a:t>
          </a:r>
          <a:endParaRPr kumimoji="1" lang="en-US" altLang="ja-JP" sz="900">
            <a:solidFill>
              <a:sysClr val="windowText" lastClr="000000"/>
            </a:solidFill>
          </a:endParaRPr>
        </a:p>
        <a:p>
          <a:pPr algn="l"/>
          <a:r>
            <a:rPr kumimoji="1" lang="ja-JP" altLang="en-US" sz="900">
              <a:solidFill>
                <a:sysClr val="windowText" lastClr="000000"/>
              </a:solidFill>
            </a:rPr>
            <a:t>・セッションキー</a:t>
          </a:r>
        </a:p>
      </xdr:txBody>
    </xdr:sp>
    <xdr:clientData/>
  </xdr:twoCellAnchor>
  <xdr:twoCellAnchor>
    <xdr:from>
      <xdr:col>22</xdr:col>
      <xdr:colOff>85724</xdr:colOff>
      <xdr:row>177</xdr:row>
      <xdr:rowOff>114301</xdr:rowOff>
    </xdr:from>
    <xdr:to>
      <xdr:col>26</xdr:col>
      <xdr:colOff>28575</xdr:colOff>
      <xdr:row>181</xdr:row>
      <xdr:rowOff>28575</xdr:rowOff>
    </xdr:to>
    <xdr:sp macro="" textlink="">
      <xdr:nvSpPr>
        <xdr:cNvPr id="29" name="四角形吹き出し 28"/>
        <xdr:cNvSpPr/>
      </xdr:nvSpPr>
      <xdr:spPr>
        <a:xfrm>
          <a:off x="7839074" y="23822026"/>
          <a:ext cx="1352551" cy="600074"/>
        </a:xfrm>
        <a:prstGeom prst="wedgeRectCallout">
          <a:avLst>
            <a:gd name="adj1" fmla="val -111137"/>
            <a:gd name="adj2" fmla="val 2973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下記の鍵を保持する</a:t>
          </a:r>
          <a:endParaRPr kumimoji="1" lang="en-US" altLang="ja-JP" sz="900">
            <a:solidFill>
              <a:sysClr val="windowText" lastClr="000000"/>
            </a:solidFill>
          </a:endParaRPr>
        </a:p>
        <a:p>
          <a:pPr algn="l"/>
          <a:r>
            <a:rPr kumimoji="1" lang="ja-JP" altLang="en-US" sz="900">
              <a:solidFill>
                <a:sysClr val="windowText" lastClr="000000"/>
              </a:solidFill>
            </a:rPr>
            <a:t>・秘密鍵</a:t>
          </a:r>
          <a:endParaRPr kumimoji="1" lang="en-US" altLang="ja-JP" sz="900">
            <a:solidFill>
              <a:sysClr val="windowText" lastClr="000000"/>
            </a:solidFill>
          </a:endParaRPr>
        </a:p>
        <a:p>
          <a:pPr algn="l"/>
          <a:r>
            <a:rPr kumimoji="1" lang="ja-JP" altLang="en-US" sz="900">
              <a:solidFill>
                <a:sysClr val="windowText" lastClr="000000"/>
              </a:solidFill>
            </a:rPr>
            <a:t>・セッションキー</a:t>
          </a:r>
        </a:p>
      </xdr:txBody>
    </xdr:sp>
    <xdr:clientData/>
  </xdr:twoCellAnchor>
  <xdr:twoCellAnchor>
    <xdr:from>
      <xdr:col>2</xdr:col>
      <xdr:colOff>85725</xdr:colOff>
      <xdr:row>177</xdr:row>
      <xdr:rowOff>76200</xdr:rowOff>
    </xdr:from>
    <xdr:to>
      <xdr:col>12</xdr:col>
      <xdr:colOff>123825</xdr:colOff>
      <xdr:row>179</xdr:row>
      <xdr:rowOff>133348</xdr:rowOff>
    </xdr:to>
    <xdr:sp macro="" textlink="">
      <xdr:nvSpPr>
        <xdr:cNvPr id="30" name="テキスト ボックス 29"/>
        <xdr:cNvSpPr txBox="1"/>
      </xdr:nvSpPr>
      <xdr:spPr>
        <a:xfrm>
          <a:off x="790575" y="23783925"/>
          <a:ext cx="3562350" cy="4000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900">
              <a:solidFill>
                <a:sysClr val="windowText" lastClr="000000"/>
              </a:solidFill>
            </a:rPr>
            <a:t>※</a:t>
          </a:r>
          <a:r>
            <a:rPr kumimoji="1" lang="ja-JP" altLang="en-US" sz="900">
              <a:solidFill>
                <a:sysClr val="windowText" lastClr="000000"/>
              </a:solidFill>
            </a:rPr>
            <a:t>秘密鍵</a:t>
          </a:r>
          <a:r>
            <a:rPr kumimoji="1" lang="en-US" altLang="ja-JP" sz="900">
              <a:solidFill>
                <a:sysClr val="windowText" lastClr="000000"/>
              </a:solidFill>
            </a:rPr>
            <a:t>/</a:t>
          </a:r>
          <a:r>
            <a:rPr kumimoji="1" lang="ja-JP" altLang="en-US" sz="900">
              <a:solidFill>
                <a:sysClr val="windowText" lastClr="000000"/>
              </a:solidFill>
            </a:rPr>
            <a:t>公開鍵は通信毎に</a:t>
          </a:r>
          <a:r>
            <a:rPr kumimoji="1" lang="en-US" altLang="ja-JP" sz="900">
              <a:solidFill>
                <a:sysClr val="windowText" lastClr="000000"/>
              </a:solidFill>
            </a:rPr>
            <a:t>MD</a:t>
          </a:r>
          <a:r>
            <a:rPr kumimoji="1" lang="ja-JP" altLang="en-US" sz="900">
              <a:solidFill>
                <a:sysClr val="windowText" lastClr="000000"/>
              </a:solidFill>
            </a:rPr>
            <a:t>側で作成し、公開鍵を</a:t>
          </a:r>
          <a:r>
            <a:rPr kumimoji="1" lang="en-US" altLang="ja-JP" sz="900">
              <a:solidFill>
                <a:sysClr val="windowText" lastClr="000000"/>
              </a:solidFill>
            </a:rPr>
            <a:t>HU</a:t>
          </a:r>
          <a:r>
            <a:rPr kumimoji="1" lang="ja-JP" altLang="en-US" sz="900">
              <a:solidFill>
                <a:sysClr val="windowText" lastClr="000000"/>
              </a:solidFill>
            </a:rPr>
            <a:t>側へ送信</a:t>
          </a:r>
          <a:endParaRPr kumimoji="1" lang="en-US" altLang="ja-JP" sz="900">
            <a:solidFill>
              <a:sysClr val="windowText" lastClr="000000"/>
            </a:solidFill>
          </a:endParaRPr>
        </a:p>
        <a:p>
          <a:pPr algn="l"/>
          <a:r>
            <a:rPr kumimoji="1" lang="en-US" altLang="ja-JP" sz="900">
              <a:solidFill>
                <a:sysClr val="windowText" lastClr="000000"/>
              </a:solidFill>
            </a:rPr>
            <a:t>※</a:t>
          </a:r>
          <a:r>
            <a:rPr kumimoji="1" lang="ja-JP" altLang="en-US" sz="900">
              <a:solidFill>
                <a:sysClr val="windowText" lastClr="000000"/>
              </a:solidFill>
            </a:rPr>
            <a:t>セッションキーは通信毎に</a:t>
          </a:r>
          <a:r>
            <a:rPr kumimoji="1" lang="en-US" altLang="ja-JP" sz="900">
              <a:solidFill>
                <a:sysClr val="windowText" lastClr="000000"/>
              </a:solidFill>
            </a:rPr>
            <a:t>HU</a:t>
          </a:r>
          <a:r>
            <a:rPr kumimoji="1" lang="ja-JP" altLang="en-US" sz="900">
              <a:solidFill>
                <a:sysClr val="windowText" lastClr="000000"/>
              </a:solidFill>
            </a:rPr>
            <a:t>側で生成し、</a:t>
          </a:r>
          <a:r>
            <a:rPr kumimoji="1" lang="en-US" altLang="ja-JP" sz="900">
              <a:solidFill>
                <a:sysClr val="windowText" lastClr="000000"/>
              </a:solidFill>
            </a:rPr>
            <a:t>MD</a:t>
          </a:r>
          <a:r>
            <a:rPr kumimoji="1" lang="ja-JP" altLang="en-US" sz="900">
              <a:solidFill>
                <a:sysClr val="windowText" lastClr="000000"/>
              </a:solidFill>
            </a:rPr>
            <a:t>側へ送信</a:t>
          </a:r>
          <a:endParaRPr kumimoji="1" lang="en-US" altLang="ja-JP" sz="900">
            <a:solidFill>
              <a:sysClr val="windowText" lastClr="000000"/>
            </a:solidFill>
          </a:endParaRPr>
        </a:p>
        <a:p>
          <a:pPr algn="l"/>
          <a:endParaRPr kumimoji="1" lang="en-US" altLang="ja-JP" sz="900">
            <a:solidFill>
              <a:sysClr val="windowText" lastClr="000000"/>
            </a:solidFill>
          </a:endParaRPr>
        </a:p>
      </xdr:txBody>
    </xdr:sp>
    <xdr:clientData/>
  </xdr:twoCellAnchor>
  <xdr:twoCellAnchor>
    <xdr:from>
      <xdr:col>11</xdr:col>
      <xdr:colOff>251659</xdr:colOff>
      <xdr:row>183</xdr:row>
      <xdr:rowOff>136400</xdr:rowOff>
    </xdr:from>
    <xdr:to>
      <xdr:col>13</xdr:col>
      <xdr:colOff>67510</xdr:colOff>
      <xdr:row>184</xdr:row>
      <xdr:rowOff>151820</xdr:rowOff>
    </xdr:to>
    <xdr:sp macro="" textlink="">
      <xdr:nvSpPr>
        <xdr:cNvPr id="31" name="テキスト ボックス 30"/>
        <xdr:cNvSpPr txBox="1"/>
      </xdr:nvSpPr>
      <xdr:spPr bwMode="auto">
        <a:xfrm>
          <a:off x="4128334" y="24872825"/>
          <a:ext cx="520701" cy="186870"/>
        </a:xfrm>
        <a:prstGeom prst="rect">
          <a:avLst/>
        </a:prstGeom>
        <a:solidFill>
          <a:schemeClr val="accent6">
            <a:lumMod val="60000"/>
            <a:lumOff val="40000"/>
          </a:schemeClr>
        </a:solidFill>
        <a:ln w="9525">
          <a:solidFill>
            <a:schemeClr val="accent6">
              <a:lumMod val="60000"/>
              <a:lumOff val="4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en-US" altLang="ja-JP" sz="900">
              <a:latin typeface="HGｺﾞｼｯｸM" panose="020B0609000000000000" pitchFamily="49" charset="-128"/>
              <a:ea typeface="HGｺﾞｼｯｸM" panose="020B0609000000000000" pitchFamily="49" charset="-128"/>
            </a:rPr>
            <a:t>USB</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16</xdr:col>
      <xdr:colOff>228599</xdr:colOff>
      <xdr:row>180</xdr:row>
      <xdr:rowOff>152401</xdr:rowOff>
    </xdr:from>
    <xdr:to>
      <xdr:col>18</xdr:col>
      <xdr:colOff>76200</xdr:colOff>
      <xdr:row>184</xdr:row>
      <xdr:rowOff>95251</xdr:rowOff>
    </xdr:to>
    <xdr:sp macro="" textlink="">
      <xdr:nvSpPr>
        <xdr:cNvPr id="32" name="フリーフォーム 31"/>
        <xdr:cNvSpPr/>
      </xdr:nvSpPr>
      <xdr:spPr bwMode="auto">
        <a:xfrm>
          <a:off x="5867399" y="24374476"/>
          <a:ext cx="552451" cy="628650"/>
        </a:xfrm>
        <a:custGeom>
          <a:avLst/>
          <a:gdLst>
            <a:gd name="connsiteX0" fmla="*/ 0 w 91965"/>
            <a:gd name="connsiteY0" fmla="*/ 0 h 295603"/>
            <a:gd name="connsiteX1" fmla="*/ 0 w 91965"/>
            <a:gd name="connsiteY1" fmla="*/ 295603 h 295603"/>
            <a:gd name="connsiteX2" fmla="*/ 91965 w 91965"/>
            <a:gd name="connsiteY2" fmla="*/ 295603 h 295603"/>
            <a:gd name="connsiteX3" fmla="*/ 91965 w 91965"/>
            <a:gd name="connsiteY3" fmla="*/ 13137 h 295603"/>
            <a:gd name="connsiteX0" fmla="*/ 0 w 91965"/>
            <a:gd name="connsiteY0" fmla="*/ 16592 h 282467"/>
            <a:gd name="connsiteX1" fmla="*/ 0 w 91965"/>
            <a:gd name="connsiteY1" fmla="*/ 282467 h 282467"/>
            <a:gd name="connsiteX2" fmla="*/ 91965 w 91965"/>
            <a:gd name="connsiteY2" fmla="*/ 282467 h 282467"/>
            <a:gd name="connsiteX3" fmla="*/ 91965 w 91965"/>
            <a:gd name="connsiteY3" fmla="*/ 1 h 282467"/>
            <a:gd name="connsiteX0" fmla="*/ 14149 w 106114"/>
            <a:gd name="connsiteY0" fmla="*/ 44592 h 310467"/>
            <a:gd name="connsiteX1" fmla="*/ 0 w 106114"/>
            <a:gd name="connsiteY1" fmla="*/ 0 h 310467"/>
            <a:gd name="connsiteX2" fmla="*/ 14149 w 106114"/>
            <a:gd name="connsiteY2" fmla="*/ 310467 h 310467"/>
            <a:gd name="connsiteX3" fmla="*/ 106114 w 106114"/>
            <a:gd name="connsiteY3" fmla="*/ 310467 h 310467"/>
            <a:gd name="connsiteX4" fmla="*/ 106114 w 106114"/>
            <a:gd name="connsiteY4" fmla="*/ 28001 h 310467"/>
            <a:gd name="connsiteX0" fmla="*/ 297120 w 389085"/>
            <a:gd name="connsiteY0" fmla="*/ 44592 h 310467"/>
            <a:gd name="connsiteX1" fmla="*/ 0 w 389085"/>
            <a:gd name="connsiteY1" fmla="*/ 0 h 310467"/>
            <a:gd name="connsiteX2" fmla="*/ 297120 w 389085"/>
            <a:gd name="connsiteY2" fmla="*/ 310467 h 310467"/>
            <a:gd name="connsiteX3" fmla="*/ 389085 w 389085"/>
            <a:gd name="connsiteY3" fmla="*/ 310467 h 310467"/>
            <a:gd name="connsiteX4" fmla="*/ 389085 w 389085"/>
            <a:gd name="connsiteY4" fmla="*/ 28001 h 310467"/>
            <a:gd name="connsiteX0" fmla="*/ 70743 w 162708"/>
            <a:gd name="connsiteY0" fmla="*/ 16592 h 282467"/>
            <a:gd name="connsiteX1" fmla="*/ 0 w 162708"/>
            <a:gd name="connsiteY1" fmla="*/ 105776 h 282467"/>
            <a:gd name="connsiteX2" fmla="*/ 70743 w 162708"/>
            <a:gd name="connsiteY2" fmla="*/ 282467 h 282467"/>
            <a:gd name="connsiteX3" fmla="*/ 162708 w 162708"/>
            <a:gd name="connsiteY3" fmla="*/ 282467 h 282467"/>
            <a:gd name="connsiteX4" fmla="*/ 162708 w 162708"/>
            <a:gd name="connsiteY4" fmla="*/ 1 h 282467"/>
            <a:gd name="connsiteX0" fmla="*/ 0 w 360787"/>
            <a:gd name="connsiteY0" fmla="*/ 16589 h 282465"/>
            <a:gd name="connsiteX1" fmla="*/ 198079 w 360787"/>
            <a:gd name="connsiteY1" fmla="*/ 105774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90044 w 360787"/>
            <a:gd name="connsiteY1" fmla="*/ 16592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89 h 282465"/>
            <a:gd name="connsiteX1" fmla="*/ 240524 w 360787"/>
            <a:gd name="connsiteY1" fmla="*/ 16589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75895 w 360787"/>
            <a:gd name="connsiteY1" fmla="*/ 16590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89 h 282465"/>
            <a:gd name="connsiteX1" fmla="*/ 261747 w 360787"/>
            <a:gd name="connsiteY1" fmla="*/ 31452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82969 w 360787"/>
            <a:gd name="connsiteY1" fmla="*/ 31454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89 h 282465"/>
            <a:gd name="connsiteX1" fmla="*/ 261746 w 360787"/>
            <a:gd name="connsiteY1" fmla="*/ 31452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73805 w 360787"/>
            <a:gd name="connsiteY1" fmla="*/ 23088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89 h 282465"/>
            <a:gd name="connsiteX1" fmla="*/ 265765 w 360787"/>
            <a:gd name="connsiteY1" fmla="*/ 31453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69785 w 360787"/>
            <a:gd name="connsiteY1" fmla="*/ 6353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89 h 282465"/>
            <a:gd name="connsiteX1" fmla="*/ 269785 w 360787"/>
            <a:gd name="connsiteY1" fmla="*/ 31453 h 282465"/>
            <a:gd name="connsiteX2" fmla="*/ 268822 w 360787"/>
            <a:gd name="connsiteY2" fmla="*/ 282465 h 282465"/>
            <a:gd name="connsiteX3" fmla="*/ 360787 w 360787"/>
            <a:gd name="connsiteY3" fmla="*/ 282465 h 282465"/>
            <a:gd name="connsiteX4" fmla="*/ 360787 w 360787"/>
            <a:gd name="connsiteY4" fmla="*/ -1 h 282465"/>
            <a:gd name="connsiteX0" fmla="*/ 0 w 360787"/>
            <a:gd name="connsiteY0" fmla="*/ 16591 h 282467"/>
            <a:gd name="connsiteX1" fmla="*/ 261745 w 360787"/>
            <a:gd name="connsiteY1" fmla="*/ 14721 h 282467"/>
            <a:gd name="connsiteX2" fmla="*/ 268822 w 360787"/>
            <a:gd name="connsiteY2" fmla="*/ 282467 h 282467"/>
            <a:gd name="connsiteX3" fmla="*/ 360787 w 360787"/>
            <a:gd name="connsiteY3" fmla="*/ 282467 h 282467"/>
            <a:gd name="connsiteX4" fmla="*/ 360787 w 360787"/>
            <a:gd name="connsiteY4" fmla="*/ 1 h 282467"/>
            <a:gd name="connsiteX0" fmla="*/ 0 w 360787"/>
            <a:gd name="connsiteY0" fmla="*/ 16590 h 282466"/>
            <a:gd name="connsiteX1" fmla="*/ 261745 w 360787"/>
            <a:gd name="connsiteY1" fmla="*/ 14720 h 282466"/>
            <a:gd name="connsiteX2" fmla="*/ 264951 w 360787"/>
            <a:gd name="connsiteY2" fmla="*/ 274407 h 282466"/>
            <a:gd name="connsiteX3" fmla="*/ 360787 w 360787"/>
            <a:gd name="connsiteY3" fmla="*/ 282466 h 282466"/>
            <a:gd name="connsiteX4" fmla="*/ 360787 w 360787"/>
            <a:gd name="connsiteY4" fmla="*/ 0 h 282466"/>
            <a:gd name="connsiteX0" fmla="*/ 0 w 360787"/>
            <a:gd name="connsiteY0" fmla="*/ 16590 h 290525"/>
            <a:gd name="connsiteX1" fmla="*/ 261745 w 360787"/>
            <a:gd name="connsiteY1" fmla="*/ 14720 h 290525"/>
            <a:gd name="connsiteX2" fmla="*/ 257208 w 360787"/>
            <a:gd name="connsiteY2" fmla="*/ 290525 h 290525"/>
            <a:gd name="connsiteX3" fmla="*/ 360787 w 360787"/>
            <a:gd name="connsiteY3" fmla="*/ 282466 h 290525"/>
            <a:gd name="connsiteX4" fmla="*/ 360787 w 360787"/>
            <a:gd name="connsiteY4" fmla="*/ 0 h 290525"/>
            <a:gd name="connsiteX0" fmla="*/ 0 w 360787"/>
            <a:gd name="connsiteY0" fmla="*/ 16590 h 290525"/>
            <a:gd name="connsiteX1" fmla="*/ 261745 w 360787"/>
            <a:gd name="connsiteY1" fmla="*/ 14720 h 290525"/>
            <a:gd name="connsiteX2" fmla="*/ 264951 w 360787"/>
            <a:gd name="connsiteY2" fmla="*/ 290525 h 290525"/>
            <a:gd name="connsiteX3" fmla="*/ 360787 w 360787"/>
            <a:gd name="connsiteY3" fmla="*/ 282466 h 290525"/>
            <a:gd name="connsiteX4" fmla="*/ 360787 w 360787"/>
            <a:gd name="connsiteY4" fmla="*/ 0 h 290525"/>
            <a:gd name="connsiteX0" fmla="*/ 0 w 360787"/>
            <a:gd name="connsiteY0" fmla="*/ 16590 h 290525"/>
            <a:gd name="connsiteX1" fmla="*/ 261745 w 360787"/>
            <a:gd name="connsiteY1" fmla="*/ 14720 h 290525"/>
            <a:gd name="connsiteX2" fmla="*/ 264951 w 360787"/>
            <a:gd name="connsiteY2" fmla="*/ 290525 h 290525"/>
            <a:gd name="connsiteX3" fmla="*/ 360787 w 360787"/>
            <a:gd name="connsiteY3" fmla="*/ 282466 h 290525"/>
            <a:gd name="connsiteX4" fmla="*/ 360787 w 360787"/>
            <a:gd name="connsiteY4" fmla="*/ 0 h 290525"/>
            <a:gd name="connsiteX0" fmla="*/ 11103 w 371890"/>
            <a:gd name="connsiteY0" fmla="*/ 16590 h 290525"/>
            <a:gd name="connsiteX1" fmla="*/ 0 w 371890"/>
            <a:gd name="connsiteY1" fmla="*/ 22348 h 290525"/>
            <a:gd name="connsiteX2" fmla="*/ 272848 w 371890"/>
            <a:gd name="connsiteY2" fmla="*/ 14720 h 290525"/>
            <a:gd name="connsiteX3" fmla="*/ 276054 w 371890"/>
            <a:gd name="connsiteY3" fmla="*/ 290525 h 290525"/>
            <a:gd name="connsiteX4" fmla="*/ 371890 w 371890"/>
            <a:gd name="connsiteY4" fmla="*/ 282466 h 290525"/>
            <a:gd name="connsiteX5" fmla="*/ 371890 w 371890"/>
            <a:gd name="connsiteY5" fmla="*/ 0 h 290525"/>
            <a:gd name="connsiteX0" fmla="*/ 165 w 360952"/>
            <a:gd name="connsiteY0" fmla="*/ 16590 h 983315"/>
            <a:gd name="connsiteX1" fmla="*/ 0 w 360952"/>
            <a:gd name="connsiteY1" fmla="*/ 983315 h 983315"/>
            <a:gd name="connsiteX2" fmla="*/ 261910 w 360952"/>
            <a:gd name="connsiteY2" fmla="*/ 14720 h 983315"/>
            <a:gd name="connsiteX3" fmla="*/ 265116 w 360952"/>
            <a:gd name="connsiteY3" fmla="*/ 290525 h 983315"/>
            <a:gd name="connsiteX4" fmla="*/ 360952 w 360952"/>
            <a:gd name="connsiteY4" fmla="*/ 282466 h 983315"/>
            <a:gd name="connsiteX5" fmla="*/ 360952 w 360952"/>
            <a:gd name="connsiteY5" fmla="*/ 0 h 983315"/>
            <a:gd name="connsiteX0" fmla="*/ 0 w 486574"/>
            <a:gd name="connsiteY0" fmla="*/ 832295 h 983315"/>
            <a:gd name="connsiteX1" fmla="*/ 125622 w 486574"/>
            <a:gd name="connsiteY1" fmla="*/ 983315 h 983315"/>
            <a:gd name="connsiteX2" fmla="*/ 387532 w 486574"/>
            <a:gd name="connsiteY2" fmla="*/ 14720 h 983315"/>
            <a:gd name="connsiteX3" fmla="*/ 390738 w 486574"/>
            <a:gd name="connsiteY3" fmla="*/ 290525 h 983315"/>
            <a:gd name="connsiteX4" fmla="*/ 486574 w 486574"/>
            <a:gd name="connsiteY4" fmla="*/ 282466 h 983315"/>
            <a:gd name="connsiteX5" fmla="*/ 486574 w 486574"/>
            <a:gd name="connsiteY5" fmla="*/ 0 h 983315"/>
            <a:gd name="connsiteX0" fmla="*/ 5633 w 492207"/>
            <a:gd name="connsiteY0" fmla="*/ 832295 h 832295"/>
            <a:gd name="connsiteX1" fmla="*/ 0 w 492207"/>
            <a:gd name="connsiteY1" fmla="*/ 0 h 832295"/>
            <a:gd name="connsiteX2" fmla="*/ 393165 w 492207"/>
            <a:gd name="connsiteY2" fmla="*/ 14720 h 832295"/>
            <a:gd name="connsiteX3" fmla="*/ 396371 w 492207"/>
            <a:gd name="connsiteY3" fmla="*/ 290525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393165 w 492207"/>
            <a:gd name="connsiteY2" fmla="*/ 14720 h 832295"/>
            <a:gd name="connsiteX3" fmla="*/ 396371 w 492207"/>
            <a:gd name="connsiteY3" fmla="*/ 290525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393165 w 492207"/>
            <a:gd name="connsiteY2" fmla="*/ 14720 h 832295"/>
            <a:gd name="connsiteX3" fmla="*/ 336967 w 492207"/>
            <a:gd name="connsiteY3" fmla="*/ 278882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333761 w 492207"/>
            <a:gd name="connsiteY2" fmla="*/ 26363 h 832295"/>
            <a:gd name="connsiteX3" fmla="*/ 336967 w 492207"/>
            <a:gd name="connsiteY3" fmla="*/ 278882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333761 w 492207"/>
            <a:gd name="connsiteY2" fmla="*/ 26363 h 832295"/>
            <a:gd name="connsiteX3" fmla="*/ 243617 w 492207"/>
            <a:gd name="connsiteY3" fmla="*/ 266271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333761 w 492207"/>
            <a:gd name="connsiteY2" fmla="*/ 26363 h 832295"/>
            <a:gd name="connsiteX3" fmla="*/ 201186 w 492207"/>
            <a:gd name="connsiteY3" fmla="*/ 278881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23439 w 492207"/>
            <a:gd name="connsiteY2" fmla="*/ 26364 h 832295"/>
            <a:gd name="connsiteX3" fmla="*/ 201186 w 492207"/>
            <a:gd name="connsiteY3" fmla="*/ 278881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197980 w 492207"/>
            <a:gd name="connsiteY2" fmla="*/ 1143 h 832295"/>
            <a:gd name="connsiteX3" fmla="*/ 201186 w 492207"/>
            <a:gd name="connsiteY3" fmla="*/ 278881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06466 w 492207"/>
            <a:gd name="connsiteY2" fmla="*/ 38974 h 832295"/>
            <a:gd name="connsiteX3" fmla="*/ 201186 w 492207"/>
            <a:gd name="connsiteY3" fmla="*/ 278881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06466 w 492207"/>
            <a:gd name="connsiteY2" fmla="*/ 38974 h 832295"/>
            <a:gd name="connsiteX3" fmla="*/ 226645 w 492207"/>
            <a:gd name="connsiteY3" fmla="*/ 291492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40412 w 492207"/>
            <a:gd name="connsiteY2" fmla="*/ 38974 h 832295"/>
            <a:gd name="connsiteX3" fmla="*/ 226645 w 492207"/>
            <a:gd name="connsiteY3" fmla="*/ 291492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40412 w 492207"/>
            <a:gd name="connsiteY2" fmla="*/ 38974 h 832295"/>
            <a:gd name="connsiteX3" fmla="*/ 243617 w 492207"/>
            <a:gd name="connsiteY3" fmla="*/ 304102 h 832295"/>
            <a:gd name="connsiteX4" fmla="*/ 492207 w 492207"/>
            <a:gd name="connsiteY4" fmla="*/ 282466 h 832295"/>
            <a:gd name="connsiteX5" fmla="*/ 492207 w 492207"/>
            <a:gd name="connsiteY5" fmla="*/ 0 h 832295"/>
            <a:gd name="connsiteX0" fmla="*/ 5633 w 492207"/>
            <a:gd name="connsiteY0" fmla="*/ 832295 h 832295"/>
            <a:gd name="connsiteX1" fmla="*/ 0 w 492207"/>
            <a:gd name="connsiteY1" fmla="*/ 33522 h 832295"/>
            <a:gd name="connsiteX2" fmla="*/ 240412 w 492207"/>
            <a:gd name="connsiteY2" fmla="*/ 38974 h 832295"/>
            <a:gd name="connsiteX3" fmla="*/ 243617 w 492207"/>
            <a:gd name="connsiteY3" fmla="*/ 291492 h 832295"/>
            <a:gd name="connsiteX4" fmla="*/ 492207 w 492207"/>
            <a:gd name="connsiteY4" fmla="*/ 282466 h 832295"/>
            <a:gd name="connsiteX5" fmla="*/ 492207 w 492207"/>
            <a:gd name="connsiteY5" fmla="*/ 0 h 8322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492207" h="832295">
              <a:moveTo>
                <a:pt x="5633" y="832295"/>
              </a:moveTo>
              <a:cubicBezTo>
                <a:pt x="3755" y="554863"/>
                <a:pt x="1878" y="310954"/>
                <a:pt x="0" y="33522"/>
              </a:cubicBezTo>
              <a:lnTo>
                <a:pt x="240412" y="38974"/>
              </a:lnTo>
              <a:cubicBezTo>
                <a:pt x="241481" y="125536"/>
                <a:pt x="242548" y="204930"/>
                <a:pt x="243617" y="291492"/>
              </a:cubicBezTo>
              <a:lnTo>
                <a:pt x="492207" y="282466"/>
              </a:lnTo>
              <a:lnTo>
                <a:pt x="492207" y="0"/>
              </a:lnTo>
            </a:path>
          </a:pathLst>
        </a:custGeom>
        <a:noFill/>
        <a:ln w="12700">
          <a:solidFill>
            <a:schemeClr val="accent3">
              <a:lumMod val="75000"/>
            </a:schemeClr>
          </a:solidFill>
          <a:prstDash val="sys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rgbClr val="FF0000"/>
            </a:solidFill>
          </a:endParaRPr>
        </a:p>
      </xdr:txBody>
    </xdr:sp>
    <xdr:clientData/>
  </xdr:twoCellAnchor>
  <xdr:oneCellAnchor>
    <xdr:from>
      <xdr:col>5</xdr:col>
      <xdr:colOff>314325</xdr:colOff>
      <xdr:row>457</xdr:row>
      <xdr:rowOff>164410</xdr:rowOff>
    </xdr:from>
    <xdr:ext cx="1569894" cy="342900"/>
    <xdr:sp macro="" textlink="">
      <xdr:nvSpPr>
        <xdr:cNvPr id="33" name="正方形/長方形 32"/>
        <xdr:cNvSpPr/>
      </xdr:nvSpPr>
      <xdr:spPr>
        <a:xfrm>
          <a:off x="2076450" y="60571960"/>
          <a:ext cx="1569894" cy="342900"/>
        </a:xfrm>
        <a:prstGeom prst="rect">
          <a:avLst/>
        </a:prstGeom>
        <a:pattFill prst="pct25">
          <a:fgClr>
            <a:schemeClr val="accent1"/>
          </a:fgClr>
          <a:bgClr>
            <a:schemeClr val="bg1"/>
          </a:bgClr>
        </a:patt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実データ</a:t>
          </a:r>
        </a:p>
      </xdr:txBody>
    </xdr:sp>
    <xdr:clientData/>
  </xdr:oneCellAnchor>
  <xdr:twoCellAnchor>
    <xdr:from>
      <xdr:col>9</xdr:col>
      <xdr:colOff>69379</xdr:colOff>
      <xdr:row>457</xdr:row>
      <xdr:rowOff>123825</xdr:rowOff>
    </xdr:from>
    <xdr:to>
      <xdr:col>10</xdr:col>
      <xdr:colOff>147235</xdr:colOff>
      <xdr:row>457</xdr:row>
      <xdr:rowOff>164410</xdr:rowOff>
    </xdr:to>
    <xdr:sp macro="" textlink="">
      <xdr:nvSpPr>
        <xdr:cNvPr id="34" name="テキスト ボックス 33"/>
        <xdr:cNvSpPr txBox="1"/>
      </xdr:nvSpPr>
      <xdr:spPr>
        <a:xfrm>
          <a:off x="3241204" y="60531375"/>
          <a:ext cx="430281" cy="40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1</a:t>
          </a:r>
          <a:r>
            <a:rPr kumimoji="1" lang="en-US" altLang="ja-JP" sz="1100" baseline="0">
              <a:solidFill>
                <a:sysClr val="windowText" lastClr="000000"/>
              </a:solidFill>
            </a:rPr>
            <a:t> sec</a:t>
          </a:r>
          <a:endParaRPr kumimoji="1" lang="ja-JP" altLang="en-US" sz="1100">
            <a:solidFill>
              <a:sysClr val="windowText" lastClr="000000"/>
            </a:solidFill>
          </a:endParaRPr>
        </a:p>
      </xdr:txBody>
    </xdr:sp>
    <xdr:clientData/>
  </xdr:twoCellAnchor>
  <xdr:oneCellAnchor>
    <xdr:from>
      <xdr:col>3</xdr:col>
      <xdr:colOff>0</xdr:colOff>
      <xdr:row>457</xdr:row>
      <xdr:rowOff>160803</xdr:rowOff>
    </xdr:from>
    <xdr:ext cx="1021977" cy="342900"/>
    <xdr:sp macro="" textlink="">
      <xdr:nvSpPr>
        <xdr:cNvPr id="35" name="正方形/長方形 34"/>
        <xdr:cNvSpPr/>
      </xdr:nvSpPr>
      <xdr:spPr>
        <a:xfrm>
          <a:off x="1057275" y="60568353"/>
          <a:ext cx="1021977" cy="342900"/>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ヘッダ</a:t>
          </a:r>
        </a:p>
      </xdr:txBody>
    </xdr:sp>
    <xdr:clientData/>
  </xdr:oneCellAnchor>
  <xdr:twoCellAnchor>
    <xdr:from>
      <xdr:col>10</xdr:col>
      <xdr:colOff>347843</xdr:colOff>
      <xdr:row>456</xdr:row>
      <xdr:rowOff>95250</xdr:rowOff>
    </xdr:from>
    <xdr:to>
      <xdr:col>15</xdr:col>
      <xdr:colOff>268944</xdr:colOff>
      <xdr:row>459</xdr:row>
      <xdr:rowOff>157222</xdr:rowOff>
    </xdr:to>
    <xdr:grpSp>
      <xdr:nvGrpSpPr>
        <xdr:cNvPr id="36" name="グループ化 35"/>
        <xdr:cNvGrpSpPr/>
      </xdr:nvGrpSpPr>
      <xdr:grpSpPr>
        <a:xfrm>
          <a:off x="3872093" y="78924150"/>
          <a:ext cx="1683226" cy="576322"/>
          <a:chOff x="4996042" y="34251900"/>
          <a:chExt cx="2045891" cy="576322"/>
        </a:xfrm>
      </xdr:grpSpPr>
      <xdr:sp macro="" textlink="">
        <xdr:nvSpPr>
          <xdr:cNvPr id="37" name="正方形/長方形 36"/>
          <xdr:cNvSpPr/>
        </xdr:nvSpPr>
        <xdr:spPr>
          <a:xfrm>
            <a:off x="5105400" y="34575750"/>
            <a:ext cx="371474" cy="171450"/>
          </a:xfrm>
          <a:prstGeom prst="rect">
            <a:avLst/>
          </a:prstGeom>
          <a:pattFill prst="pct25">
            <a:fgClr>
              <a:schemeClr val="accent1"/>
            </a:fgClr>
            <a:bgClr>
              <a:schemeClr val="bg1"/>
            </a:bgClr>
          </a:patt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sp macro="" textlink="">
        <xdr:nvSpPr>
          <xdr:cNvPr id="38" name="テキスト ボックス 37"/>
          <xdr:cNvSpPr txBox="1"/>
        </xdr:nvSpPr>
        <xdr:spPr>
          <a:xfrm>
            <a:off x="5429250" y="34528125"/>
            <a:ext cx="1612683" cy="28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：暗号化データ</a:t>
            </a:r>
          </a:p>
        </xdr:txBody>
      </xdr:sp>
      <xdr:sp macro="" textlink="">
        <xdr:nvSpPr>
          <xdr:cNvPr id="39" name="正方形/長方形 38"/>
          <xdr:cNvSpPr/>
        </xdr:nvSpPr>
        <xdr:spPr>
          <a:xfrm>
            <a:off x="4996042" y="34251900"/>
            <a:ext cx="1892660" cy="576322"/>
          </a:xfrm>
          <a:prstGeom prst="rect">
            <a:avLst/>
          </a:pr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sp macro="" textlink="">
        <xdr:nvSpPr>
          <xdr:cNvPr id="40" name="テキスト ボックス 39"/>
          <xdr:cNvSpPr txBox="1"/>
        </xdr:nvSpPr>
        <xdr:spPr>
          <a:xfrm>
            <a:off x="5362731" y="34299525"/>
            <a:ext cx="1114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凡例</a:t>
            </a:r>
          </a:p>
        </xdr:txBody>
      </xdr:sp>
    </xdr:grpSp>
    <xdr:clientData/>
  </xdr:twoCellAnchor>
  <xdr:twoCellAnchor>
    <xdr:from>
      <xdr:col>4</xdr:col>
      <xdr:colOff>0</xdr:colOff>
      <xdr:row>239</xdr:row>
      <xdr:rowOff>9525</xdr:rowOff>
    </xdr:from>
    <xdr:to>
      <xdr:col>7</xdr:col>
      <xdr:colOff>323850</xdr:colOff>
      <xdr:row>240</xdr:row>
      <xdr:rowOff>80424</xdr:rowOff>
    </xdr:to>
    <xdr:sp macro="" textlink="">
      <xdr:nvSpPr>
        <xdr:cNvPr id="41" name="テキスト ボックス 40"/>
        <xdr:cNvSpPr txBox="1"/>
      </xdr:nvSpPr>
      <xdr:spPr bwMode="auto">
        <a:xfrm>
          <a:off x="1409700" y="29375100"/>
          <a:ext cx="1381125" cy="24234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crypto library</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11</xdr:col>
      <xdr:colOff>28575</xdr:colOff>
      <xdr:row>239</xdr:row>
      <xdr:rowOff>9525</xdr:rowOff>
    </xdr:from>
    <xdr:to>
      <xdr:col>15</xdr:col>
      <xdr:colOff>0</xdr:colOff>
      <xdr:row>240</xdr:row>
      <xdr:rowOff>80424</xdr:rowOff>
    </xdr:to>
    <xdr:sp macro="" textlink="">
      <xdr:nvSpPr>
        <xdr:cNvPr id="42" name="テキスト ボックス 41"/>
        <xdr:cNvSpPr txBox="1"/>
      </xdr:nvSpPr>
      <xdr:spPr bwMode="auto">
        <a:xfrm>
          <a:off x="3905250" y="29375100"/>
          <a:ext cx="1381125" cy="242349"/>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ssl library</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0</xdr:colOff>
      <xdr:row>234</xdr:row>
      <xdr:rowOff>114300</xdr:rowOff>
    </xdr:from>
    <xdr:to>
      <xdr:col>14</xdr:col>
      <xdr:colOff>342900</xdr:colOff>
      <xdr:row>236</xdr:row>
      <xdr:rowOff>13749</xdr:rowOff>
    </xdr:to>
    <xdr:sp macro="" textlink="">
      <xdr:nvSpPr>
        <xdr:cNvPr id="43" name="テキスト ボックス 42"/>
        <xdr:cNvSpPr txBox="1"/>
      </xdr:nvSpPr>
      <xdr:spPr bwMode="auto">
        <a:xfrm>
          <a:off x="1409700" y="28622625"/>
          <a:ext cx="3867150" cy="242349"/>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openssl </a:t>
          </a:r>
          <a:r>
            <a:rPr kumimoji="1" lang="ja-JP" altLang="en-US" sz="900">
              <a:latin typeface="HGｺﾞｼｯｸM" panose="020B0609000000000000" pitchFamily="49" charset="-128"/>
              <a:ea typeface="HGｺﾞｼｯｸM" panose="020B0609000000000000" pitchFamily="49" charset="-128"/>
            </a:rPr>
            <a:t>コマンドライン・ツール</a:t>
          </a:r>
        </a:p>
      </xdr:txBody>
    </xdr:sp>
    <xdr:clientData/>
  </xdr:twoCellAnchor>
  <xdr:twoCellAnchor>
    <xdr:from>
      <xdr:col>7</xdr:col>
      <xdr:colOff>323850</xdr:colOff>
      <xdr:row>239</xdr:row>
      <xdr:rowOff>130700</xdr:rowOff>
    </xdr:from>
    <xdr:to>
      <xdr:col>11</xdr:col>
      <xdr:colOff>28575</xdr:colOff>
      <xdr:row>239</xdr:row>
      <xdr:rowOff>130700</xdr:rowOff>
    </xdr:to>
    <xdr:cxnSp macro="">
      <xdr:nvCxnSpPr>
        <xdr:cNvPr id="44" name="直線矢印コネクタ 43"/>
        <xdr:cNvCxnSpPr>
          <a:stCxn id="42" idx="1"/>
          <a:endCxn id="41" idx="3"/>
        </xdr:cNvCxnSpPr>
      </xdr:nvCxnSpPr>
      <xdr:spPr>
        <a:xfrm flipH="1">
          <a:off x="2790825" y="29496275"/>
          <a:ext cx="111442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236</xdr:row>
      <xdr:rowOff>9525</xdr:rowOff>
    </xdr:from>
    <xdr:to>
      <xdr:col>6</xdr:col>
      <xdr:colOff>0</xdr:colOff>
      <xdr:row>239</xdr:row>
      <xdr:rowOff>9525</xdr:rowOff>
    </xdr:to>
    <xdr:cxnSp macro="">
      <xdr:nvCxnSpPr>
        <xdr:cNvPr id="45" name="直線矢印コネクタ 44"/>
        <xdr:cNvCxnSpPr/>
      </xdr:nvCxnSpPr>
      <xdr:spPr>
        <a:xfrm>
          <a:off x="2114550" y="28860750"/>
          <a:ext cx="0" cy="51435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333375</xdr:colOff>
      <xdr:row>236</xdr:row>
      <xdr:rowOff>9525</xdr:rowOff>
    </xdr:from>
    <xdr:to>
      <xdr:col>12</xdr:col>
      <xdr:colOff>333375</xdr:colOff>
      <xdr:row>239</xdr:row>
      <xdr:rowOff>9525</xdr:rowOff>
    </xdr:to>
    <xdr:cxnSp macro="">
      <xdr:nvCxnSpPr>
        <xdr:cNvPr id="46" name="直線矢印コネクタ 45"/>
        <xdr:cNvCxnSpPr/>
      </xdr:nvCxnSpPr>
      <xdr:spPr>
        <a:xfrm>
          <a:off x="4562475" y="28860750"/>
          <a:ext cx="0" cy="51435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209551</xdr:colOff>
      <xdr:row>236</xdr:row>
      <xdr:rowOff>133350</xdr:rowOff>
    </xdr:from>
    <xdr:to>
      <xdr:col>14</xdr:col>
      <xdr:colOff>342901</xdr:colOff>
      <xdr:row>238</xdr:row>
      <xdr:rowOff>32799</xdr:rowOff>
    </xdr:to>
    <xdr:sp macro="" textlink="">
      <xdr:nvSpPr>
        <xdr:cNvPr id="47" name="テキスト ボックス 46"/>
        <xdr:cNvSpPr txBox="1"/>
      </xdr:nvSpPr>
      <xdr:spPr bwMode="auto">
        <a:xfrm>
          <a:off x="4438651" y="28984575"/>
          <a:ext cx="838200" cy="242349"/>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使用する</a:t>
          </a:r>
        </a:p>
      </xdr:txBody>
    </xdr:sp>
    <xdr:clientData/>
  </xdr:twoCellAnchor>
  <xdr:twoCellAnchor>
    <xdr:from>
      <xdr:col>4</xdr:col>
      <xdr:colOff>19051</xdr:colOff>
      <xdr:row>236</xdr:row>
      <xdr:rowOff>142875</xdr:rowOff>
    </xdr:from>
    <xdr:to>
      <xdr:col>6</xdr:col>
      <xdr:colOff>152401</xdr:colOff>
      <xdr:row>238</xdr:row>
      <xdr:rowOff>42324</xdr:rowOff>
    </xdr:to>
    <xdr:sp macro="" textlink="">
      <xdr:nvSpPr>
        <xdr:cNvPr id="48" name="テキスト ボックス 47"/>
        <xdr:cNvSpPr txBox="1"/>
      </xdr:nvSpPr>
      <xdr:spPr bwMode="auto">
        <a:xfrm>
          <a:off x="1428751" y="28994100"/>
          <a:ext cx="838200" cy="242349"/>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使用する</a:t>
          </a:r>
        </a:p>
      </xdr:txBody>
    </xdr:sp>
    <xdr:clientData/>
  </xdr:twoCellAnchor>
  <xdr:twoCellAnchor>
    <xdr:from>
      <xdr:col>8</xdr:col>
      <xdr:colOff>133351</xdr:colOff>
      <xdr:row>238</xdr:row>
      <xdr:rowOff>66675</xdr:rowOff>
    </xdr:from>
    <xdr:to>
      <xdr:col>10</xdr:col>
      <xdr:colOff>266701</xdr:colOff>
      <xdr:row>239</xdr:row>
      <xdr:rowOff>137574</xdr:rowOff>
    </xdr:to>
    <xdr:sp macro="" textlink="">
      <xdr:nvSpPr>
        <xdr:cNvPr id="49" name="テキスト ボックス 48"/>
        <xdr:cNvSpPr txBox="1"/>
      </xdr:nvSpPr>
      <xdr:spPr bwMode="auto">
        <a:xfrm>
          <a:off x="2952751" y="29260800"/>
          <a:ext cx="838200" cy="242349"/>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使用する</a:t>
          </a:r>
        </a:p>
      </xdr:txBody>
    </xdr:sp>
    <xdr:clientData/>
  </xdr:twoCellAnchor>
  <xdr:twoCellAnchor>
    <xdr:from>
      <xdr:col>2</xdr:col>
      <xdr:colOff>95252</xdr:colOff>
      <xdr:row>232</xdr:row>
      <xdr:rowOff>57150</xdr:rowOff>
    </xdr:from>
    <xdr:to>
      <xdr:col>6</xdr:col>
      <xdr:colOff>200026</xdr:colOff>
      <xdr:row>233</xdr:row>
      <xdr:rowOff>128049</xdr:rowOff>
    </xdr:to>
    <xdr:sp macro="" textlink="">
      <xdr:nvSpPr>
        <xdr:cNvPr id="50" name="テキスト ボックス 49"/>
        <xdr:cNvSpPr txBox="1"/>
      </xdr:nvSpPr>
      <xdr:spPr bwMode="auto">
        <a:xfrm>
          <a:off x="800102" y="28222575"/>
          <a:ext cx="1514474" cy="242349"/>
        </a:xfrm>
        <a:prstGeom prst="rect">
          <a:avLst/>
        </a:prstGeom>
        <a:solidFill>
          <a:sysClr val="window" lastClr="FFFFFF"/>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ソフトウェア構成</a:t>
          </a:r>
        </a:p>
      </xdr:txBody>
    </xdr:sp>
    <xdr:clientData/>
  </xdr:twoCellAnchor>
  <xdr:twoCellAnchor editAs="oneCell">
    <xdr:from>
      <xdr:col>3</xdr:col>
      <xdr:colOff>0</xdr:colOff>
      <xdr:row>504</xdr:row>
      <xdr:rowOff>171449</xdr:rowOff>
    </xdr:from>
    <xdr:to>
      <xdr:col>14</xdr:col>
      <xdr:colOff>333173</xdr:colOff>
      <xdr:row>529</xdr:row>
      <xdr:rowOff>47624</xdr:rowOff>
    </xdr:to>
    <xdr:pic>
      <xdr:nvPicPr>
        <xdr:cNvPr id="51" name="図 50"/>
        <xdr:cNvPicPr>
          <a:picLocks noChangeAspect="1"/>
        </xdr:cNvPicPr>
      </xdr:nvPicPr>
      <xdr:blipFill>
        <a:blip xmlns:r="http://schemas.openxmlformats.org/officeDocument/2006/relationships" r:embed="rId1"/>
        <a:stretch>
          <a:fillRect/>
        </a:stretch>
      </xdr:blipFill>
      <xdr:spPr>
        <a:xfrm>
          <a:off x="1057275" y="65732024"/>
          <a:ext cx="4209848" cy="4162425"/>
        </a:xfrm>
        <a:prstGeom prst="rect">
          <a:avLst/>
        </a:prstGeom>
      </xdr:spPr>
    </xdr:pic>
    <xdr:clientData/>
  </xdr:twoCellAnchor>
  <xdr:twoCellAnchor editAs="oneCell">
    <xdr:from>
      <xdr:col>3</xdr:col>
      <xdr:colOff>0</xdr:colOff>
      <xdr:row>537</xdr:row>
      <xdr:rowOff>0</xdr:rowOff>
    </xdr:from>
    <xdr:to>
      <xdr:col>14</xdr:col>
      <xdr:colOff>346982</xdr:colOff>
      <xdr:row>561</xdr:row>
      <xdr:rowOff>28575</xdr:rowOff>
    </xdr:to>
    <xdr:pic>
      <xdr:nvPicPr>
        <xdr:cNvPr id="52" name="図 51"/>
        <xdr:cNvPicPr>
          <a:picLocks noChangeAspect="1"/>
        </xdr:cNvPicPr>
      </xdr:nvPicPr>
      <xdr:blipFill>
        <a:blip xmlns:r="http://schemas.openxmlformats.org/officeDocument/2006/relationships" r:embed="rId2"/>
        <a:stretch>
          <a:fillRect/>
        </a:stretch>
      </xdr:blipFill>
      <xdr:spPr>
        <a:xfrm>
          <a:off x="1057275" y="71218425"/>
          <a:ext cx="4223657" cy="4143375"/>
        </a:xfrm>
        <a:prstGeom prst="rect">
          <a:avLst/>
        </a:prstGeom>
      </xdr:spPr>
    </xdr:pic>
    <xdr:clientData/>
  </xdr:twoCellAnchor>
  <xdr:twoCellAnchor editAs="oneCell">
    <xdr:from>
      <xdr:col>3</xdr:col>
      <xdr:colOff>0</xdr:colOff>
      <xdr:row>569</xdr:row>
      <xdr:rowOff>0</xdr:rowOff>
    </xdr:from>
    <xdr:to>
      <xdr:col>14</xdr:col>
      <xdr:colOff>330091</xdr:colOff>
      <xdr:row>594</xdr:row>
      <xdr:rowOff>161925</xdr:rowOff>
    </xdr:to>
    <xdr:pic>
      <xdr:nvPicPr>
        <xdr:cNvPr id="53" name="図 52"/>
        <xdr:cNvPicPr>
          <a:picLocks noChangeAspect="1"/>
        </xdr:cNvPicPr>
      </xdr:nvPicPr>
      <xdr:blipFill>
        <a:blip xmlns:r="http://schemas.openxmlformats.org/officeDocument/2006/relationships" r:embed="rId3"/>
        <a:stretch>
          <a:fillRect/>
        </a:stretch>
      </xdr:blipFill>
      <xdr:spPr>
        <a:xfrm>
          <a:off x="1057275" y="76704825"/>
          <a:ext cx="4206766" cy="4448175"/>
        </a:xfrm>
        <a:prstGeom prst="rect">
          <a:avLst/>
        </a:prstGeom>
      </xdr:spPr>
    </xdr:pic>
    <xdr:clientData/>
  </xdr:twoCellAnchor>
  <xdr:twoCellAnchor editAs="oneCell">
    <xdr:from>
      <xdr:col>2</xdr:col>
      <xdr:colOff>13556</xdr:colOff>
      <xdr:row>267</xdr:row>
      <xdr:rowOff>57149</xdr:rowOff>
    </xdr:from>
    <xdr:to>
      <xdr:col>22</xdr:col>
      <xdr:colOff>38100</xdr:colOff>
      <xdr:row>299</xdr:row>
      <xdr:rowOff>85724</xdr:rowOff>
    </xdr:to>
    <xdr:pic>
      <xdr:nvPicPr>
        <xdr:cNvPr id="54" name="図 5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8406" y="34909124"/>
          <a:ext cx="7073044" cy="551497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209550</xdr:colOff>
      <xdr:row>295</xdr:row>
      <xdr:rowOff>76199</xdr:rowOff>
    </xdr:from>
    <xdr:to>
      <xdr:col>15</xdr:col>
      <xdr:colOff>85725</xdr:colOff>
      <xdr:row>296</xdr:row>
      <xdr:rowOff>85724</xdr:rowOff>
    </xdr:to>
    <xdr:sp macro="" textlink="">
      <xdr:nvSpPr>
        <xdr:cNvPr id="55" name="角丸四角形 54"/>
        <xdr:cNvSpPr/>
      </xdr:nvSpPr>
      <xdr:spPr>
        <a:xfrm>
          <a:off x="914400" y="39728774"/>
          <a:ext cx="4457700" cy="1809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219074</xdr:colOff>
      <xdr:row>293</xdr:row>
      <xdr:rowOff>114300</xdr:rowOff>
    </xdr:from>
    <xdr:to>
      <xdr:col>20</xdr:col>
      <xdr:colOff>76199</xdr:colOff>
      <xdr:row>295</xdr:row>
      <xdr:rowOff>123825</xdr:rowOff>
    </xdr:to>
    <xdr:sp macro="" textlink="">
      <xdr:nvSpPr>
        <xdr:cNvPr id="56" name="線吹き出し 1 (枠付き) 55"/>
        <xdr:cNvSpPr/>
      </xdr:nvSpPr>
      <xdr:spPr>
        <a:xfrm>
          <a:off x="5857874" y="39423975"/>
          <a:ext cx="1266825" cy="352425"/>
        </a:xfrm>
        <a:prstGeom prst="borderCallout1">
          <a:avLst>
            <a:gd name="adj1" fmla="val 45777"/>
            <a:gd name="adj2" fmla="val 683"/>
            <a:gd name="adj3" fmla="val 112500"/>
            <a:gd name="adj4" fmla="val -3833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適用バージョン</a:t>
          </a:r>
        </a:p>
      </xdr:txBody>
    </xdr:sp>
    <xdr:clientData/>
  </xdr:twoCellAnchor>
  <xdr:twoCellAnchor editAs="oneCell">
    <xdr:from>
      <xdr:col>3</xdr:col>
      <xdr:colOff>27563</xdr:colOff>
      <xdr:row>73</xdr:row>
      <xdr:rowOff>161925</xdr:rowOff>
    </xdr:from>
    <xdr:to>
      <xdr:col>15</xdr:col>
      <xdr:colOff>85725</xdr:colOff>
      <xdr:row>91</xdr:row>
      <xdr:rowOff>65204</xdr:rowOff>
    </xdr:to>
    <xdr:pic>
      <xdr:nvPicPr>
        <xdr:cNvPr id="57" name="図 5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84838" y="5181600"/>
          <a:ext cx="4287262" cy="298937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104775</xdr:colOff>
      <xdr:row>83</xdr:row>
      <xdr:rowOff>85725</xdr:rowOff>
    </xdr:from>
    <xdr:to>
      <xdr:col>12</xdr:col>
      <xdr:colOff>95250</xdr:colOff>
      <xdr:row>85</xdr:row>
      <xdr:rowOff>47625</xdr:rowOff>
    </xdr:to>
    <xdr:sp macro="" textlink="">
      <xdr:nvSpPr>
        <xdr:cNvPr id="58" name="角丸四角形 57"/>
        <xdr:cNvSpPr/>
      </xdr:nvSpPr>
      <xdr:spPr>
        <a:xfrm>
          <a:off x="3629025" y="6819900"/>
          <a:ext cx="695325"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80</xdr:row>
      <xdr:rowOff>104775</xdr:rowOff>
    </xdr:from>
    <xdr:to>
      <xdr:col>19</xdr:col>
      <xdr:colOff>19050</xdr:colOff>
      <xdr:row>83</xdr:row>
      <xdr:rowOff>66675</xdr:rowOff>
    </xdr:to>
    <xdr:sp macro="" textlink="">
      <xdr:nvSpPr>
        <xdr:cNvPr id="59" name="線吹き出し 1 (枠付き) 58"/>
        <xdr:cNvSpPr/>
      </xdr:nvSpPr>
      <xdr:spPr>
        <a:xfrm>
          <a:off x="5467350" y="6324600"/>
          <a:ext cx="1247775" cy="476250"/>
        </a:xfrm>
        <a:prstGeom prst="borderCallout1">
          <a:avLst>
            <a:gd name="adj1" fmla="val 45777"/>
            <a:gd name="adj2" fmla="val 683"/>
            <a:gd name="adj3" fmla="val 123311"/>
            <a:gd name="adj4" fmla="val -9105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AES-128</a:t>
          </a:r>
          <a:r>
            <a:rPr kumimoji="1" lang="ja-JP" altLang="en-US" sz="1100">
              <a:solidFill>
                <a:sysClr val="windowText" lastClr="000000"/>
              </a:solidFill>
            </a:rPr>
            <a:t>に適した</a:t>
          </a:r>
          <a:r>
            <a:rPr kumimoji="1" lang="en-US" altLang="ja-JP" sz="1100">
              <a:solidFill>
                <a:sysClr val="windowText" lastClr="000000"/>
              </a:solidFill>
            </a:rPr>
            <a:t>RSA</a:t>
          </a:r>
          <a:r>
            <a:rPr kumimoji="1" lang="ja-JP" altLang="en-US" sz="1100">
              <a:solidFill>
                <a:sysClr val="windowText" lastClr="000000"/>
              </a:solidFill>
            </a:rPr>
            <a:t>鍵長</a:t>
          </a:r>
        </a:p>
      </xdr:txBody>
    </xdr:sp>
    <xdr:clientData/>
  </xdr:twoCellAnchor>
  <xdr:twoCellAnchor>
    <xdr:from>
      <xdr:col>2</xdr:col>
      <xdr:colOff>342900</xdr:colOff>
      <xdr:row>115</xdr:row>
      <xdr:rowOff>76199</xdr:rowOff>
    </xdr:from>
    <xdr:to>
      <xdr:col>20</xdr:col>
      <xdr:colOff>342900</xdr:colOff>
      <xdr:row>132</xdr:row>
      <xdr:rowOff>95250</xdr:rowOff>
    </xdr:to>
    <xdr:sp macro="" textlink="">
      <xdr:nvSpPr>
        <xdr:cNvPr id="60" name="正方形/長方形 59"/>
        <xdr:cNvSpPr/>
      </xdr:nvSpPr>
      <xdr:spPr bwMode="auto">
        <a:xfrm>
          <a:off x="1047750" y="12468224"/>
          <a:ext cx="6343650" cy="2933701"/>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clientData/>
  </xdr:twoCellAnchor>
  <xdr:twoCellAnchor>
    <xdr:from>
      <xdr:col>4</xdr:col>
      <xdr:colOff>76200</xdr:colOff>
      <xdr:row>128</xdr:row>
      <xdr:rowOff>28575</xdr:rowOff>
    </xdr:from>
    <xdr:to>
      <xdr:col>7</xdr:col>
      <xdr:colOff>85724</xdr:colOff>
      <xdr:row>130</xdr:row>
      <xdr:rowOff>66675</xdr:rowOff>
    </xdr:to>
    <xdr:sp macro="" textlink="">
      <xdr:nvSpPr>
        <xdr:cNvPr id="61" name="テキスト ボックス 60"/>
        <xdr:cNvSpPr txBox="1"/>
      </xdr:nvSpPr>
      <xdr:spPr bwMode="auto">
        <a:xfrm>
          <a:off x="1485900" y="14649450"/>
          <a:ext cx="1066799" cy="381000"/>
        </a:xfrm>
        <a:prstGeom prst="rect">
          <a:avLst/>
        </a:prstGeom>
        <a:ln w="9525">
          <a:solidFill>
            <a:srgbClr val="FF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初期化ベクトル</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en-US" altLang="ja-JP" sz="900">
              <a:latin typeface="HGｺﾞｼｯｸM" panose="020B0609000000000000" pitchFamily="49" charset="-128"/>
              <a:ea typeface="HGｺﾞｼｯｸM" panose="020B0609000000000000" pitchFamily="49" charset="-128"/>
            </a:rPr>
            <a:t>(IV)</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295276</xdr:colOff>
      <xdr:row>117</xdr:row>
      <xdr:rowOff>38100</xdr:rowOff>
    </xdr:from>
    <xdr:to>
      <xdr:col>11</xdr:col>
      <xdr:colOff>85725</xdr:colOff>
      <xdr:row>119</xdr:row>
      <xdr:rowOff>76200</xdr:rowOff>
    </xdr:to>
    <xdr:sp macro="" textlink="">
      <xdr:nvSpPr>
        <xdr:cNvPr id="62" name="テキスト ボックス 61"/>
        <xdr:cNvSpPr txBox="1"/>
      </xdr:nvSpPr>
      <xdr:spPr bwMode="auto">
        <a:xfrm>
          <a:off x="3114676" y="12773025"/>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1</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295276</xdr:colOff>
      <xdr:row>128</xdr:row>
      <xdr:rowOff>9525</xdr:rowOff>
    </xdr:from>
    <xdr:to>
      <xdr:col>11</xdr:col>
      <xdr:colOff>85725</xdr:colOff>
      <xdr:row>130</xdr:row>
      <xdr:rowOff>47625</xdr:rowOff>
    </xdr:to>
    <xdr:sp macro="" textlink="">
      <xdr:nvSpPr>
        <xdr:cNvPr id="63" name="テキスト ボックス 62"/>
        <xdr:cNvSpPr txBox="1"/>
      </xdr:nvSpPr>
      <xdr:spPr bwMode="auto">
        <a:xfrm>
          <a:off x="3114676" y="14630400"/>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1</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9</xdr:col>
      <xdr:colOff>238125</xdr:colOff>
      <xdr:row>121</xdr:row>
      <xdr:rowOff>47625</xdr:rowOff>
    </xdr:from>
    <xdr:to>
      <xdr:col>10</xdr:col>
      <xdr:colOff>133350</xdr:colOff>
      <xdr:row>122</xdr:row>
      <xdr:rowOff>133350</xdr:rowOff>
    </xdr:to>
    <xdr:sp macro="" textlink="">
      <xdr:nvSpPr>
        <xdr:cNvPr id="64" name="フローチャート : 論理和 63"/>
        <xdr:cNvSpPr/>
      </xdr:nvSpPr>
      <xdr:spPr>
        <a:xfrm>
          <a:off x="3409950" y="13468350"/>
          <a:ext cx="247650" cy="257175"/>
        </a:xfrm>
        <a:prstGeom prst="flowChartOr">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304800</xdr:colOff>
      <xdr:row>124</xdr:row>
      <xdr:rowOff>85725</xdr:rowOff>
    </xdr:from>
    <xdr:to>
      <xdr:col>11</xdr:col>
      <xdr:colOff>66675</xdr:colOff>
      <xdr:row>126</xdr:row>
      <xdr:rowOff>28575</xdr:rowOff>
    </xdr:to>
    <xdr:sp macro="" textlink="">
      <xdr:nvSpPr>
        <xdr:cNvPr id="65" name="角丸四角形 64"/>
        <xdr:cNvSpPr/>
      </xdr:nvSpPr>
      <xdr:spPr>
        <a:xfrm>
          <a:off x="3124200" y="14020800"/>
          <a:ext cx="819150" cy="2857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ja-JP" altLang="en-US" sz="1000">
              <a:latin typeface="HGｺﾞｼｯｸM" panose="020B0609000000000000" pitchFamily="49" charset="-128"/>
              <a:ea typeface="HGｺﾞｼｯｸM" panose="020B0609000000000000" pitchFamily="49" charset="-128"/>
            </a:rPr>
            <a:t>暗号化</a:t>
          </a:r>
        </a:p>
      </xdr:txBody>
    </xdr:sp>
    <xdr:clientData/>
  </xdr:twoCellAnchor>
  <xdr:twoCellAnchor>
    <xdr:from>
      <xdr:col>10</xdr:col>
      <xdr:colOff>9525</xdr:colOff>
      <xdr:row>119</xdr:row>
      <xdr:rowOff>76200</xdr:rowOff>
    </xdr:from>
    <xdr:to>
      <xdr:col>10</xdr:col>
      <xdr:colOff>14288</xdr:colOff>
      <xdr:row>121</xdr:row>
      <xdr:rowOff>47625</xdr:rowOff>
    </xdr:to>
    <xdr:cxnSp macro="">
      <xdr:nvCxnSpPr>
        <xdr:cNvPr id="66" name="直線矢印コネクタ 65"/>
        <xdr:cNvCxnSpPr>
          <a:stCxn id="62" idx="2"/>
          <a:endCxn id="64" idx="0"/>
        </xdr:cNvCxnSpPr>
      </xdr:nvCxnSpPr>
      <xdr:spPr>
        <a:xfrm flipH="1">
          <a:off x="3533775" y="13154025"/>
          <a:ext cx="4763"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122</xdr:row>
      <xdr:rowOff>133350</xdr:rowOff>
    </xdr:from>
    <xdr:to>
      <xdr:col>10</xdr:col>
      <xdr:colOff>9525</xdr:colOff>
      <xdr:row>124</xdr:row>
      <xdr:rowOff>85725</xdr:rowOff>
    </xdr:to>
    <xdr:cxnSp macro="">
      <xdr:nvCxnSpPr>
        <xdr:cNvPr id="67" name="直線矢印コネクタ 66"/>
        <xdr:cNvCxnSpPr>
          <a:stCxn id="64" idx="4"/>
          <a:endCxn id="65" idx="0"/>
        </xdr:cNvCxnSpPr>
      </xdr:nvCxnSpPr>
      <xdr:spPr>
        <a:xfrm>
          <a:off x="3533775" y="13725525"/>
          <a:ext cx="0" cy="295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126</xdr:row>
      <xdr:rowOff>28575</xdr:rowOff>
    </xdr:from>
    <xdr:to>
      <xdr:col>10</xdr:col>
      <xdr:colOff>14288</xdr:colOff>
      <xdr:row>128</xdr:row>
      <xdr:rowOff>9525</xdr:rowOff>
    </xdr:to>
    <xdr:cxnSp macro="">
      <xdr:nvCxnSpPr>
        <xdr:cNvPr id="68" name="直線矢印コネクタ 67"/>
        <xdr:cNvCxnSpPr>
          <a:stCxn id="65" idx="2"/>
          <a:endCxn id="63" idx="0"/>
        </xdr:cNvCxnSpPr>
      </xdr:nvCxnSpPr>
      <xdr:spPr>
        <a:xfrm>
          <a:off x="3533775" y="14306550"/>
          <a:ext cx="4763"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85724</xdr:colOff>
      <xdr:row>122</xdr:row>
      <xdr:rowOff>4763</xdr:rowOff>
    </xdr:from>
    <xdr:to>
      <xdr:col>9</xdr:col>
      <xdr:colOff>238125</xdr:colOff>
      <xdr:row>129</xdr:row>
      <xdr:rowOff>47625</xdr:rowOff>
    </xdr:to>
    <xdr:cxnSp macro="">
      <xdr:nvCxnSpPr>
        <xdr:cNvPr id="69" name="カギ線コネクタ 68"/>
        <xdr:cNvCxnSpPr>
          <a:stCxn id="61" idx="3"/>
          <a:endCxn id="64" idx="2"/>
        </xdr:cNvCxnSpPr>
      </xdr:nvCxnSpPr>
      <xdr:spPr>
        <a:xfrm flipV="1">
          <a:off x="2552699" y="13596938"/>
          <a:ext cx="857251" cy="1243012"/>
        </a:xfrm>
        <a:prstGeom prst="bentConnector3">
          <a:avLst>
            <a:gd name="adj1" fmla="val 3555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209551</xdr:colOff>
      <xdr:row>117</xdr:row>
      <xdr:rowOff>38100</xdr:rowOff>
    </xdr:from>
    <xdr:to>
      <xdr:col>15</xdr:col>
      <xdr:colOff>0</xdr:colOff>
      <xdr:row>119</xdr:row>
      <xdr:rowOff>76200</xdr:rowOff>
    </xdr:to>
    <xdr:sp macro="" textlink="">
      <xdr:nvSpPr>
        <xdr:cNvPr id="70" name="テキスト ボックス 69"/>
        <xdr:cNvSpPr txBox="1"/>
      </xdr:nvSpPr>
      <xdr:spPr bwMode="auto">
        <a:xfrm>
          <a:off x="4438651" y="12773025"/>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2</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12</xdr:col>
      <xdr:colOff>209551</xdr:colOff>
      <xdr:row>128</xdr:row>
      <xdr:rowOff>9525</xdr:rowOff>
    </xdr:from>
    <xdr:to>
      <xdr:col>15</xdr:col>
      <xdr:colOff>0</xdr:colOff>
      <xdr:row>130</xdr:row>
      <xdr:rowOff>47625</xdr:rowOff>
    </xdr:to>
    <xdr:sp macro="" textlink="">
      <xdr:nvSpPr>
        <xdr:cNvPr id="71" name="テキスト ボックス 70"/>
        <xdr:cNvSpPr txBox="1"/>
      </xdr:nvSpPr>
      <xdr:spPr bwMode="auto">
        <a:xfrm>
          <a:off x="4438651" y="14630400"/>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2</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13</xdr:col>
      <xdr:colOff>152400</xdr:colOff>
      <xdr:row>121</xdr:row>
      <xdr:rowOff>47625</xdr:rowOff>
    </xdr:from>
    <xdr:to>
      <xdr:col>14</xdr:col>
      <xdr:colOff>47625</xdr:colOff>
      <xdr:row>122</xdr:row>
      <xdr:rowOff>133350</xdr:rowOff>
    </xdr:to>
    <xdr:sp macro="" textlink="">
      <xdr:nvSpPr>
        <xdr:cNvPr id="72" name="フローチャート : 論理和 71"/>
        <xdr:cNvSpPr/>
      </xdr:nvSpPr>
      <xdr:spPr>
        <a:xfrm>
          <a:off x="4733925" y="13468350"/>
          <a:ext cx="247650" cy="257175"/>
        </a:xfrm>
        <a:prstGeom prst="flowChartOr">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219075</xdr:colOff>
      <xdr:row>124</xdr:row>
      <xdr:rowOff>85725</xdr:rowOff>
    </xdr:from>
    <xdr:to>
      <xdr:col>14</xdr:col>
      <xdr:colOff>333375</xdr:colOff>
      <xdr:row>126</xdr:row>
      <xdr:rowOff>28575</xdr:rowOff>
    </xdr:to>
    <xdr:sp macro="" textlink="">
      <xdr:nvSpPr>
        <xdr:cNvPr id="73" name="角丸四角形 72"/>
        <xdr:cNvSpPr/>
      </xdr:nvSpPr>
      <xdr:spPr>
        <a:xfrm>
          <a:off x="4448175" y="14020800"/>
          <a:ext cx="819150" cy="2857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暗号化</a:t>
          </a:r>
        </a:p>
      </xdr:txBody>
    </xdr:sp>
    <xdr:clientData/>
  </xdr:twoCellAnchor>
  <xdr:twoCellAnchor>
    <xdr:from>
      <xdr:col>13</xdr:col>
      <xdr:colOff>276225</xdr:colOff>
      <xdr:row>119</xdr:row>
      <xdr:rowOff>76200</xdr:rowOff>
    </xdr:from>
    <xdr:to>
      <xdr:col>13</xdr:col>
      <xdr:colOff>280988</xdr:colOff>
      <xdr:row>121</xdr:row>
      <xdr:rowOff>47625</xdr:rowOff>
    </xdr:to>
    <xdr:cxnSp macro="">
      <xdr:nvCxnSpPr>
        <xdr:cNvPr id="74" name="直線矢印コネクタ 73"/>
        <xdr:cNvCxnSpPr>
          <a:stCxn id="70" idx="2"/>
          <a:endCxn id="72" idx="0"/>
        </xdr:cNvCxnSpPr>
      </xdr:nvCxnSpPr>
      <xdr:spPr>
        <a:xfrm flipH="1">
          <a:off x="4857750" y="13154025"/>
          <a:ext cx="4763"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276225</xdr:colOff>
      <xdr:row>122</xdr:row>
      <xdr:rowOff>133350</xdr:rowOff>
    </xdr:from>
    <xdr:to>
      <xdr:col>13</xdr:col>
      <xdr:colOff>276225</xdr:colOff>
      <xdr:row>124</xdr:row>
      <xdr:rowOff>85725</xdr:rowOff>
    </xdr:to>
    <xdr:cxnSp macro="">
      <xdr:nvCxnSpPr>
        <xdr:cNvPr id="75" name="直線矢印コネクタ 74"/>
        <xdr:cNvCxnSpPr>
          <a:stCxn id="72" idx="4"/>
          <a:endCxn id="73" idx="0"/>
        </xdr:cNvCxnSpPr>
      </xdr:nvCxnSpPr>
      <xdr:spPr>
        <a:xfrm>
          <a:off x="4857750" y="13725525"/>
          <a:ext cx="0" cy="295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276225</xdr:colOff>
      <xdr:row>126</xdr:row>
      <xdr:rowOff>28575</xdr:rowOff>
    </xdr:from>
    <xdr:to>
      <xdr:col>13</xdr:col>
      <xdr:colOff>280988</xdr:colOff>
      <xdr:row>128</xdr:row>
      <xdr:rowOff>9525</xdr:rowOff>
    </xdr:to>
    <xdr:cxnSp macro="">
      <xdr:nvCxnSpPr>
        <xdr:cNvPr id="76" name="直線矢印コネクタ 75"/>
        <xdr:cNvCxnSpPr>
          <a:stCxn id="73" idx="2"/>
          <a:endCxn id="71" idx="0"/>
        </xdr:cNvCxnSpPr>
      </xdr:nvCxnSpPr>
      <xdr:spPr>
        <a:xfrm>
          <a:off x="4857750" y="14306550"/>
          <a:ext cx="4763"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85725</xdr:colOff>
      <xdr:row>122</xdr:row>
      <xdr:rowOff>4763</xdr:rowOff>
    </xdr:from>
    <xdr:to>
      <xdr:col>13</xdr:col>
      <xdr:colOff>152400</xdr:colOff>
      <xdr:row>129</xdr:row>
      <xdr:rowOff>28575</xdr:rowOff>
    </xdr:to>
    <xdr:cxnSp macro="">
      <xdr:nvCxnSpPr>
        <xdr:cNvPr id="77" name="カギ線コネクタ 76"/>
        <xdr:cNvCxnSpPr>
          <a:stCxn id="63" idx="3"/>
          <a:endCxn id="72" idx="2"/>
        </xdr:cNvCxnSpPr>
      </xdr:nvCxnSpPr>
      <xdr:spPr>
        <a:xfrm flipV="1">
          <a:off x="3962400" y="13596938"/>
          <a:ext cx="771525" cy="1223962"/>
        </a:xfrm>
        <a:prstGeom prst="bentConnector3">
          <a:avLst>
            <a:gd name="adj1" fmla="val 364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122</xdr:row>
      <xdr:rowOff>14288</xdr:rowOff>
    </xdr:from>
    <xdr:to>
      <xdr:col>17</xdr:col>
      <xdr:colOff>57150</xdr:colOff>
      <xdr:row>129</xdr:row>
      <xdr:rowOff>28575</xdr:rowOff>
    </xdr:to>
    <xdr:cxnSp macro="">
      <xdr:nvCxnSpPr>
        <xdr:cNvPr id="78" name="カギ線コネクタ 77"/>
        <xdr:cNvCxnSpPr>
          <a:stCxn id="71" idx="3"/>
        </xdr:cNvCxnSpPr>
      </xdr:nvCxnSpPr>
      <xdr:spPr>
        <a:xfrm flipV="1">
          <a:off x="5286375" y="13606463"/>
          <a:ext cx="762000" cy="1214437"/>
        </a:xfrm>
        <a:prstGeom prst="bentConnector3">
          <a:avLst>
            <a:gd name="adj1" fmla="val 35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116</xdr:row>
      <xdr:rowOff>114300</xdr:rowOff>
    </xdr:from>
    <xdr:to>
      <xdr:col>16</xdr:col>
      <xdr:colOff>47625</xdr:colOff>
      <xdr:row>120</xdr:row>
      <xdr:rowOff>0</xdr:rowOff>
    </xdr:to>
    <xdr:sp macro="" textlink="">
      <xdr:nvSpPr>
        <xdr:cNvPr id="79" name="正方形/長方形 78"/>
        <xdr:cNvSpPr/>
      </xdr:nvSpPr>
      <xdr:spPr>
        <a:xfrm>
          <a:off x="2943225" y="12677775"/>
          <a:ext cx="2743200" cy="571500"/>
        </a:xfrm>
        <a:prstGeom prst="rect">
          <a:avLst/>
        </a:prstGeom>
        <a:no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142876</xdr:colOff>
      <xdr:row>127</xdr:row>
      <xdr:rowOff>38100</xdr:rowOff>
    </xdr:from>
    <xdr:to>
      <xdr:col>16</xdr:col>
      <xdr:colOff>66676</xdr:colOff>
      <xdr:row>130</xdr:row>
      <xdr:rowOff>142875</xdr:rowOff>
    </xdr:to>
    <xdr:sp macro="" textlink="">
      <xdr:nvSpPr>
        <xdr:cNvPr id="80" name="正方形/長方形 79"/>
        <xdr:cNvSpPr/>
      </xdr:nvSpPr>
      <xdr:spPr>
        <a:xfrm>
          <a:off x="2962276" y="14487525"/>
          <a:ext cx="2743200" cy="619125"/>
        </a:xfrm>
        <a:prstGeom prst="rect">
          <a:avLst/>
        </a:prstGeom>
        <a:no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9525</xdr:colOff>
      <xdr:row>117</xdr:row>
      <xdr:rowOff>133350</xdr:rowOff>
    </xdr:from>
    <xdr:to>
      <xdr:col>17</xdr:col>
      <xdr:colOff>219075</xdr:colOff>
      <xdr:row>119</xdr:row>
      <xdr:rowOff>28575</xdr:rowOff>
    </xdr:to>
    <xdr:sp macro="" textlink="">
      <xdr:nvSpPr>
        <xdr:cNvPr id="81" name="テキスト ボックス 80"/>
        <xdr:cNvSpPr txBox="1"/>
      </xdr:nvSpPr>
      <xdr:spPr bwMode="auto">
        <a:xfrm>
          <a:off x="5648325" y="1286827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p>
      </xdr:txBody>
    </xdr:sp>
    <xdr:clientData/>
  </xdr:twoCellAnchor>
  <xdr:twoCellAnchor>
    <xdr:from>
      <xdr:col>16</xdr:col>
      <xdr:colOff>85725</xdr:colOff>
      <xdr:row>128</xdr:row>
      <xdr:rowOff>76200</xdr:rowOff>
    </xdr:from>
    <xdr:to>
      <xdr:col>17</xdr:col>
      <xdr:colOff>295275</xdr:colOff>
      <xdr:row>129</xdr:row>
      <xdr:rowOff>142875</xdr:rowOff>
    </xdr:to>
    <xdr:sp macro="" textlink="">
      <xdr:nvSpPr>
        <xdr:cNvPr id="82" name="テキスト ボックス 81"/>
        <xdr:cNvSpPr txBox="1"/>
      </xdr:nvSpPr>
      <xdr:spPr bwMode="auto">
        <a:xfrm>
          <a:off x="5724525" y="1469707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p>
      </xdr:txBody>
    </xdr:sp>
    <xdr:clientData/>
  </xdr:twoCellAnchor>
  <xdr:twoCellAnchor>
    <xdr:from>
      <xdr:col>17</xdr:col>
      <xdr:colOff>38099</xdr:colOff>
      <xdr:row>120</xdr:row>
      <xdr:rowOff>161925</xdr:rowOff>
    </xdr:from>
    <xdr:to>
      <xdr:col>20</xdr:col>
      <xdr:colOff>123825</xdr:colOff>
      <xdr:row>123</xdr:row>
      <xdr:rowOff>57150</xdr:rowOff>
    </xdr:to>
    <xdr:sp macro="" textlink="">
      <xdr:nvSpPr>
        <xdr:cNvPr id="83" name="テキスト ボックス 82"/>
        <xdr:cNvSpPr txBox="1"/>
      </xdr:nvSpPr>
      <xdr:spPr bwMode="auto">
        <a:xfrm>
          <a:off x="6029324" y="13411200"/>
          <a:ext cx="1143001" cy="4095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全データの暗号化完了まで繰り返し</a:t>
          </a:r>
        </a:p>
      </xdr:txBody>
    </xdr:sp>
    <xdr:clientData/>
  </xdr:twoCellAnchor>
  <xdr:twoCellAnchor>
    <xdr:from>
      <xdr:col>13</xdr:col>
      <xdr:colOff>266700</xdr:colOff>
      <xdr:row>121</xdr:row>
      <xdr:rowOff>152400</xdr:rowOff>
    </xdr:from>
    <xdr:to>
      <xdr:col>15</xdr:col>
      <xdr:colOff>123825</xdr:colOff>
      <xdr:row>123</xdr:row>
      <xdr:rowOff>47625</xdr:rowOff>
    </xdr:to>
    <xdr:sp macro="" textlink="">
      <xdr:nvSpPr>
        <xdr:cNvPr id="84" name="テキスト ボックス 83"/>
        <xdr:cNvSpPr txBox="1"/>
      </xdr:nvSpPr>
      <xdr:spPr bwMode="auto">
        <a:xfrm>
          <a:off x="4848225" y="1357312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XOR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10</xdr:col>
      <xdr:colOff>0</xdr:colOff>
      <xdr:row>121</xdr:row>
      <xdr:rowOff>152400</xdr:rowOff>
    </xdr:from>
    <xdr:to>
      <xdr:col>11</xdr:col>
      <xdr:colOff>209550</xdr:colOff>
      <xdr:row>123</xdr:row>
      <xdr:rowOff>47625</xdr:rowOff>
    </xdr:to>
    <xdr:sp macro="" textlink="">
      <xdr:nvSpPr>
        <xdr:cNvPr id="85" name="テキスト ボックス 84"/>
        <xdr:cNvSpPr txBox="1"/>
      </xdr:nvSpPr>
      <xdr:spPr bwMode="auto">
        <a:xfrm>
          <a:off x="3524250" y="1357312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XOR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38100</xdr:colOff>
      <xdr:row>118</xdr:row>
      <xdr:rowOff>104776</xdr:rowOff>
    </xdr:from>
    <xdr:to>
      <xdr:col>7</xdr:col>
      <xdr:colOff>238124</xdr:colOff>
      <xdr:row>120</xdr:row>
      <xdr:rowOff>161925</xdr:rowOff>
    </xdr:to>
    <xdr:sp macro="" textlink="">
      <xdr:nvSpPr>
        <xdr:cNvPr id="86" name="四角形吹き出し 85"/>
        <xdr:cNvSpPr/>
      </xdr:nvSpPr>
      <xdr:spPr>
        <a:xfrm>
          <a:off x="1447800" y="13011151"/>
          <a:ext cx="1257299" cy="400049"/>
        </a:xfrm>
        <a:prstGeom prst="wedgeRectCallout">
          <a:avLst>
            <a:gd name="adj1" fmla="val 95781"/>
            <a:gd name="adj2" fmla="val 19332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HU</a:t>
          </a:r>
          <a:r>
            <a:rPr kumimoji="1" lang="ja-JP" altLang="en-US" sz="900">
              <a:solidFill>
                <a:sysClr val="windowText" lastClr="000000"/>
              </a:solidFill>
            </a:rPr>
            <a:t>側で作成したセッションキーで暗号化</a:t>
          </a:r>
        </a:p>
      </xdr:txBody>
    </xdr:sp>
    <xdr:clientData/>
  </xdr:twoCellAnchor>
  <xdr:twoCellAnchor>
    <xdr:from>
      <xdr:col>3</xdr:col>
      <xdr:colOff>133348</xdr:colOff>
      <xdr:row>114</xdr:row>
      <xdr:rowOff>152400</xdr:rowOff>
    </xdr:from>
    <xdr:to>
      <xdr:col>8</xdr:col>
      <xdr:colOff>0</xdr:colOff>
      <xdr:row>116</xdr:row>
      <xdr:rowOff>47625</xdr:rowOff>
    </xdr:to>
    <xdr:sp macro="" textlink="">
      <xdr:nvSpPr>
        <xdr:cNvPr id="87" name="テキスト ボックス 86"/>
        <xdr:cNvSpPr txBox="1"/>
      </xdr:nvSpPr>
      <xdr:spPr bwMode="auto">
        <a:xfrm>
          <a:off x="1190623" y="12372975"/>
          <a:ext cx="1628777" cy="238125"/>
        </a:xfrm>
        <a:prstGeom prst="rect">
          <a:avLst/>
        </a:prstGeom>
        <a:solidFill>
          <a:sysClr val="window" lastClr="FFFFFF"/>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CBC</a:t>
          </a:r>
          <a:r>
            <a:rPr kumimoji="1" lang="ja-JP" altLang="en-US" sz="900">
              <a:latin typeface="HGｺﾞｼｯｸM" panose="020B0609000000000000" pitchFamily="49" charset="-128"/>
              <a:ea typeface="HGｺﾞｼｯｸM" panose="020B0609000000000000" pitchFamily="49" charset="-128"/>
            </a:rPr>
            <a:t>モード暗号化（</a:t>
          </a:r>
          <a:r>
            <a:rPr kumimoji="1" lang="en-US" altLang="ja-JP" sz="900">
              <a:latin typeface="HGｺﾞｼｯｸM" panose="020B0609000000000000" pitchFamily="49" charset="-128"/>
              <a:ea typeface="HGｺﾞｼｯｸM" panose="020B0609000000000000" pitchFamily="49" charset="-128"/>
            </a:rPr>
            <a:t>HU</a:t>
          </a:r>
          <a:r>
            <a:rPr kumimoji="1" lang="ja-JP" altLang="en-US" sz="900">
              <a:latin typeface="HGｺﾞｼｯｸM" panose="020B0609000000000000" pitchFamily="49" charset="-128"/>
              <a:ea typeface="HGｺﾞｼｯｸM" panose="020B0609000000000000" pitchFamily="49" charset="-128"/>
            </a:rPr>
            <a:t>側）</a:t>
          </a:r>
        </a:p>
      </xdr:txBody>
    </xdr:sp>
    <xdr:clientData/>
  </xdr:twoCellAnchor>
  <xdr:twoCellAnchor>
    <xdr:from>
      <xdr:col>3</xdr:col>
      <xdr:colOff>304800</xdr:colOff>
      <xdr:row>123</xdr:row>
      <xdr:rowOff>95251</xdr:rowOff>
    </xdr:from>
    <xdr:to>
      <xdr:col>7</xdr:col>
      <xdr:colOff>152399</xdr:colOff>
      <xdr:row>125</xdr:row>
      <xdr:rowOff>152400</xdr:rowOff>
    </xdr:to>
    <xdr:sp macro="" textlink="">
      <xdr:nvSpPr>
        <xdr:cNvPr id="88" name="四角形吹き出し 87"/>
        <xdr:cNvSpPr/>
      </xdr:nvSpPr>
      <xdr:spPr>
        <a:xfrm>
          <a:off x="1362075" y="13858876"/>
          <a:ext cx="1257299" cy="400049"/>
        </a:xfrm>
        <a:prstGeom prst="wedgeRectCallout">
          <a:avLst>
            <a:gd name="adj1" fmla="val 4872"/>
            <a:gd name="adj2" fmla="val 13856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HU</a:t>
          </a:r>
          <a:r>
            <a:rPr kumimoji="1" lang="ja-JP" altLang="en-US" sz="900">
              <a:solidFill>
                <a:sysClr val="windowText" lastClr="000000"/>
              </a:solidFill>
            </a:rPr>
            <a:t>側で作成し、</a:t>
          </a:r>
          <a:r>
            <a:rPr kumimoji="1" lang="en-US" altLang="ja-JP" sz="900">
              <a:solidFill>
                <a:sysClr val="windowText" lastClr="000000"/>
              </a:solidFill>
            </a:rPr>
            <a:t>MD</a:t>
          </a:r>
          <a:r>
            <a:rPr kumimoji="1" lang="ja-JP" altLang="en-US" sz="900">
              <a:solidFill>
                <a:sysClr val="windowText" lastClr="000000"/>
              </a:solidFill>
            </a:rPr>
            <a:t>側に送信</a:t>
          </a:r>
        </a:p>
      </xdr:txBody>
    </xdr:sp>
    <xdr:clientData/>
  </xdr:twoCellAnchor>
  <xdr:twoCellAnchor>
    <xdr:from>
      <xdr:col>2</xdr:col>
      <xdr:colOff>342900</xdr:colOff>
      <xdr:row>137</xdr:row>
      <xdr:rowOff>76199</xdr:rowOff>
    </xdr:from>
    <xdr:to>
      <xdr:col>20</xdr:col>
      <xdr:colOff>342900</xdr:colOff>
      <xdr:row>154</xdr:row>
      <xdr:rowOff>95250</xdr:rowOff>
    </xdr:to>
    <xdr:sp macro="" textlink="">
      <xdr:nvSpPr>
        <xdr:cNvPr id="89" name="正方形/長方形 88"/>
        <xdr:cNvSpPr/>
      </xdr:nvSpPr>
      <xdr:spPr bwMode="auto">
        <a:xfrm>
          <a:off x="1047750" y="16240124"/>
          <a:ext cx="6343650" cy="2933701"/>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clientData/>
  </xdr:twoCellAnchor>
  <xdr:twoCellAnchor>
    <xdr:from>
      <xdr:col>4</xdr:col>
      <xdr:colOff>76200</xdr:colOff>
      <xdr:row>150</xdr:row>
      <xdr:rowOff>28575</xdr:rowOff>
    </xdr:from>
    <xdr:to>
      <xdr:col>7</xdr:col>
      <xdr:colOff>85724</xdr:colOff>
      <xdr:row>152</xdr:row>
      <xdr:rowOff>66675</xdr:rowOff>
    </xdr:to>
    <xdr:sp macro="" textlink="">
      <xdr:nvSpPr>
        <xdr:cNvPr id="90" name="テキスト ボックス 89"/>
        <xdr:cNvSpPr txBox="1"/>
      </xdr:nvSpPr>
      <xdr:spPr bwMode="auto">
        <a:xfrm>
          <a:off x="1485900" y="18421350"/>
          <a:ext cx="1066799" cy="381000"/>
        </a:xfrm>
        <a:prstGeom prst="rect">
          <a:avLst/>
        </a:prstGeom>
        <a:ln w="9525">
          <a:solidFill>
            <a:srgbClr val="FF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初期化ベクトル</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en-US" altLang="ja-JP" sz="900">
              <a:latin typeface="HGｺﾞｼｯｸM" panose="020B0609000000000000" pitchFamily="49" charset="-128"/>
              <a:ea typeface="HGｺﾞｼｯｸM" panose="020B0609000000000000" pitchFamily="49" charset="-128"/>
            </a:rPr>
            <a:t>(IV)</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295276</xdr:colOff>
      <xdr:row>139</xdr:row>
      <xdr:rowOff>38100</xdr:rowOff>
    </xdr:from>
    <xdr:to>
      <xdr:col>11</xdr:col>
      <xdr:colOff>85725</xdr:colOff>
      <xdr:row>141</xdr:row>
      <xdr:rowOff>76200</xdr:rowOff>
    </xdr:to>
    <xdr:sp macro="" textlink="">
      <xdr:nvSpPr>
        <xdr:cNvPr id="91" name="テキスト ボックス 90"/>
        <xdr:cNvSpPr txBox="1"/>
      </xdr:nvSpPr>
      <xdr:spPr bwMode="auto">
        <a:xfrm>
          <a:off x="3114676" y="16544925"/>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1</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8</xdr:col>
      <xdr:colOff>295276</xdr:colOff>
      <xdr:row>150</xdr:row>
      <xdr:rowOff>9525</xdr:rowOff>
    </xdr:from>
    <xdr:to>
      <xdr:col>11</xdr:col>
      <xdr:colOff>85725</xdr:colOff>
      <xdr:row>152</xdr:row>
      <xdr:rowOff>47625</xdr:rowOff>
    </xdr:to>
    <xdr:sp macro="" textlink="">
      <xdr:nvSpPr>
        <xdr:cNvPr id="92" name="テキスト ボックス 91"/>
        <xdr:cNvSpPr txBox="1"/>
      </xdr:nvSpPr>
      <xdr:spPr bwMode="auto">
        <a:xfrm>
          <a:off x="3114676" y="18402300"/>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1</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9</xdr:col>
      <xdr:colOff>238125</xdr:colOff>
      <xdr:row>143</xdr:row>
      <xdr:rowOff>47625</xdr:rowOff>
    </xdr:from>
    <xdr:to>
      <xdr:col>10</xdr:col>
      <xdr:colOff>133350</xdr:colOff>
      <xdr:row>144</xdr:row>
      <xdr:rowOff>133350</xdr:rowOff>
    </xdr:to>
    <xdr:sp macro="" textlink="">
      <xdr:nvSpPr>
        <xdr:cNvPr id="93" name="フローチャート : 論理和 92"/>
        <xdr:cNvSpPr/>
      </xdr:nvSpPr>
      <xdr:spPr>
        <a:xfrm>
          <a:off x="3409950" y="17240250"/>
          <a:ext cx="247650" cy="257175"/>
        </a:xfrm>
        <a:prstGeom prst="flowChartOr">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304800</xdr:colOff>
      <xdr:row>146</xdr:row>
      <xdr:rowOff>85725</xdr:rowOff>
    </xdr:from>
    <xdr:to>
      <xdr:col>11</xdr:col>
      <xdr:colOff>66675</xdr:colOff>
      <xdr:row>148</xdr:row>
      <xdr:rowOff>28575</xdr:rowOff>
    </xdr:to>
    <xdr:sp macro="" textlink="">
      <xdr:nvSpPr>
        <xdr:cNvPr id="94" name="角丸四角形 93"/>
        <xdr:cNvSpPr/>
      </xdr:nvSpPr>
      <xdr:spPr>
        <a:xfrm>
          <a:off x="3124200" y="17792700"/>
          <a:ext cx="819150" cy="28575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kumimoji="1" lang="ja-JP" altLang="en-US" sz="1000">
              <a:latin typeface="HGｺﾞｼｯｸM" panose="020B0609000000000000" pitchFamily="49" charset="-128"/>
              <a:ea typeface="HGｺﾞｼｯｸM" panose="020B0609000000000000" pitchFamily="49" charset="-128"/>
            </a:rPr>
            <a:t>復号化</a:t>
          </a:r>
        </a:p>
      </xdr:txBody>
    </xdr:sp>
    <xdr:clientData/>
  </xdr:twoCellAnchor>
  <xdr:twoCellAnchor>
    <xdr:from>
      <xdr:col>10</xdr:col>
      <xdr:colOff>9525</xdr:colOff>
      <xdr:row>141</xdr:row>
      <xdr:rowOff>76200</xdr:rowOff>
    </xdr:from>
    <xdr:to>
      <xdr:col>10</xdr:col>
      <xdr:colOff>14288</xdr:colOff>
      <xdr:row>143</xdr:row>
      <xdr:rowOff>47625</xdr:rowOff>
    </xdr:to>
    <xdr:cxnSp macro="">
      <xdr:nvCxnSpPr>
        <xdr:cNvPr id="95" name="直線矢印コネクタ 94"/>
        <xdr:cNvCxnSpPr>
          <a:stCxn id="91" idx="2"/>
          <a:endCxn id="93" idx="0"/>
        </xdr:cNvCxnSpPr>
      </xdr:nvCxnSpPr>
      <xdr:spPr>
        <a:xfrm flipH="1">
          <a:off x="3533775" y="16925925"/>
          <a:ext cx="4763" cy="31432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144</xdr:row>
      <xdr:rowOff>133350</xdr:rowOff>
    </xdr:from>
    <xdr:to>
      <xdr:col>10</xdr:col>
      <xdr:colOff>9525</xdr:colOff>
      <xdr:row>146</xdr:row>
      <xdr:rowOff>85725</xdr:rowOff>
    </xdr:to>
    <xdr:cxnSp macro="">
      <xdr:nvCxnSpPr>
        <xdr:cNvPr id="96" name="直線矢印コネクタ 95"/>
        <xdr:cNvCxnSpPr>
          <a:stCxn id="93" idx="4"/>
          <a:endCxn id="94" idx="0"/>
        </xdr:cNvCxnSpPr>
      </xdr:nvCxnSpPr>
      <xdr:spPr>
        <a:xfrm>
          <a:off x="3533775" y="17497425"/>
          <a:ext cx="0" cy="29527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148</xdr:row>
      <xdr:rowOff>28575</xdr:rowOff>
    </xdr:from>
    <xdr:to>
      <xdr:col>10</xdr:col>
      <xdr:colOff>14288</xdr:colOff>
      <xdr:row>150</xdr:row>
      <xdr:rowOff>9525</xdr:rowOff>
    </xdr:to>
    <xdr:cxnSp macro="">
      <xdr:nvCxnSpPr>
        <xdr:cNvPr id="97" name="直線矢印コネクタ 96"/>
        <xdr:cNvCxnSpPr>
          <a:stCxn id="94" idx="2"/>
          <a:endCxn id="92" idx="0"/>
        </xdr:cNvCxnSpPr>
      </xdr:nvCxnSpPr>
      <xdr:spPr>
        <a:xfrm>
          <a:off x="3533775" y="18078450"/>
          <a:ext cx="4763" cy="32385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85724</xdr:colOff>
      <xdr:row>144</xdr:row>
      <xdr:rowOff>4763</xdr:rowOff>
    </xdr:from>
    <xdr:to>
      <xdr:col>9</xdr:col>
      <xdr:colOff>238125</xdr:colOff>
      <xdr:row>151</xdr:row>
      <xdr:rowOff>47625</xdr:rowOff>
    </xdr:to>
    <xdr:cxnSp macro="">
      <xdr:nvCxnSpPr>
        <xdr:cNvPr id="98" name="カギ線コネクタ 97"/>
        <xdr:cNvCxnSpPr>
          <a:stCxn id="90" idx="3"/>
          <a:endCxn id="93" idx="2"/>
        </xdr:cNvCxnSpPr>
      </xdr:nvCxnSpPr>
      <xdr:spPr>
        <a:xfrm flipV="1">
          <a:off x="2552699" y="17368838"/>
          <a:ext cx="857251" cy="1243012"/>
        </a:xfrm>
        <a:prstGeom prst="bentConnector3">
          <a:avLst>
            <a:gd name="adj1" fmla="val 3555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209551</xdr:colOff>
      <xdr:row>139</xdr:row>
      <xdr:rowOff>38100</xdr:rowOff>
    </xdr:from>
    <xdr:to>
      <xdr:col>15</xdr:col>
      <xdr:colOff>0</xdr:colOff>
      <xdr:row>141</xdr:row>
      <xdr:rowOff>76200</xdr:rowOff>
    </xdr:to>
    <xdr:sp macro="" textlink="">
      <xdr:nvSpPr>
        <xdr:cNvPr id="99" name="テキスト ボックス 98"/>
        <xdr:cNvSpPr txBox="1"/>
      </xdr:nvSpPr>
      <xdr:spPr bwMode="auto">
        <a:xfrm>
          <a:off x="4438651" y="16544925"/>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2</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12</xdr:col>
      <xdr:colOff>209551</xdr:colOff>
      <xdr:row>150</xdr:row>
      <xdr:rowOff>9525</xdr:rowOff>
    </xdr:from>
    <xdr:to>
      <xdr:col>15</xdr:col>
      <xdr:colOff>0</xdr:colOff>
      <xdr:row>152</xdr:row>
      <xdr:rowOff>47625</xdr:rowOff>
    </xdr:to>
    <xdr:sp macro="" textlink="">
      <xdr:nvSpPr>
        <xdr:cNvPr id="100" name="テキスト ボックス 99"/>
        <xdr:cNvSpPr txBox="1"/>
      </xdr:nvSpPr>
      <xdr:spPr bwMode="auto">
        <a:xfrm>
          <a:off x="4438651" y="18402300"/>
          <a:ext cx="847724" cy="381000"/>
        </a:xfrm>
        <a:prstGeom prst="rect">
          <a:avLst/>
        </a:prstGeom>
        <a:ln w="9525">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b"/>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endParaRPr kumimoji="1" lang="en-US" altLang="ja-JP" sz="900">
            <a:latin typeface="HGｺﾞｼｯｸM" panose="020B0609000000000000" pitchFamily="49" charset="-128"/>
            <a:ea typeface="HGｺﾞｼｯｸM" panose="020B0609000000000000" pitchFamily="49" charset="-128"/>
          </a:endParaRPr>
        </a:p>
        <a:p>
          <a:pPr algn="ctr">
            <a:lnSpc>
              <a:spcPts val="1100"/>
            </a:lnSpc>
          </a:pPr>
          <a:r>
            <a:rPr kumimoji="1" lang="ja-JP" altLang="en-US" sz="900">
              <a:latin typeface="HGｺﾞｼｯｸM" panose="020B0609000000000000" pitchFamily="49" charset="-128"/>
              <a:ea typeface="HGｺﾞｼｯｸM" panose="020B0609000000000000" pitchFamily="49" charset="-128"/>
            </a:rPr>
            <a:t>ブロック</a:t>
          </a:r>
          <a:r>
            <a:rPr kumimoji="1" lang="en-US" altLang="ja-JP" sz="900">
              <a:latin typeface="HGｺﾞｼｯｸM" panose="020B0609000000000000" pitchFamily="49" charset="-128"/>
              <a:ea typeface="HGｺﾞｼｯｸM" panose="020B0609000000000000" pitchFamily="49" charset="-128"/>
            </a:rPr>
            <a:t>2</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13</xdr:col>
      <xdr:colOff>152400</xdr:colOff>
      <xdr:row>143</xdr:row>
      <xdr:rowOff>47625</xdr:rowOff>
    </xdr:from>
    <xdr:to>
      <xdr:col>14</xdr:col>
      <xdr:colOff>47625</xdr:colOff>
      <xdr:row>144</xdr:row>
      <xdr:rowOff>133350</xdr:rowOff>
    </xdr:to>
    <xdr:sp macro="" textlink="">
      <xdr:nvSpPr>
        <xdr:cNvPr id="101" name="フローチャート : 論理和 100"/>
        <xdr:cNvSpPr/>
      </xdr:nvSpPr>
      <xdr:spPr>
        <a:xfrm>
          <a:off x="4733925" y="17240250"/>
          <a:ext cx="247650" cy="257175"/>
        </a:xfrm>
        <a:prstGeom prst="flowChartOr">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219075</xdr:colOff>
      <xdr:row>146</xdr:row>
      <xdr:rowOff>85725</xdr:rowOff>
    </xdr:from>
    <xdr:to>
      <xdr:col>14</xdr:col>
      <xdr:colOff>333375</xdr:colOff>
      <xdr:row>148</xdr:row>
      <xdr:rowOff>28575</xdr:rowOff>
    </xdr:to>
    <xdr:sp macro="" textlink="">
      <xdr:nvSpPr>
        <xdr:cNvPr id="102" name="角丸四角形 101"/>
        <xdr:cNvSpPr/>
      </xdr:nvSpPr>
      <xdr:spPr>
        <a:xfrm>
          <a:off x="4448175" y="17792700"/>
          <a:ext cx="819150" cy="28575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kumimoji="1" lang="ja-JP" altLang="en-US" sz="1000">
              <a:solidFill>
                <a:schemeClr val="dk1"/>
              </a:solidFill>
              <a:latin typeface="HGｺﾞｼｯｸM" panose="020B0609000000000000" pitchFamily="49" charset="-128"/>
              <a:ea typeface="HGｺﾞｼｯｸM" panose="020B0609000000000000" pitchFamily="49" charset="-128"/>
              <a:cs typeface="+mn-cs"/>
            </a:rPr>
            <a:t>復号化</a:t>
          </a:r>
        </a:p>
      </xdr:txBody>
    </xdr:sp>
    <xdr:clientData/>
  </xdr:twoCellAnchor>
  <xdr:twoCellAnchor>
    <xdr:from>
      <xdr:col>13</xdr:col>
      <xdr:colOff>276225</xdr:colOff>
      <xdr:row>141</xdr:row>
      <xdr:rowOff>76200</xdr:rowOff>
    </xdr:from>
    <xdr:to>
      <xdr:col>13</xdr:col>
      <xdr:colOff>280988</xdr:colOff>
      <xdr:row>143</xdr:row>
      <xdr:rowOff>47625</xdr:rowOff>
    </xdr:to>
    <xdr:cxnSp macro="">
      <xdr:nvCxnSpPr>
        <xdr:cNvPr id="103" name="直線矢印コネクタ 102"/>
        <xdr:cNvCxnSpPr>
          <a:stCxn id="99" idx="2"/>
          <a:endCxn id="101" idx="0"/>
        </xdr:cNvCxnSpPr>
      </xdr:nvCxnSpPr>
      <xdr:spPr>
        <a:xfrm flipH="1">
          <a:off x="4857750" y="16925925"/>
          <a:ext cx="4763" cy="31432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276225</xdr:colOff>
      <xdr:row>144</xdr:row>
      <xdr:rowOff>133350</xdr:rowOff>
    </xdr:from>
    <xdr:to>
      <xdr:col>13</xdr:col>
      <xdr:colOff>276225</xdr:colOff>
      <xdr:row>146</xdr:row>
      <xdr:rowOff>85725</xdr:rowOff>
    </xdr:to>
    <xdr:cxnSp macro="">
      <xdr:nvCxnSpPr>
        <xdr:cNvPr id="104" name="直線矢印コネクタ 103"/>
        <xdr:cNvCxnSpPr>
          <a:stCxn id="101" idx="4"/>
          <a:endCxn id="102" idx="0"/>
        </xdr:cNvCxnSpPr>
      </xdr:nvCxnSpPr>
      <xdr:spPr>
        <a:xfrm>
          <a:off x="4857750" y="17497425"/>
          <a:ext cx="0" cy="29527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276225</xdr:colOff>
      <xdr:row>148</xdr:row>
      <xdr:rowOff>28575</xdr:rowOff>
    </xdr:from>
    <xdr:to>
      <xdr:col>13</xdr:col>
      <xdr:colOff>280988</xdr:colOff>
      <xdr:row>150</xdr:row>
      <xdr:rowOff>9525</xdr:rowOff>
    </xdr:to>
    <xdr:cxnSp macro="">
      <xdr:nvCxnSpPr>
        <xdr:cNvPr id="105" name="直線矢印コネクタ 104"/>
        <xdr:cNvCxnSpPr>
          <a:stCxn id="102" idx="2"/>
          <a:endCxn id="100" idx="0"/>
        </xdr:cNvCxnSpPr>
      </xdr:nvCxnSpPr>
      <xdr:spPr>
        <a:xfrm>
          <a:off x="4857750" y="18078450"/>
          <a:ext cx="4763" cy="32385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85725</xdr:colOff>
      <xdr:row>144</xdr:row>
      <xdr:rowOff>4763</xdr:rowOff>
    </xdr:from>
    <xdr:to>
      <xdr:col>13</xdr:col>
      <xdr:colOff>152400</xdr:colOff>
      <xdr:row>151</xdr:row>
      <xdr:rowOff>28575</xdr:rowOff>
    </xdr:to>
    <xdr:cxnSp macro="">
      <xdr:nvCxnSpPr>
        <xdr:cNvPr id="106" name="カギ線コネクタ 105"/>
        <xdr:cNvCxnSpPr>
          <a:stCxn id="92" idx="3"/>
          <a:endCxn id="101" idx="2"/>
        </xdr:cNvCxnSpPr>
      </xdr:nvCxnSpPr>
      <xdr:spPr>
        <a:xfrm flipV="1">
          <a:off x="3962400" y="17368838"/>
          <a:ext cx="771525" cy="1223962"/>
        </a:xfrm>
        <a:prstGeom prst="bentConnector3">
          <a:avLst>
            <a:gd name="adj1" fmla="val 364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144</xdr:row>
      <xdr:rowOff>14288</xdr:rowOff>
    </xdr:from>
    <xdr:to>
      <xdr:col>17</xdr:col>
      <xdr:colOff>57150</xdr:colOff>
      <xdr:row>151</xdr:row>
      <xdr:rowOff>28575</xdr:rowOff>
    </xdr:to>
    <xdr:cxnSp macro="">
      <xdr:nvCxnSpPr>
        <xdr:cNvPr id="107" name="カギ線コネクタ 106"/>
        <xdr:cNvCxnSpPr>
          <a:stCxn id="100" idx="3"/>
        </xdr:cNvCxnSpPr>
      </xdr:nvCxnSpPr>
      <xdr:spPr>
        <a:xfrm flipV="1">
          <a:off x="5286375" y="17378363"/>
          <a:ext cx="762000" cy="1214437"/>
        </a:xfrm>
        <a:prstGeom prst="bentConnector3">
          <a:avLst>
            <a:gd name="adj1" fmla="val 35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138</xdr:row>
      <xdr:rowOff>114300</xdr:rowOff>
    </xdr:from>
    <xdr:to>
      <xdr:col>16</xdr:col>
      <xdr:colOff>38100</xdr:colOff>
      <xdr:row>142</xdr:row>
      <xdr:rowOff>76200</xdr:rowOff>
    </xdr:to>
    <xdr:sp macro="" textlink="">
      <xdr:nvSpPr>
        <xdr:cNvPr id="108" name="正方形/長方形 107"/>
        <xdr:cNvSpPr/>
      </xdr:nvSpPr>
      <xdr:spPr>
        <a:xfrm>
          <a:off x="2943225" y="16449675"/>
          <a:ext cx="2733675" cy="647700"/>
        </a:xfrm>
        <a:prstGeom prst="rect">
          <a:avLst/>
        </a:prstGeom>
        <a:no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142876</xdr:colOff>
      <xdr:row>149</xdr:row>
      <xdr:rowOff>85725</xdr:rowOff>
    </xdr:from>
    <xdr:to>
      <xdr:col>16</xdr:col>
      <xdr:colOff>47625</xdr:colOff>
      <xdr:row>152</xdr:row>
      <xdr:rowOff>142875</xdr:rowOff>
    </xdr:to>
    <xdr:sp macro="" textlink="">
      <xdr:nvSpPr>
        <xdr:cNvPr id="109" name="正方形/長方形 108"/>
        <xdr:cNvSpPr/>
      </xdr:nvSpPr>
      <xdr:spPr>
        <a:xfrm>
          <a:off x="2962276" y="18307050"/>
          <a:ext cx="2724149" cy="571500"/>
        </a:xfrm>
        <a:prstGeom prst="rect">
          <a:avLst/>
        </a:prstGeom>
        <a:no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295275</xdr:colOff>
      <xdr:row>139</xdr:row>
      <xdr:rowOff>104775</xdr:rowOff>
    </xdr:from>
    <xdr:to>
      <xdr:col>17</xdr:col>
      <xdr:colOff>152400</xdr:colOff>
      <xdr:row>141</xdr:row>
      <xdr:rowOff>0</xdr:rowOff>
    </xdr:to>
    <xdr:sp macro="" textlink="">
      <xdr:nvSpPr>
        <xdr:cNvPr id="110" name="テキスト ボックス 109"/>
        <xdr:cNvSpPr txBox="1"/>
      </xdr:nvSpPr>
      <xdr:spPr bwMode="auto">
        <a:xfrm>
          <a:off x="5581650" y="16611600"/>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平文</a:t>
          </a:r>
        </a:p>
      </xdr:txBody>
    </xdr:sp>
    <xdr:clientData/>
  </xdr:twoCellAnchor>
  <xdr:twoCellAnchor>
    <xdr:from>
      <xdr:col>16</xdr:col>
      <xdr:colOff>9525</xdr:colOff>
      <xdr:row>150</xdr:row>
      <xdr:rowOff>95250</xdr:rowOff>
    </xdr:from>
    <xdr:to>
      <xdr:col>17</xdr:col>
      <xdr:colOff>219075</xdr:colOff>
      <xdr:row>151</xdr:row>
      <xdr:rowOff>161925</xdr:rowOff>
    </xdr:to>
    <xdr:sp macro="" textlink="">
      <xdr:nvSpPr>
        <xdr:cNvPr id="111" name="テキスト ボックス 110"/>
        <xdr:cNvSpPr txBox="1"/>
      </xdr:nvSpPr>
      <xdr:spPr bwMode="auto">
        <a:xfrm>
          <a:off x="5648325" y="1848802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暗号文</a:t>
          </a:r>
        </a:p>
      </xdr:txBody>
    </xdr:sp>
    <xdr:clientData/>
  </xdr:twoCellAnchor>
  <xdr:twoCellAnchor>
    <xdr:from>
      <xdr:col>13</xdr:col>
      <xdr:colOff>266700</xdr:colOff>
      <xdr:row>143</xdr:row>
      <xdr:rowOff>152400</xdr:rowOff>
    </xdr:from>
    <xdr:to>
      <xdr:col>15</xdr:col>
      <xdr:colOff>123825</xdr:colOff>
      <xdr:row>145</xdr:row>
      <xdr:rowOff>47625</xdr:rowOff>
    </xdr:to>
    <xdr:sp macro="" textlink="">
      <xdr:nvSpPr>
        <xdr:cNvPr id="112" name="テキスト ボックス 111"/>
        <xdr:cNvSpPr txBox="1"/>
      </xdr:nvSpPr>
      <xdr:spPr bwMode="auto">
        <a:xfrm>
          <a:off x="4848225" y="1734502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XOR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10</xdr:col>
      <xdr:colOff>0</xdr:colOff>
      <xdr:row>143</xdr:row>
      <xdr:rowOff>152400</xdr:rowOff>
    </xdr:from>
    <xdr:to>
      <xdr:col>11</xdr:col>
      <xdr:colOff>209550</xdr:colOff>
      <xdr:row>145</xdr:row>
      <xdr:rowOff>47625</xdr:rowOff>
    </xdr:to>
    <xdr:sp macro="" textlink="">
      <xdr:nvSpPr>
        <xdr:cNvPr id="113" name="テキスト ボックス 112"/>
        <xdr:cNvSpPr txBox="1"/>
      </xdr:nvSpPr>
      <xdr:spPr bwMode="auto">
        <a:xfrm>
          <a:off x="3524250" y="17345025"/>
          <a:ext cx="561975" cy="2381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XOR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257175</xdr:colOff>
      <xdr:row>140</xdr:row>
      <xdr:rowOff>104776</xdr:rowOff>
    </xdr:from>
    <xdr:to>
      <xdr:col>7</xdr:col>
      <xdr:colOff>238124</xdr:colOff>
      <xdr:row>142</xdr:row>
      <xdr:rowOff>161925</xdr:rowOff>
    </xdr:to>
    <xdr:sp macro="" textlink="">
      <xdr:nvSpPr>
        <xdr:cNvPr id="114" name="四角形吹き出し 113"/>
        <xdr:cNvSpPr/>
      </xdr:nvSpPr>
      <xdr:spPr>
        <a:xfrm>
          <a:off x="1314450" y="16783051"/>
          <a:ext cx="1390649" cy="400049"/>
        </a:xfrm>
        <a:prstGeom prst="wedgeRectCallout">
          <a:avLst>
            <a:gd name="adj1" fmla="val 95781"/>
            <a:gd name="adj2" fmla="val 19332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HU</a:t>
          </a:r>
          <a:r>
            <a:rPr kumimoji="1" lang="ja-JP" altLang="en-US" sz="900">
              <a:solidFill>
                <a:sysClr val="windowText" lastClr="000000"/>
              </a:solidFill>
            </a:rPr>
            <a:t>側より通知されたセッションキーで復号化</a:t>
          </a:r>
        </a:p>
      </xdr:txBody>
    </xdr:sp>
    <xdr:clientData/>
  </xdr:twoCellAnchor>
  <xdr:twoCellAnchor>
    <xdr:from>
      <xdr:col>3</xdr:col>
      <xdr:colOff>133348</xdr:colOff>
      <xdr:row>136</xdr:row>
      <xdr:rowOff>152400</xdr:rowOff>
    </xdr:from>
    <xdr:to>
      <xdr:col>8</xdr:col>
      <xdr:colOff>0</xdr:colOff>
      <xdr:row>138</xdr:row>
      <xdr:rowOff>47625</xdr:rowOff>
    </xdr:to>
    <xdr:sp macro="" textlink="">
      <xdr:nvSpPr>
        <xdr:cNvPr id="115" name="テキスト ボックス 114"/>
        <xdr:cNvSpPr txBox="1"/>
      </xdr:nvSpPr>
      <xdr:spPr bwMode="auto">
        <a:xfrm>
          <a:off x="1190623" y="16144875"/>
          <a:ext cx="1628777" cy="238125"/>
        </a:xfrm>
        <a:prstGeom prst="rect">
          <a:avLst/>
        </a:prstGeom>
        <a:solidFill>
          <a:sysClr val="window" lastClr="FFFFFF"/>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CBC</a:t>
          </a:r>
          <a:r>
            <a:rPr kumimoji="1" lang="ja-JP" altLang="en-US" sz="900">
              <a:latin typeface="HGｺﾞｼｯｸM" panose="020B0609000000000000" pitchFamily="49" charset="-128"/>
              <a:ea typeface="HGｺﾞｼｯｸM" panose="020B0609000000000000" pitchFamily="49" charset="-128"/>
            </a:rPr>
            <a:t>モード復号化（</a:t>
          </a:r>
          <a:r>
            <a:rPr kumimoji="1" lang="en-US" altLang="ja-JP" sz="900">
              <a:latin typeface="HGｺﾞｼｯｸM" panose="020B0609000000000000" pitchFamily="49" charset="-128"/>
              <a:ea typeface="HGｺﾞｼｯｸM" panose="020B0609000000000000" pitchFamily="49" charset="-128"/>
            </a:rPr>
            <a:t>MD</a:t>
          </a:r>
          <a:r>
            <a:rPr kumimoji="1" lang="ja-JP" altLang="en-US" sz="900">
              <a:latin typeface="HGｺﾞｼｯｸM" panose="020B0609000000000000" pitchFamily="49" charset="-128"/>
              <a:ea typeface="HGｺﾞｼｯｸM" panose="020B0609000000000000" pitchFamily="49" charset="-128"/>
            </a:rPr>
            <a:t>側）</a:t>
          </a:r>
        </a:p>
      </xdr:txBody>
    </xdr:sp>
    <xdr:clientData/>
  </xdr:twoCellAnchor>
  <xdr:twoCellAnchor>
    <xdr:from>
      <xdr:col>3</xdr:col>
      <xdr:colOff>304800</xdr:colOff>
      <xdr:row>145</xdr:row>
      <xdr:rowOff>95251</xdr:rowOff>
    </xdr:from>
    <xdr:to>
      <xdr:col>7</xdr:col>
      <xdr:colOff>152399</xdr:colOff>
      <xdr:row>147</xdr:row>
      <xdr:rowOff>152400</xdr:rowOff>
    </xdr:to>
    <xdr:sp macro="" textlink="">
      <xdr:nvSpPr>
        <xdr:cNvPr id="116" name="四角形吹き出し 115"/>
        <xdr:cNvSpPr/>
      </xdr:nvSpPr>
      <xdr:spPr>
        <a:xfrm>
          <a:off x="1362075" y="17630776"/>
          <a:ext cx="1257299" cy="400049"/>
        </a:xfrm>
        <a:prstGeom prst="wedgeRectCallout">
          <a:avLst>
            <a:gd name="adj1" fmla="val 4872"/>
            <a:gd name="adj2" fmla="val 13856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HU</a:t>
          </a:r>
          <a:r>
            <a:rPr kumimoji="1" lang="ja-JP" altLang="en-US" sz="900">
              <a:solidFill>
                <a:sysClr val="windowText" lastClr="000000"/>
              </a:solidFill>
            </a:rPr>
            <a:t>側より通知された</a:t>
          </a:r>
          <a:r>
            <a:rPr kumimoji="1" lang="en-US" altLang="ja-JP" sz="900">
              <a:solidFill>
                <a:sysClr val="windowText" lastClr="000000"/>
              </a:solidFill>
            </a:rPr>
            <a:t>IV</a:t>
          </a:r>
          <a:r>
            <a:rPr kumimoji="1" lang="ja-JP" altLang="en-US" sz="900">
              <a:solidFill>
                <a:sysClr val="windowText" lastClr="000000"/>
              </a:solidFill>
            </a:rPr>
            <a:t>を使用</a:t>
          </a:r>
        </a:p>
      </xdr:txBody>
    </xdr:sp>
    <xdr:clientData/>
  </xdr:twoCellAnchor>
  <xdr:twoCellAnchor>
    <xdr:from>
      <xdr:col>17</xdr:col>
      <xdr:colOff>38099</xdr:colOff>
      <xdr:row>143</xdr:row>
      <xdr:rowOff>0</xdr:rowOff>
    </xdr:from>
    <xdr:to>
      <xdr:col>20</xdr:col>
      <xdr:colOff>123825</xdr:colOff>
      <xdr:row>145</xdr:row>
      <xdr:rowOff>66675</xdr:rowOff>
    </xdr:to>
    <xdr:sp macro="" textlink="">
      <xdr:nvSpPr>
        <xdr:cNvPr id="117" name="テキスト ボックス 116"/>
        <xdr:cNvSpPr txBox="1"/>
      </xdr:nvSpPr>
      <xdr:spPr bwMode="auto">
        <a:xfrm>
          <a:off x="6029324" y="17192625"/>
          <a:ext cx="1143001" cy="4095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全データの復号化完了まで繰り返し</a:t>
          </a:r>
        </a:p>
      </xdr:txBody>
    </xdr:sp>
    <xdr:clientData/>
  </xdr:twoCellAnchor>
  <xdr:twoCellAnchor>
    <xdr:from>
      <xdr:col>9</xdr:col>
      <xdr:colOff>257175</xdr:colOff>
      <xdr:row>133</xdr:row>
      <xdr:rowOff>57150</xdr:rowOff>
    </xdr:from>
    <xdr:to>
      <xdr:col>14</xdr:col>
      <xdr:colOff>38100</xdr:colOff>
      <xdr:row>136</xdr:row>
      <xdr:rowOff>152400</xdr:rowOff>
    </xdr:to>
    <xdr:sp macro="" textlink="">
      <xdr:nvSpPr>
        <xdr:cNvPr id="118" name="下矢印 117"/>
        <xdr:cNvSpPr/>
      </xdr:nvSpPr>
      <xdr:spPr>
        <a:xfrm>
          <a:off x="3429000" y="15535275"/>
          <a:ext cx="1543050" cy="609600"/>
        </a:xfrm>
        <a:prstGeom prst="downArrow">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171448</xdr:colOff>
      <xdr:row>113</xdr:row>
      <xdr:rowOff>57150</xdr:rowOff>
    </xdr:from>
    <xdr:to>
      <xdr:col>5</xdr:col>
      <xdr:colOff>209550</xdr:colOff>
      <xdr:row>114</xdr:row>
      <xdr:rowOff>123825</xdr:rowOff>
    </xdr:to>
    <xdr:sp macro="" textlink="">
      <xdr:nvSpPr>
        <xdr:cNvPr id="119" name="テキスト ボックス 118"/>
        <xdr:cNvSpPr txBox="1"/>
      </xdr:nvSpPr>
      <xdr:spPr bwMode="auto">
        <a:xfrm>
          <a:off x="876298" y="12106275"/>
          <a:ext cx="1095377" cy="238125"/>
        </a:xfrm>
        <a:prstGeom prst="rect">
          <a:avLst/>
        </a:prstGeom>
        <a:solidFill>
          <a:sysClr val="window" lastClr="FFFFFF"/>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ｺﾞｼｯｸM" panose="020B0609000000000000" pitchFamily="49" charset="-128"/>
              <a:ea typeface="HGｺﾞｼｯｸM" panose="020B0609000000000000" pitchFamily="49" charset="-128"/>
            </a:rPr>
            <a:t>CBC</a:t>
          </a:r>
          <a:r>
            <a:rPr kumimoji="1" lang="ja-JP" altLang="en-US" sz="900">
              <a:latin typeface="HGｺﾞｼｯｸM" panose="020B0609000000000000" pitchFamily="49" charset="-128"/>
              <a:ea typeface="HGｺﾞｼｯｸM" panose="020B0609000000000000" pitchFamily="49" charset="-128"/>
            </a:rPr>
            <a:t>モード概要</a:t>
          </a:r>
        </a:p>
      </xdr:txBody>
    </xdr:sp>
    <xdr:clientData/>
  </xdr:twoCellAnchor>
  <xdr:twoCellAnchor>
    <xdr:from>
      <xdr:col>7</xdr:col>
      <xdr:colOff>180975</xdr:colOff>
      <xdr:row>133</xdr:row>
      <xdr:rowOff>114300</xdr:rowOff>
    </xdr:from>
    <xdr:to>
      <xdr:col>11</xdr:col>
      <xdr:colOff>47625</xdr:colOff>
      <xdr:row>134</xdr:row>
      <xdr:rowOff>142875</xdr:rowOff>
    </xdr:to>
    <xdr:sp macro="" textlink="">
      <xdr:nvSpPr>
        <xdr:cNvPr id="120" name="テキスト ボックス 119"/>
        <xdr:cNvSpPr txBox="1"/>
      </xdr:nvSpPr>
      <xdr:spPr bwMode="auto">
        <a:xfrm>
          <a:off x="2647950" y="15592425"/>
          <a:ext cx="1276350" cy="20002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ja-JP" altLang="en-US" sz="900">
              <a:latin typeface="HGｺﾞｼｯｸM" panose="020B0609000000000000" pitchFamily="49" charset="-128"/>
              <a:ea typeface="HGｺﾞｼｯｸM" panose="020B0609000000000000" pitchFamily="49" charset="-128"/>
            </a:rPr>
            <a:t>暗号データ転送</a:t>
          </a:r>
        </a:p>
      </xdr:txBody>
    </xdr:sp>
    <xdr:clientData/>
  </xdr:twoCellAnchor>
  <xdr:twoCellAnchor editAs="oneCell">
    <xdr:from>
      <xdr:col>3</xdr:col>
      <xdr:colOff>0</xdr:colOff>
      <xdr:row>8</xdr:row>
      <xdr:rowOff>9525</xdr:rowOff>
    </xdr:from>
    <xdr:to>
      <xdr:col>25</xdr:col>
      <xdr:colOff>247650</xdr:colOff>
      <xdr:row>40</xdr:row>
      <xdr:rowOff>28575</xdr:rowOff>
    </xdr:to>
    <xdr:pic>
      <xdr:nvPicPr>
        <xdr:cNvPr id="122" name="図 12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57275" y="1790700"/>
          <a:ext cx="8001000" cy="550545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133350</xdr:colOff>
      <xdr:row>0</xdr:row>
      <xdr:rowOff>133349</xdr:rowOff>
    </xdr:from>
    <xdr:to>
      <xdr:col>33</xdr:col>
      <xdr:colOff>180975</xdr:colOff>
      <xdr:row>4</xdr:row>
      <xdr:rowOff>95249</xdr:rowOff>
    </xdr:to>
    <xdr:sp macro="" textlink="">
      <xdr:nvSpPr>
        <xdr:cNvPr id="123" name="テキスト ボックス 122"/>
        <xdr:cNvSpPr txBox="1"/>
      </xdr:nvSpPr>
      <xdr:spPr>
        <a:xfrm>
          <a:off x="8591550" y="133349"/>
          <a:ext cx="3219450" cy="695325"/>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solidFill>
                <a:srgbClr val="FF0000"/>
              </a:solidFill>
              <a:latin typeface="ＭＳ ゴシック" panose="020B0609070205080204" pitchFamily="49" charset="-128"/>
              <a:ea typeface="ＭＳ ゴシック" panose="020B0609070205080204" pitchFamily="49" charset="-128"/>
            </a:rPr>
            <a:t>(2017/04/07)</a:t>
          </a:r>
        </a:p>
        <a:p>
          <a:r>
            <a:rPr kumimoji="1" lang="en-US" altLang="ja-JP" sz="900">
              <a:solidFill>
                <a:srgbClr val="FF0000"/>
              </a:solidFill>
              <a:latin typeface="ＭＳ ゴシック" panose="020B0609070205080204" pitchFamily="49" charset="-128"/>
              <a:ea typeface="ＭＳ ゴシック" panose="020B0609070205080204" pitchFamily="49" charset="-128"/>
            </a:rPr>
            <a:t>[</a:t>
          </a:r>
          <a:r>
            <a:rPr kumimoji="1" lang="ja-JP" altLang="en-US" sz="900">
              <a:solidFill>
                <a:srgbClr val="FF0000"/>
              </a:solidFill>
              <a:latin typeface="ＭＳ ゴシック" panose="020B0609070205080204" pitchFamily="49" charset="-128"/>
              <a:ea typeface="ＭＳ ゴシック" panose="020B0609070205080204" pitchFamily="49" charset="-128"/>
            </a:rPr>
            <a:t>車両データ通信プロトコル暗号化検討</a:t>
          </a:r>
          <a:r>
            <a:rPr kumimoji="1" lang="en-US" altLang="ja-JP" sz="900">
              <a:solidFill>
                <a:srgbClr val="FF0000"/>
              </a:solidFill>
              <a:latin typeface="ＭＳ ゴシック" panose="020B0609070205080204" pitchFamily="49" charset="-128"/>
              <a:ea typeface="ＭＳ ゴシック" panose="020B0609070205080204" pitchFamily="49" charset="-128"/>
            </a:rPr>
            <a:t>_Ver1.07.xlsx]</a:t>
          </a:r>
        </a:p>
        <a:p>
          <a:r>
            <a:rPr kumimoji="1" lang="ja-JP" altLang="en-US" sz="900">
              <a:solidFill>
                <a:srgbClr val="FF0000"/>
              </a:solidFill>
              <a:latin typeface="ＭＳ ゴシック" panose="020B0609070205080204" pitchFamily="49" charset="-128"/>
              <a:ea typeface="ＭＳ ゴシック" panose="020B0609070205080204" pitchFamily="49" charset="-128"/>
            </a:rPr>
            <a:t>の</a:t>
          </a:r>
          <a:r>
            <a:rPr kumimoji="1" lang="en-US" altLang="ja-JP" sz="900">
              <a:solidFill>
                <a:srgbClr val="FF0000"/>
              </a:solidFill>
              <a:latin typeface="ＭＳ ゴシック" panose="020B0609070205080204" pitchFamily="49" charset="-128"/>
              <a:ea typeface="ＭＳ ゴシック" panose="020B0609070205080204" pitchFamily="49" charset="-128"/>
            </a:rPr>
            <a:t>Sheet[OpenSSL</a:t>
          </a:r>
          <a:r>
            <a:rPr kumimoji="1" lang="ja-JP" altLang="en-US" sz="900">
              <a:solidFill>
                <a:srgbClr val="FF0000"/>
              </a:solidFill>
              <a:latin typeface="ＭＳ ゴシック" panose="020B0609070205080204" pitchFamily="49" charset="-128"/>
              <a:ea typeface="ＭＳ ゴシック" panose="020B0609070205080204" pitchFamily="49" charset="-128"/>
            </a:rPr>
            <a:t>ライセンス条項</a:t>
          </a:r>
          <a:r>
            <a:rPr kumimoji="1" lang="en-US" altLang="ja-JP" sz="900">
              <a:solidFill>
                <a:srgbClr val="FF0000"/>
              </a:solidFill>
              <a:latin typeface="ＭＳ ゴシック" panose="020B0609070205080204" pitchFamily="49" charset="-128"/>
              <a:ea typeface="ＭＳ ゴシック" panose="020B0609070205080204" pitchFamily="49" charset="-128"/>
            </a:rPr>
            <a:t>]</a:t>
          </a:r>
          <a:r>
            <a:rPr kumimoji="1" lang="ja-JP" altLang="en-US" sz="900">
              <a:solidFill>
                <a:srgbClr val="FF0000"/>
              </a:solidFill>
              <a:latin typeface="ＭＳ ゴシック" panose="020B0609070205080204" pitchFamily="49" charset="-128"/>
              <a:ea typeface="ＭＳ ゴシック" panose="020B0609070205080204" pitchFamily="49" charset="-128"/>
            </a:rPr>
            <a:t>を統合</a:t>
          </a:r>
          <a:endParaRPr kumimoji="1" lang="en-US" altLang="ja-JP" sz="9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190500</xdr:colOff>
      <xdr:row>177</xdr:row>
      <xdr:rowOff>161926</xdr:rowOff>
    </xdr:from>
    <xdr:to>
      <xdr:col>21</xdr:col>
      <xdr:colOff>323850</xdr:colOff>
      <xdr:row>183</xdr:row>
      <xdr:rowOff>57150</xdr:rowOff>
    </xdr:to>
    <xdr:sp macro="" textlink="">
      <xdr:nvSpPr>
        <xdr:cNvPr id="124" name="円/楕円 123"/>
        <xdr:cNvSpPr/>
      </xdr:nvSpPr>
      <xdr:spPr>
        <a:xfrm>
          <a:off x="4772025" y="31946851"/>
          <a:ext cx="2952750" cy="92392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257175</xdr:colOff>
      <xdr:row>191</xdr:row>
      <xdr:rowOff>95250</xdr:rowOff>
    </xdr:from>
    <xdr:to>
      <xdr:col>28</xdr:col>
      <xdr:colOff>75785</xdr:colOff>
      <xdr:row>194</xdr:row>
      <xdr:rowOff>6212</xdr:rowOff>
    </xdr:to>
    <xdr:grpSp>
      <xdr:nvGrpSpPr>
        <xdr:cNvPr id="125" name="グループ化 148513"/>
        <xdr:cNvGrpSpPr>
          <a:grpSpLocks/>
        </xdr:cNvGrpSpPr>
      </xdr:nvGrpSpPr>
      <xdr:grpSpPr bwMode="auto">
        <a:xfrm>
          <a:off x="8010525" y="32908875"/>
          <a:ext cx="1933160" cy="425312"/>
          <a:chOff x="9495693" y="5070959"/>
          <a:chExt cx="1912326" cy="802514"/>
        </a:xfrm>
      </xdr:grpSpPr>
      <xdr:sp macro="" textlink="">
        <xdr:nvSpPr>
          <xdr:cNvPr id="126" name="テキスト ボックス 125"/>
          <xdr:cNvSpPr txBox="1"/>
        </xdr:nvSpPr>
        <xdr:spPr bwMode="auto">
          <a:xfrm>
            <a:off x="9866741" y="5070959"/>
            <a:ext cx="1541278" cy="317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lnSpc>
                <a:spcPts val="1100"/>
              </a:lnSpc>
            </a:pPr>
            <a:r>
              <a:rPr kumimoji="1" lang="ja-JP" altLang="en-US" sz="900">
                <a:latin typeface="HGｺﾞｼｯｸM" panose="020B0609000000000000" pitchFamily="49" charset="-128"/>
                <a:ea typeface="HGｺﾞｼｯｸM" panose="020B0609000000000000" pitchFamily="49" charset="-128"/>
              </a:rPr>
              <a:t>・・・</a:t>
            </a: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担当範囲</a:t>
            </a:r>
          </a:p>
        </xdr:txBody>
      </xdr:sp>
      <xdr:sp macro="" textlink="">
        <xdr:nvSpPr>
          <xdr:cNvPr id="127" name="テキスト ボックス 126"/>
          <xdr:cNvSpPr txBox="1"/>
        </xdr:nvSpPr>
        <xdr:spPr bwMode="auto">
          <a:xfrm>
            <a:off x="9495693" y="5106214"/>
            <a:ext cx="447161" cy="22912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b"/>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sp macro="" textlink="">
        <xdr:nvSpPr>
          <xdr:cNvPr id="128" name="テキスト ボックス 127"/>
          <xdr:cNvSpPr txBox="1"/>
        </xdr:nvSpPr>
        <xdr:spPr bwMode="auto">
          <a:xfrm>
            <a:off x="9866741" y="5556218"/>
            <a:ext cx="1541278" cy="317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lnSpc>
                <a:spcPts val="1100"/>
              </a:lnSpc>
            </a:pPr>
            <a:r>
              <a:rPr kumimoji="1" lang="ja-JP" altLang="en-US" sz="900">
                <a:latin typeface="HGｺﾞｼｯｸM" panose="020B0609000000000000" pitchFamily="49" charset="-128"/>
                <a:ea typeface="HGｺﾞｼｯｸM" panose="020B0609000000000000" pitchFamily="49" charset="-128"/>
              </a:rPr>
              <a:t>・・・鍵管理適用範囲</a:t>
            </a:r>
          </a:p>
        </xdr:txBody>
      </xdr:sp>
    </xdr:grpSp>
    <xdr:clientData/>
  </xdr:twoCellAnchor>
  <xdr:twoCellAnchor>
    <xdr:from>
      <xdr:col>22</xdr:col>
      <xdr:colOff>228600</xdr:colOff>
      <xdr:row>193</xdr:row>
      <xdr:rowOff>0</xdr:rowOff>
    </xdr:from>
    <xdr:to>
      <xdr:col>24</xdr:col>
      <xdr:colOff>0</xdr:colOff>
      <xdr:row>193</xdr:row>
      <xdr:rowOff>171449</xdr:rowOff>
    </xdr:to>
    <xdr:sp macro="" textlink="">
      <xdr:nvSpPr>
        <xdr:cNvPr id="129" name="円/楕円 128"/>
        <xdr:cNvSpPr/>
      </xdr:nvSpPr>
      <xdr:spPr>
        <a:xfrm>
          <a:off x="7981950" y="34528125"/>
          <a:ext cx="476250" cy="1714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348498</xdr:colOff>
      <xdr:row>200</xdr:row>
      <xdr:rowOff>5872</xdr:rowOff>
    </xdr:from>
    <xdr:to>
      <xdr:col>17</xdr:col>
      <xdr:colOff>38100</xdr:colOff>
      <xdr:row>223</xdr:row>
      <xdr:rowOff>9525</xdr:rowOff>
    </xdr:to>
    <xdr:sp macro="" textlink="">
      <xdr:nvSpPr>
        <xdr:cNvPr id="130" name="正方形/長方形 129"/>
        <xdr:cNvSpPr/>
      </xdr:nvSpPr>
      <xdr:spPr bwMode="auto">
        <a:xfrm>
          <a:off x="700923" y="6740047"/>
          <a:ext cx="4975977" cy="3947003"/>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24649</xdr:colOff>
      <xdr:row>201</xdr:row>
      <xdr:rowOff>57150</xdr:rowOff>
    </xdr:from>
    <xdr:to>
      <xdr:col>12</xdr:col>
      <xdr:colOff>285751</xdr:colOff>
      <xdr:row>206</xdr:row>
      <xdr:rowOff>0</xdr:rowOff>
    </xdr:to>
    <xdr:sp macro="" textlink="">
      <xdr:nvSpPr>
        <xdr:cNvPr id="131" name="正方形/長方形 130"/>
        <xdr:cNvSpPr/>
      </xdr:nvSpPr>
      <xdr:spPr bwMode="auto">
        <a:xfrm>
          <a:off x="1081924" y="6962775"/>
          <a:ext cx="3080502" cy="80010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24649</xdr:colOff>
      <xdr:row>209</xdr:row>
      <xdr:rowOff>161925</xdr:rowOff>
    </xdr:from>
    <xdr:to>
      <xdr:col>12</xdr:col>
      <xdr:colOff>285751</xdr:colOff>
      <xdr:row>221</xdr:row>
      <xdr:rowOff>104775</xdr:rowOff>
    </xdr:to>
    <xdr:sp macro="" textlink="">
      <xdr:nvSpPr>
        <xdr:cNvPr id="132" name="正方形/長方形 131"/>
        <xdr:cNvSpPr/>
      </xdr:nvSpPr>
      <xdr:spPr bwMode="auto">
        <a:xfrm>
          <a:off x="1081924" y="8439150"/>
          <a:ext cx="3080502" cy="200025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111793</xdr:colOff>
      <xdr:row>201</xdr:row>
      <xdr:rowOff>0</xdr:rowOff>
    </xdr:from>
    <xdr:to>
      <xdr:col>5</xdr:col>
      <xdr:colOff>295275</xdr:colOff>
      <xdr:row>201</xdr:row>
      <xdr:rowOff>142875</xdr:rowOff>
    </xdr:to>
    <xdr:sp macro="" textlink="">
      <xdr:nvSpPr>
        <xdr:cNvPr id="133" name="テキスト ボックス 132"/>
        <xdr:cNvSpPr txBox="1"/>
      </xdr:nvSpPr>
      <xdr:spPr bwMode="auto">
        <a:xfrm>
          <a:off x="1169068" y="6905625"/>
          <a:ext cx="535907" cy="14287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900">
              <a:latin typeface="HGｺﾞｼｯｸM" panose="020B0609000000000000" pitchFamily="49" charset="-128"/>
              <a:ea typeface="HGｺﾞｼｯｸM" panose="020B0609000000000000" pitchFamily="49" charset="-128"/>
            </a:rPr>
            <a:t>Java</a:t>
          </a:r>
          <a:r>
            <a:rPr kumimoji="1" lang="ja-JP" altLang="en-US" sz="900">
              <a:latin typeface="HGｺﾞｼｯｸM" panose="020B0609000000000000" pitchFamily="49" charset="-128"/>
              <a:ea typeface="HGｺﾞｼｯｸM" panose="020B0609000000000000" pitchFamily="49" charset="-128"/>
            </a:rPr>
            <a:t>層</a:t>
          </a:r>
        </a:p>
      </xdr:txBody>
    </xdr:sp>
    <xdr:clientData/>
  </xdr:twoCellAnchor>
  <xdr:twoCellAnchor>
    <xdr:from>
      <xdr:col>4</xdr:col>
      <xdr:colOff>121317</xdr:colOff>
      <xdr:row>209</xdr:row>
      <xdr:rowOff>76200</xdr:rowOff>
    </xdr:from>
    <xdr:to>
      <xdr:col>7</xdr:col>
      <xdr:colOff>85725</xdr:colOff>
      <xdr:row>210</xdr:row>
      <xdr:rowOff>66675</xdr:rowOff>
    </xdr:to>
    <xdr:sp macro="" textlink="">
      <xdr:nvSpPr>
        <xdr:cNvPr id="134" name="テキスト ボックス 133"/>
        <xdr:cNvSpPr txBox="1"/>
      </xdr:nvSpPr>
      <xdr:spPr bwMode="auto">
        <a:xfrm>
          <a:off x="1178592" y="8353425"/>
          <a:ext cx="1021683" cy="16192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900">
              <a:latin typeface="HGｺﾞｼｯｸM" panose="020B0609000000000000" pitchFamily="49" charset="-128"/>
              <a:ea typeface="HGｺﾞｼｯｸM" panose="020B0609000000000000" pitchFamily="49" charset="-128"/>
            </a:rPr>
            <a:t>Native</a:t>
          </a:r>
          <a:r>
            <a:rPr kumimoji="1" lang="ja-JP" altLang="en-US" sz="900">
              <a:latin typeface="HGｺﾞｼｯｸM" panose="020B0609000000000000" pitchFamily="49" charset="-128"/>
              <a:ea typeface="HGｺﾞｼｯｸM" panose="020B0609000000000000" pitchFamily="49" charset="-128"/>
            </a:rPr>
            <a:t>層</a:t>
          </a:r>
          <a:r>
            <a:rPr kumimoji="1" lang="en-US" altLang="ja-JP" sz="900">
              <a:latin typeface="HGｺﾞｼｯｸM" panose="020B0609000000000000" pitchFamily="49" charset="-128"/>
              <a:ea typeface="HGｺﾞｼｯｸM" panose="020B0609000000000000" pitchFamily="49" charset="-128"/>
            </a:rPr>
            <a:t>(C/C++)</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331476</xdr:colOff>
      <xdr:row>202</xdr:row>
      <xdr:rowOff>76201</xdr:rowOff>
    </xdr:from>
    <xdr:to>
      <xdr:col>11</xdr:col>
      <xdr:colOff>322026</xdr:colOff>
      <xdr:row>205</xdr:row>
      <xdr:rowOff>19051</xdr:rowOff>
    </xdr:to>
    <xdr:sp macro="" textlink="">
      <xdr:nvSpPr>
        <xdr:cNvPr id="135" name="テキスト ボックス 134"/>
        <xdr:cNvSpPr txBox="1"/>
      </xdr:nvSpPr>
      <xdr:spPr bwMode="auto">
        <a:xfrm>
          <a:off x="1388751" y="7153276"/>
          <a:ext cx="2457525" cy="457200"/>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lnSpc>
              <a:spcPts val="1000"/>
            </a:lnSpc>
          </a:pP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作成</a:t>
          </a:r>
          <a:r>
            <a:rPr kumimoji="1" lang="en-US" altLang="ja-JP" sz="900">
              <a:latin typeface="HGｺﾞｼｯｸM" panose="020B0609000000000000" pitchFamily="49" charset="-128"/>
              <a:ea typeface="HGｺﾞｼｯｸM" panose="020B0609000000000000" pitchFamily="49" charset="-128"/>
            </a:rPr>
            <a:t>)MDVEService</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92743</xdr:colOff>
      <xdr:row>199</xdr:row>
      <xdr:rowOff>74129</xdr:rowOff>
    </xdr:from>
    <xdr:to>
      <xdr:col>5</xdr:col>
      <xdr:colOff>215758</xdr:colOff>
      <xdr:row>200</xdr:row>
      <xdr:rowOff>107744</xdr:rowOff>
    </xdr:to>
    <xdr:sp macro="" textlink="">
      <xdr:nvSpPr>
        <xdr:cNvPr id="136" name="テキスト ボックス 135"/>
        <xdr:cNvSpPr txBox="1"/>
      </xdr:nvSpPr>
      <xdr:spPr bwMode="auto">
        <a:xfrm>
          <a:off x="797593" y="6636854"/>
          <a:ext cx="827865" cy="20506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900">
              <a:latin typeface="HGｺﾞｼｯｸM" panose="020B0609000000000000" pitchFamily="49" charset="-128"/>
              <a:ea typeface="HGｺﾞｼｯｸM" panose="020B0609000000000000" pitchFamily="49" charset="-128"/>
            </a:rPr>
            <a:t>Android</a:t>
          </a:r>
          <a:r>
            <a:rPr kumimoji="1" lang="ja-JP" altLang="en-US" sz="900">
              <a:latin typeface="HGｺﾞｼｯｸM" panose="020B0609000000000000" pitchFamily="49" charset="-128"/>
              <a:ea typeface="HGｺﾞｼｯｸM" panose="020B0609000000000000" pitchFamily="49" charset="-128"/>
            </a:rPr>
            <a:t>端末</a:t>
          </a:r>
        </a:p>
      </xdr:txBody>
    </xdr:sp>
    <xdr:clientData/>
  </xdr:twoCellAnchor>
  <xdr:twoCellAnchor>
    <xdr:from>
      <xdr:col>4</xdr:col>
      <xdr:colOff>293377</xdr:colOff>
      <xdr:row>211</xdr:row>
      <xdr:rowOff>114300</xdr:rowOff>
    </xdr:from>
    <xdr:to>
      <xdr:col>11</xdr:col>
      <xdr:colOff>304800</xdr:colOff>
      <xdr:row>214</xdr:row>
      <xdr:rowOff>38099</xdr:rowOff>
    </xdr:to>
    <xdr:sp macro="" textlink="">
      <xdr:nvSpPr>
        <xdr:cNvPr id="137" name="テキスト ボックス 136"/>
        <xdr:cNvSpPr txBox="1"/>
      </xdr:nvSpPr>
      <xdr:spPr bwMode="auto">
        <a:xfrm>
          <a:off x="1350652" y="8734425"/>
          <a:ext cx="2478398" cy="43814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lnSpc>
              <a:spcPts val="1000"/>
            </a:lnSpc>
          </a:pP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作成</a:t>
          </a:r>
          <a:r>
            <a:rPr kumimoji="1" lang="en-US" altLang="ja-JP" sz="900">
              <a:latin typeface="HGｺﾞｼｯｸM" panose="020B0609000000000000" pitchFamily="49" charset="-128"/>
              <a:ea typeface="HGｺﾞｼｯｸM" panose="020B0609000000000000" pitchFamily="49" charset="-128"/>
            </a:rPr>
            <a:t>)MDVELib</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285750</xdr:colOff>
      <xdr:row>217</xdr:row>
      <xdr:rowOff>152400</xdr:rowOff>
    </xdr:from>
    <xdr:to>
      <xdr:col>11</xdr:col>
      <xdr:colOff>302744</xdr:colOff>
      <xdr:row>220</xdr:row>
      <xdr:rowOff>66675</xdr:rowOff>
    </xdr:to>
    <xdr:sp macro="" textlink="">
      <xdr:nvSpPr>
        <xdr:cNvPr id="138" name="テキスト ボックス 137"/>
        <xdr:cNvSpPr txBox="1"/>
      </xdr:nvSpPr>
      <xdr:spPr bwMode="auto">
        <a:xfrm>
          <a:off x="1343025" y="9801225"/>
          <a:ext cx="2483969" cy="428625"/>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lnSpc>
              <a:spcPts val="1100"/>
            </a:lnSpc>
          </a:pPr>
          <a:r>
            <a:rPr kumimoji="1" lang="en-US" altLang="ja-JP" sz="900">
              <a:latin typeface="HGｺﾞｼｯｸM" panose="020B0609000000000000" pitchFamily="49" charset="-128"/>
              <a:ea typeface="HGｺﾞｼｯｸM" panose="020B0609000000000000" pitchFamily="49" charset="-128"/>
            </a:rPr>
            <a:t>(OSS)OpenSSL</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4</xdr:col>
      <xdr:colOff>304800</xdr:colOff>
      <xdr:row>206</xdr:row>
      <xdr:rowOff>66674</xdr:rowOff>
    </xdr:from>
    <xdr:to>
      <xdr:col>9</xdr:col>
      <xdr:colOff>276226</xdr:colOff>
      <xdr:row>209</xdr:row>
      <xdr:rowOff>28573</xdr:rowOff>
    </xdr:to>
    <xdr:sp macro="" textlink="">
      <xdr:nvSpPr>
        <xdr:cNvPr id="139" name="テキスト ボックス 138"/>
        <xdr:cNvSpPr txBox="1"/>
      </xdr:nvSpPr>
      <xdr:spPr bwMode="auto">
        <a:xfrm>
          <a:off x="1362075" y="7829549"/>
          <a:ext cx="1733551" cy="4762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kumimoji="1" lang="ja-JP" altLang="en-US" sz="900">
              <a:latin typeface="HGｺﾞｼｯｸM" panose="020B0609000000000000" pitchFamily="49" charset="-128"/>
              <a:ea typeface="HGｺﾞｼｯｸM" panose="020B0609000000000000" pitchFamily="49" charset="-128"/>
            </a:rPr>
            <a:t>①暗号化セッションキー通知</a:t>
          </a:r>
          <a:endParaRPr kumimoji="1" lang="en-US" altLang="ja-JP" sz="900">
            <a:latin typeface="HGｺﾞｼｯｸM" panose="020B0609000000000000" pitchFamily="49" charset="-128"/>
            <a:ea typeface="HGｺﾞｼｯｸM" panose="020B0609000000000000" pitchFamily="49" charset="-128"/>
          </a:endParaRPr>
        </a:p>
        <a:p>
          <a:pPr algn="l"/>
          <a:r>
            <a:rPr kumimoji="1" lang="ja-JP" altLang="en-US" sz="900">
              <a:latin typeface="HGｺﾞｼｯｸM" panose="020B0609000000000000" pitchFamily="49" charset="-128"/>
              <a:ea typeface="HGｺﾞｼｯｸM" panose="020B0609000000000000" pitchFamily="49" charset="-128"/>
            </a:rPr>
            <a:t>②暗号化車両データ通知</a:t>
          </a:r>
        </a:p>
      </xdr:txBody>
    </xdr:sp>
    <xdr:clientData/>
  </xdr:twoCellAnchor>
  <xdr:twoCellAnchor>
    <xdr:from>
      <xdr:col>13</xdr:col>
      <xdr:colOff>28574</xdr:colOff>
      <xdr:row>210</xdr:row>
      <xdr:rowOff>95252</xdr:rowOff>
    </xdr:from>
    <xdr:to>
      <xdr:col>16</xdr:col>
      <xdr:colOff>276225</xdr:colOff>
      <xdr:row>213</xdr:row>
      <xdr:rowOff>28575</xdr:rowOff>
    </xdr:to>
    <xdr:sp macro="" textlink="">
      <xdr:nvSpPr>
        <xdr:cNvPr id="140" name="四角形吹き出し 139"/>
        <xdr:cNvSpPr/>
      </xdr:nvSpPr>
      <xdr:spPr>
        <a:xfrm>
          <a:off x="4257674" y="8543927"/>
          <a:ext cx="1304926" cy="447673"/>
        </a:xfrm>
        <a:prstGeom prst="wedgeRectCallout">
          <a:avLst>
            <a:gd name="adj1" fmla="val -100467"/>
            <a:gd name="adj2" fmla="val 5585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・秘密鍵</a:t>
          </a:r>
          <a:r>
            <a:rPr kumimoji="1" lang="en-US" altLang="ja-JP" sz="900">
              <a:solidFill>
                <a:sysClr val="windowText" lastClr="000000"/>
              </a:solidFill>
            </a:rPr>
            <a:t>/</a:t>
          </a:r>
          <a:r>
            <a:rPr kumimoji="1" lang="ja-JP" altLang="en-US" sz="900">
              <a:solidFill>
                <a:sysClr val="windowText" lastClr="000000"/>
              </a:solidFill>
            </a:rPr>
            <a:t>公開鍵作成</a:t>
          </a:r>
          <a:endParaRPr kumimoji="1" lang="en-US" altLang="ja-JP" sz="900">
            <a:solidFill>
              <a:sysClr val="windowText" lastClr="000000"/>
            </a:solidFill>
          </a:endParaRPr>
        </a:p>
        <a:p>
          <a:pPr algn="l"/>
          <a:r>
            <a:rPr kumimoji="1" lang="ja-JP" altLang="en-US" sz="900">
              <a:solidFill>
                <a:sysClr val="windowText" lastClr="000000"/>
              </a:solidFill>
            </a:rPr>
            <a:t>・セッションキー保持</a:t>
          </a:r>
        </a:p>
      </xdr:txBody>
    </xdr:sp>
    <xdr:clientData/>
  </xdr:twoCellAnchor>
  <xdr:twoCellAnchor>
    <xdr:from>
      <xdr:col>9</xdr:col>
      <xdr:colOff>180975</xdr:colOff>
      <xdr:row>203</xdr:row>
      <xdr:rowOff>142875</xdr:rowOff>
    </xdr:from>
    <xdr:to>
      <xdr:col>10</xdr:col>
      <xdr:colOff>9525</xdr:colOff>
      <xdr:row>218</xdr:row>
      <xdr:rowOff>152400</xdr:rowOff>
    </xdr:to>
    <xdr:sp macro="" textlink="">
      <xdr:nvSpPr>
        <xdr:cNvPr id="141" name="フリーフォーム 140"/>
        <xdr:cNvSpPr/>
      </xdr:nvSpPr>
      <xdr:spPr>
        <a:xfrm>
          <a:off x="3000375" y="7391400"/>
          <a:ext cx="180975" cy="2581275"/>
        </a:xfrm>
        <a:custGeom>
          <a:avLst/>
          <a:gdLst>
            <a:gd name="connsiteX0" fmla="*/ 0 w 352425"/>
            <a:gd name="connsiteY0" fmla="*/ 0 h 2028825"/>
            <a:gd name="connsiteX1" fmla="*/ 0 w 352425"/>
            <a:gd name="connsiteY1" fmla="*/ 2028825 h 2028825"/>
            <a:gd name="connsiteX2" fmla="*/ 352425 w 352425"/>
            <a:gd name="connsiteY2" fmla="*/ 2028825 h 2028825"/>
            <a:gd name="connsiteX3" fmla="*/ 352425 w 352425"/>
            <a:gd name="connsiteY3" fmla="*/ 28575 h 2028825"/>
          </a:gdLst>
          <a:ahLst/>
          <a:cxnLst>
            <a:cxn ang="0">
              <a:pos x="connsiteX0" y="connsiteY0"/>
            </a:cxn>
            <a:cxn ang="0">
              <a:pos x="connsiteX1" y="connsiteY1"/>
            </a:cxn>
            <a:cxn ang="0">
              <a:pos x="connsiteX2" y="connsiteY2"/>
            </a:cxn>
            <a:cxn ang="0">
              <a:pos x="connsiteX3" y="connsiteY3"/>
            </a:cxn>
          </a:cxnLst>
          <a:rect l="l" t="t" r="r" b="b"/>
          <a:pathLst>
            <a:path w="352425" h="2028825">
              <a:moveTo>
                <a:pt x="0" y="0"/>
              </a:moveTo>
              <a:lnTo>
                <a:pt x="0" y="2028825"/>
              </a:lnTo>
              <a:lnTo>
                <a:pt x="352425" y="2028825"/>
              </a:lnTo>
              <a:lnTo>
                <a:pt x="352425" y="28575"/>
              </a:lnTo>
            </a:path>
          </a:pathLst>
        </a:custGeom>
        <a:noFill/>
        <a:ln w="12700">
          <a:solidFill>
            <a:schemeClr val="accent3">
              <a:lumMod val="75000"/>
            </a:schemeClr>
          </a:solidFill>
          <a:prstDash val="sysDash"/>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ja-JP" altLang="en-US" sz="1100">
            <a:solidFill>
              <a:schemeClr val="lt1"/>
            </a:solidFill>
            <a:latin typeface="+mn-lt"/>
            <a:ea typeface="+mn-ea"/>
            <a:cs typeface="+mn-cs"/>
          </a:endParaRPr>
        </a:p>
      </xdr:txBody>
    </xdr:sp>
    <xdr:clientData/>
  </xdr:twoCellAnchor>
  <xdr:twoCellAnchor>
    <xdr:from>
      <xdr:col>5</xdr:col>
      <xdr:colOff>152400</xdr:colOff>
      <xdr:row>214</xdr:row>
      <xdr:rowOff>142874</xdr:rowOff>
    </xdr:from>
    <xdr:to>
      <xdr:col>9</xdr:col>
      <xdr:colOff>257175</xdr:colOff>
      <xdr:row>217</xdr:row>
      <xdr:rowOff>104773</xdr:rowOff>
    </xdr:to>
    <xdr:sp macro="" textlink="">
      <xdr:nvSpPr>
        <xdr:cNvPr id="142" name="テキスト ボックス 141"/>
        <xdr:cNvSpPr txBox="1"/>
      </xdr:nvSpPr>
      <xdr:spPr bwMode="auto">
        <a:xfrm>
          <a:off x="1562100" y="9277349"/>
          <a:ext cx="1514475" cy="4762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kumimoji="1" lang="ja-JP" altLang="en-US" sz="900">
              <a:latin typeface="HGｺﾞｼｯｸM" panose="020B0609000000000000" pitchFamily="49" charset="-128"/>
              <a:ea typeface="HGｺﾞｼｯｸM" panose="020B0609000000000000" pitchFamily="49" charset="-128"/>
            </a:rPr>
            <a:t>①セッションキー複号化</a:t>
          </a:r>
          <a:endParaRPr kumimoji="1" lang="en-US" altLang="ja-JP" sz="900">
            <a:latin typeface="HGｺﾞｼｯｸM" panose="020B0609000000000000" pitchFamily="49" charset="-128"/>
            <a:ea typeface="HGｺﾞｼｯｸM" panose="020B0609000000000000" pitchFamily="49" charset="-128"/>
          </a:endParaRPr>
        </a:p>
        <a:p>
          <a:pPr algn="l"/>
          <a:r>
            <a:rPr kumimoji="1" lang="ja-JP" altLang="en-US" sz="900">
              <a:latin typeface="HGｺﾞｼｯｸM" panose="020B0609000000000000" pitchFamily="49" charset="-128"/>
              <a:ea typeface="HGｺﾞｼｯｸM" panose="020B0609000000000000" pitchFamily="49" charset="-128"/>
            </a:rPr>
            <a:t>②車両データ複号化</a:t>
          </a:r>
        </a:p>
      </xdr:txBody>
    </xdr:sp>
    <xdr:clientData/>
  </xdr:twoCellAnchor>
  <xdr:twoCellAnchor editAs="oneCell">
    <xdr:from>
      <xdr:col>2</xdr:col>
      <xdr:colOff>152400</xdr:colOff>
      <xdr:row>376</xdr:row>
      <xdr:rowOff>152400</xdr:rowOff>
    </xdr:from>
    <xdr:to>
      <xdr:col>30</xdr:col>
      <xdr:colOff>104775</xdr:colOff>
      <xdr:row>395</xdr:row>
      <xdr:rowOff>147739</xdr:rowOff>
    </xdr:to>
    <xdr:pic>
      <xdr:nvPicPr>
        <xdr:cNvPr id="22" name="図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7250" y="64855725"/>
          <a:ext cx="9820275" cy="3252889"/>
        </a:xfrm>
        <a:prstGeom prst="rect">
          <a:avLst/>
        </a:prstGeom>
      </xdr:spPr>
    </xdr:pic>
    <xdr:clientData/>
  </xdr:twoCellAnchor>
  <xdr:twoCellAnchor editAs="oneCell">
    <xdr:from>
      <xdr:col>2</xdr:col>
      <xdr:colOff>123825</xdr:colOff>
      <xdr:row>397</xdr:row>
      <xdr:rowOff>9526</xdr:rowOff>
    </xdr:from>
    <xdr:to>
      <xdr:col>30</xdr:col>
      <xdr:colOff>85725</xdr:colOff>
      <xdr:row>430</xdr:row>
      <xdr:rowOff>70386</xdr:rowOff>
    </xdr:to>
    <xdr:pic>
      <xdr:nvPicPr>
        <xdr:cNvPr id="143" name="図 1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8675" y="68313301"/>
          <a:ext cx="9829800" cy="5718710"/>
        </a:xfrm>
        <a:prstGeom prst="rect">
          <a:avLst/>
        </a:prstGeom>
      </xdr:spPr>
    </xdr:pic>
    <xdr:clientData/>
  </xdr:twoCellAnchor>
  <xdr:twoCellAnchor>
    <xdr:from>
      <xdr:col>2</xdr:col>
      <xdr:colOff>123825</xdr:colOff>
      <xdr:row>397</xdr:row>
      <xdr:rowOff>28575</xdr:rowOff>
    </xdr:from>
    <xdr:to>
      <xdr:col>30</xdr:col>
      <xdr:colOff>142875</xdr:colOff>
      <xdr:row>429</xdr:row>
      <xdr:rowOff>85725</xdr:rowOff>
    </xdr:to>
    <xdr:sp macro="" textlink="">
      <xdr:nvSpPr>
        <xdr:cNvPr id="144" name="正方形/長方形 143"/>
        <xdr:cNvSpPr/>
      </xdr:nvSpPr>
      <xdr:spPr>
        <a:xfrm>
          <a:off x="828675" y="68332350"/>
          <a:ext cx="9886950" cy="554355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oneCellAnchor>
    <xdr:from>
      <xdr:col>12</xdr:col>
      <xdr:colOff>307042</xdr:colOff>
      <xdr:row>467</xdr:row>
      <xdr:rowOff>66675</xdr:rowOff>
    </xdr:from>
    <xdr:ext cx="2095500" cy="1743075"/>
    <xdr:sp macro="" textlink="">
      <xdr:nvSpPr>
        <xdr:cNvPr id="145" name="正方形/長方形 144"/>
        <xdr:cNvSpPr/>
      </xdr:nvSpPr>
      <xdr:spPr>
        <a:xfrm>
          <a:off x="5450542" y="37557075"/>
          <a:ext cx="2095500" cy="1743075"/>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MD</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3</xdr:col>
      <xdr:colOff>419100</xdr:colOff>
      <xdr:row>467</xdr:row>
      <xdr:rowOff>66675</xdr:rowOff>
    </xdr:from>
    <xdr:ext cx="1943100" cy="1755013"/>
    <xdr:sp macro="" textlink="">
      <xdr:nvSpPr>
        <xdr:cNvPr id="146" name="正方形/長方形 145"/>
        <xdr:cNvSpPr/>
      </xdr:nvSpPr>
      <xdr:spPr>
        <a:xfrm>
          <a:off x="1704975" y="37557075"/>
          <a:ext cx="1943100" cy="1755013"/>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HU</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4</xdr:col>
      <xdr:colOff>200025</xdr:colOff>
      <xdr:row>474</xdr:row>
      <xdr:rowOff>122703</xdr:rowOff>
    </xdr:from>
    <xdr:ext cx="1200149" cy="334497"/>
    <xdr:sp macro="" textlink="">
      <xdr:nvSpPr>
        <xdr:cNvPr id="147" name="正方形/長方形 146"/>
        <xdr:cNvSpPr/>
      </xdr:nvSpPr>
      <xdr:spPr>
        <a:xfrm>
          <a:off x="1914525" y="38813253"/>
          <a:ext cx="1200149" cy="334497"/>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F-HIGH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8</xdr:col>
      <xdr:colOff>257175</xdr:colOff>
      <xdr:row>471</xdr:row>
      <xdr:rowOff>142875</xdr:rowOff>
    </xdr:from>
    <xdr:to>
      <xdr:col>12</xdr:col>
      <xdr:colOff>235324</xdr:colOff>
      <xdr:row>471</xdr:row>
      <xdr:rowOff>142875</xdr:rowOff>
    </xdr:to>
    <xdr:cxnSp macro="">
      <xdr:nvCxnSpPr>
        <xdr:cNvPr id="148" name="直線矢印コネクタ 147"/>
        <xdr:cNvCxnSpPr/>
      </xdr:nvCxnSpPr>
      <xdr:spPr>
        <a:xfrm>
          <a:off x="3686175" y="38319075"/>
          <a:ext cx="1692649" cy="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475</xdr:row>
      <xdr:rowOff>161925</xdr:rowOff>
    </xdr:from>
    <xdr:to>
      <xdr:col>12</xdr:col>
      <xdr:colOff>235324</xdr:colOff>
      <xdr:row>475</xdr:row>
      <xdr:rowOff>161925</xdr:rowOff>
    </xdr:to>
    <xdr:cxnSp macro="">
      <xdr:nvCxnSpPr>
        <xdr:cNvPr id="149" name="直線矢印コネクタ 148"/>
        <xdr:cNvCxnSpPr/>
      </xdr:nvCxnSpPr>
      <xdr:spPr>
        <a:xfrm>
          <a:off x="3686175" y="39023925"/>
          <a:ext cx="1692649" cy="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54348</xdr:colOff>
      <xdr:row>468</xdr:row>
      <xdr:rowOff>22412</xdr:rowOff>
    </xdr:from>
    <xdr:to>
      <xdr:col>11</xdr:col>
      <xdr:colOff>337297</xdr:colOff>
      <xdr:row>471</xdr:row>
      <xdr:rowOff>109257</xdr:rowOff>
    </xdr:to>
    <xdr:sp macro="" textlink="">
      <xdr:nvSpPr>
        <xdr:cNvPr id="150" name="テキスト ボックス 149"/>
        <xdr:cNvSpPr txBox="1"/>
      </xdr:nvSpPr>
      <xdr:spPr>
        <a:xfrm>
          <a:off x="3911973" y="37684262"/>
          <a:ext cx="1140199" cy="601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r>
            <a:rPr kumimoji="1" lang="en-US" altLang="ja-JP" sz="1100"/>
            <a:t>B-HIGH</a:t>
          </a:r>
        </a:p>
        <a:p>
          <a:r>
            <a:rPr kumimoji="1" lang="ja-JP" altLang="en-US" sz="1100"/>
            <a:t>　</a:t>
          </a:r>
          <a:r>
            <a:rPr kumimoji="1" lang="en-US" altLang="ja-JP" sz="1100"/>
            <a:t>(</a:t>
          </a:r>
          <a:r>
            <a:rPr kumimoji="1" lang="en-US" altLang="ja-JP" sz="1100">
              <a:solidFill>
                <a:srgbClr val="FF0000"/>
              </a:solidFill>
            </a:rPr>
            <a:t>48</a:t>
          </a:r>
          <a:r>
            <a:rPr kumimoji="1" lang="en-US" altLang="ja-JP" sz="1100"/>
            <a:t>byte)</a:t>
          </a:r>
          <a:r>
            <a:rPr kumimoji="1" lang="ja-JP" altLang="en-US" sz="1100"/>
            <a:t>送信</a:t>
          </a:r>
        </a:p>
      </xdr:txBody>
    </xdr:sp>
    <xdr:clientData/>
  </xdr:twoCellAnchor>
  <xdr:twoCellAnchor>
    <xdr:from>
      <xdr:col>4</xdr:col>
      <xdr:colOff>228600</xdr:colOff>
      <xdr:row>469</xdr:row>
      <xdr:rowOff>133350</xdr:rowOff>
    </xdr:from>
    <xdr:to>
      <xdr:col>6</xdr:col>
      <xdr:colOff>28575</xdr:colOff>
      <xdr:row>469</xdr:row>
      <xdr:rowOff>133350</xdr:rowOff>
    </xdr:to>
    <xdr:cxnSp macro="">
      <xdr:nvCxnSpPr>
        <xdr:cNvPr id="151" name="直線矢印コネクタ 150"/>
        <xdr:cNvCxnSpPr/>
      </xdr:nvCxnSpPr>
      <xdr:spPr>
        <a:xfrm>
          <a:off x="1943100" y="37966650"/>
          <a:ext cx="657225" cy="0"/>
        </a:xfrm>
        <a:prstGeom prst="straightConnector1">
          <a:avLst/>
        </a:prstGeom>
        <a:ln>
          <a:solidFill>
            <a:schemeClr val="tx1"/>
          </a:solidFill>
          <a:prstDash val="solid"/>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58828</xdr:colOff>
      <xdr:row>468</xdr:row>
      <xdr:rowOff>66675</xdr:rowOff>
    </xdr:from>
    <xdr:to>
      <xdr:col>6</xdr:col>
      <xdr:colOff>280144</xdr:colOff>
      <xdr:row>469</xdr:row>
      <xdr:rowOff>134470</xdr:rowOff>
    </xdr:to>
    <xdr:sp macro="" textlink="">
      <xdr:nvSpPr>
        <xdr:cNvPr id="152" name="テキスト ボックス 151"/>
        <xdr:cNvSpPr txBox="1"/>
      </xdr:nvSpPr>
      <xdr:spPr>
        <a:xfrm>
          <a:off x="1773328" y="37728525"/>
          <a:ext cx="1078566" cy="23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rgbClr val="FF0000"/>
              </a:solidFill>
            </a:rPr>
            <a:t>48</a:t>
          </a:r>
          <a:r>
            <a:rPr kumimoji="1" lang="en-US" altLang="ja-JP" sz="1100"/>
            <a:t>byte</a:t>
          </a:r>
          <a:endParaRPr kumimoji="1" lang="ja-JP" altLang="en-US" sz="1100"/>
        </a:p>
      </xdr:txBody>
    </xdr:sp>
    <xdr:clientData/>
  </xdr:twoCellAnchor>
  <xdr:twoCellAnchor>
    <xdr:from>
      <xdr:col>13</xdr:col>
      <xdr:colOff>21292</xdr:colOff>
      <xdr:row>469</xdr:row>
      <xdr:rowOff>123825</xdr:rowOff>
    </xdr:from>
    <xdr:to>
      <xdr:col>17</xdr:col>
      <xdr:colOff>173692</xdr:colOff>
      <xdr:row>469</xdr:row>
      <xdr:rowOff>123825</xdr:rowOff>
    </xdr:to>
    <xdr:cxnSp macro="">
      <xdr:nvCxnSpPr>
        <xdr:cNvPr id="153" name="直線矢印コネクタ 152"/>
        <xdr:cNvCxnSpPr/>
      </xdr:nvCxnSpPr>
      <xdr:spPr>
        <a:xfrm>
          <a:off x="5593417" y="37957125"/>
          <a:ext cx="1866900" cy="0"/>
        </a:xfrm>
        <a:prstGeom prst="straightConnector1">
          <a:avLst/>
        </a:prstGeom>
        <a:ln>
          <a:solidFill>
            <a:schemeClr val="tx1"/>
          </a:solidFill>
          <a:prstDash val="solid"/>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409015</xdr:colOff>
      <xdr:row>468</xdr:row>
      <xdr:rowOff>57150</xdr:rowOff>
    </xdr:from>
    <xdr:to>
      <xdr:col>16</xdr:col>
      <xdr:colOff>268942</xdr:colOff>
      <xdr:row>469</xdr:row>
      <xdr:rowOff>142875</xdr:rowOff>
    </xdr:to>
    <xdr:sp macro="" textlink="">
      <xdr:nvSpPr>
        <xdr:cNvPr id="154" name="テキスト ボックス 153"/>
        <xdr:cNvSpPr txBox="1"/>
      </xdr:nvSpPr>
      <xdr:spPr>
        <a:xfrm>
          <a:off x="5981140" y="37719000"/>
          <a:ext cx="114580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aseline="0">
              <a:solidFill>
                <a:srgbClr val="FF0000"/>
              </a:solidFill>
            </a:rPr>
            <a:t>136</a:t>
          </a:r>
          <a:r>
            <a:rPr kumimoji="1" lang="ja-JP" altLang="en-US" sz="1100" baseline="0"/>
            <a:t> </a:t>
          </a:r>
          <a:r>
            <a:rPr kumimoji="1" lang="en-US" altLang="ja-JP" sz="1100"/>
            <a:t>byte</a:t>
          </a:r>
          <a:endParaRPr kumimoji="1" lang="ja-JP" altLang="en-US" sz="1100"/>
        </a:p>
      </xdr:txBody>
    </xdr:sp>
    <xdr:clientData/>
  </xdr:twoCellAnchor>
  <xdr:twoCellAnchor>
    <xdr:from>
      <xdr:col>9</xdr:col>
      <xdr:colOff>44823</xdr:colOff>
      <xdr:row>472</xdr:row>
      <xdr:rowOff>100855</xdr:rowOff>
    </xdr:from>
    <xdr:to>
      <xdr:col>11</xdr:col>
      <xdr:colOff>327772</xdr:colOff>
      <xdr:row>476</xdr:row>
      <xdr:rowOff>49868</xdr:rowOff>
    </xdr:to>
    <xdr:sp macro="" textlink="">
      <xdr:nvSpPr>
        <xdr:cNvPr id="155" name="テキスト ボックス 154"/>
        <xdr:cNvSpPr txBox="1"/>
      </xdr:nvSpPr>
      <xdr:spPr>
        <a:xfrm>
          <a:off x="3902448" y="38448505"/>
          <a:ext cx="1140199" cy="63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r>
            <a:rPr kumimoji="1" lang="en-US" altLang="ja-JP" sz="1100"/>
            <a:t>F-HIGH</a:t>
          </a:r>
        </a:p>
        <a:p>
          <a:r>
            <a:rPr kumimoji="1" lang="ja-JP" altLang="en-US" sz="1100"/>
            <a:t>　</a:t>
          </a:r>
          <a:r>
            <a:rPr kumimoji="1" lang="en-US" altLang="ja-JP" sz="1100"/>
            <a:t>(</a:t>
          </a:r>
          <a:r>
            <a:rPr kumimoji="1" lang="en-US" altLang="ja-JP" sz="1100">
              <a:solidFill>
                <a:srgbClr val="FF0000"/>
              </a:solidFill>
            </a:rPr>
            <a:t>64</a:t>
          </a:r>
          <a:r>
            <a:rPr kumimoji="1" lang="en-US" altLang="ja-JP" sz="1100"/>
            <a:t>byte)</a:t>
          </a:r>
          <a:r>
            <a:rPr kumimoji="1" lang="ja-JP" altLang="en-US" sz="1100"/>
            <a:t>送信</a:t>
          </a:r>
        </a:p>
      </xdr:txBody>
    </xdr:sp>
    <xdr:clientData/>
  </xdr:twoCellAnchor>
  <xdr:oneCellAnchor>
    <xdr:from>
      <xdr:col>4</xdr:col>
      <xdr:colOff>219075</xdr:colOff>
      <xdr:row>470</xdr:row>
      <xdr:rowOff>65553</xdr:rowOff>
    </xdr:from>
    <xdr:ext cx="685799" cy="334497"/>
    <xdr:sp macro="" textlink="">
      <xdr:nvSpPr>
        <xdr:cNvPr id="156" name="正方形/長方形 155"/>
        <xdr:cNvSpPr/>
      </xdr:nvSpPr>
      <xdr:spPr>
        <a:xfrm>
          <a:off x="1933575" y="38070303"/>
          <a:ext cx="685799" cy="334497"/>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xdr:from>
      <xdr:col>18</xdr:col>
      <xdr:colOff>135590</xdr:colOff>
      <xdr:row>468</xdr:row>
      <xdr:rowOff>67236</xdr:rowOff>
    </xdr:from>
    <xdr:to>
      <xdr:col>22</xdr:col>
      <xdr:colOff>179295</xdr:colOff>
      <xdr:row>472</xdr:row>
      <xdr:rowOff>44824</xdr:rowOff>
    </xdr:to>
    <xdr:sp macro="" textlink="">
      <xdr:nvSpPr>
        <xdr:cNvPr id="157" name="線吹き出し 1 (枠付き) 156"/>
        <xdr:cNvSpPr/>
      </xdr:nvSpPr>
      <xdr:spPr>
        <a:xfrm>
          <a:off x="7850840" y="37729086"/>
          <a:ext cx="1758205" cy="663388"/>
        </a:xfrm>
        <a:prstGeom prst="borderCallout1">
          <a:avLst>
            <a:gd name="adj1" fmla="val 61369"/>
            <a:gd name="adj2" fmla="val -982"/>
            <a:gd name="adj3" fmla="val 87134"/>
            <a:gd name="adj4" fmla="val -27454"/>
          </a:avLst>
        </a:prstGeom>
        <a:solidFill>
          <a:srgbClr val="FFFFCC"/>
        </a:solidFill>
        <a:ln w="1270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en-US" altLang="ja-JP" sz="1100">
              <a:solidFill>
                <a:schemeClr val="dk1"/>
              </a:solidFill>
              <a:latin typeface="+mn-lt"/>
              <a:ea typeface="+mn-ea"/>
              <a:cs typeface="+mn-cs"/>
            </a:rPr>
            <a:t>B-HIGH</a:t>
          </a:r>
          <a:r>
            <a:rPr kumimoji="1" lang="ja-JP" altLang="en-US" sz="1100">
              <a:solidFill>
                <a:schemeClr val="dk1"/>
              </a:solidFill>
              <a:latin typeface="+mn-lt"/>
              <a:ea typeface="+mn-ea"/>
              <a:cs typeface="+mn-cs"/>
            </a:rPr>
            <a:t>と</a:t>
          </a:r>
          <a:r>
            <a:rPr kumimoji="1" lang="en-US" altLang="ja-JP" sz="1100">
              <a:solidFill>
                <a:schemeClr val="dk1"/>
              </a:solidFill>
              <a:latin typeface="+mn-lt"/>
              <a:ea typeface="+mn-ea"/>
              <a:cs typeface="+mn-cs"/>
            </a:rPr>
            <a:t>F-HIGH</a:t>
          </a:r>
          <a:r>
            <a:rPr kumimoji="1" lang="ja-JP" altLang="en-US" sz="1100">
              <a:solidFill>
                <a:schemeClr val="dk1"/>
              </a:solidFill>
              <a:latin typeface="+mn-lt"/>
              <a:ea typeface="+mn-ea"/>
              <a:cs typeface="+mn-cs"/>
            </a:rPr>
            <a:t>を</a:t>
          </a:r>
          <a:endParaRPr kumimoji="1" lang="en-US" altLang="ja-JP" sz="1100">
            <a:solidFill>
              <a:schemeClr val="dk1"/>
            </a:solidFill>
            <a:latin typeface="+mn-lt"/>
            <a:ea typeface="+mn-ea"/>
            <a:cs typeface="+mn-cs"/>
          </a:endParaRPr>
        </a:p>
        <a:p>
          <a:pPr marL="0" indent="0" algn="l"/>
          <a:r>
            <a:rPr kumimoji="1" lang="en-US" altLang="ja-JP" sz="1100">
              <a:solidFill>
                <a:schemeClr val="dk1"/>
              </a:solidFill>
              <a:latin typeface="+mn-lt"/>
              <a:ea typeface="+mn-ea"/>
              <a:cs typeface="+mn-cs"/>
            </a:rPr>
            <a:t>1</a:t>
          </a:r>
          <a:r>
            <a:rPr kumimoji="1" lang="ja-JP" altLang="en-US" sz="1100">
              <a:solidFill>
                <a:schemeClr val="dk1"/>
              </a:solidFill>
              <a:latin typeface="+mn-lt"/>
              <a:ea typeface="+mn-ea"/>
              <a:cs typeface="+mn-cs"/>
            </a:rPr>
            <a:t>つのデータとして受信</a:t>
          </a:r>
          <a:endParaRPr kumimoji="1" lang="en-US" altLang="ja-JP" sz="1100">
            <a:solidFill>
              <a:schemeClr val="dk1"/>
            </a:solidFill>
            <a:latin typeface="+mn-lt"/>
            <a:ea typeface="+mn-ea"/>
            <a:cs typeface="+mn-cs"/>
          </a:endParaRPr>
        </a:p>
      </xdr:txBody>
    </xdr:sp>
    <xdr:clientData/>
  </xdr:twoCellAnchor>
  <xdr:twoCellAnchor>
    <xdr:from>
      <xdr:col>4</xdr:col>
      <xdr:colOff>180975</xdr:colOff>
      <xdr:row>474</xdr:row>
      <xdr:rowOff>19050</xdr:rowOff>
    </xdr:from>
    <xdr:to>
      <xdr:col>7</xdr:col>
      <xdr:colOff>95250</xdr:colOff>
      <xdr:row>474</xdr:row>
      <xdr:rowOff>19050</xdr:rowOff>
    </xdr:to>
    <xdr:cxnSp macro="">
      <xdr:nvCxnSpPr>
        <xdr:cNvPr id="158" name="直線矢印コネクタ 157"/>
        <xdr:cNvCxnSpPr/>
      </xdr:nvCxnSpPr>
      <xdr:spPr>
        <a:xfrm>
          <a:off x="1895475" y="38709600"/>
          <a:ext cx="1200150" cy="0"/>
        </a:xfrm>
        <a:prstGeom prst="straightConnector1">
          <a:avLst/>
        </a:prstGeom>
        <a:ln>
          <a:solidFill>
            <a:schemeClr val="tx1"/>
          </a:solidFill>
          <a:prstDash val="solid"/>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251009</xdr:colOff>
      <xdr:row>472</xdr:row>
      <xdr:rowOff>123265</xdr:rowOff>
    </xdr:from>
    <xdr:to>
      <xdr:col>7</xdr:col>
      <xdr:colOff>22409</xdr:colOff>
      <xdr:row>474</xdr:row>
      <xdr:rowOff>47625</xdr:rowOff>
    </xdr:to>
    <xdr:sp macro="" textlink="">
      <xdr:nvSpPr>
        <xdr:cNvPr id="159" name="テキスト ボックス 158"/>
        <xdr:cNvSpPr txBox="1"/>
      </xdr:nvSpPr>
      <xdr:spPr>
        <a:xfrm>
          <a:off x="1965509" y="38470915"/>
          <a:ext cx="1057275" cy="26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rgbClr val="FF0000"/>
              </a:solidFill>
            </a:rPr>
            <a:t>64</a:t>
          </a:r>
          <a:r>
            <a:rPr kumimoji="1" lang="en-US" altLang="ja-JP" sz="1100"/>
            <a:t> byte</a:t>
          </a:r>
          <a:endParaRPr kumimoji="1" lang="ja-JP" altLang="en-US" sz="1100"/>
        </a:p>
      </xdr:txBody>
    </xdr:sp>
    <xdr:clientData/>
  </xdr:twoCellAnchor>
  <xdr:oneCellAnchor>
    <xdr:from>
      <xdr:col>13</xdr:col>
      <xdr:colOff>11767</xdr:colOff>
      <xdr:row>470</xdr:row>
      <xdr:rowOff>56028</xdr:rowOff>
    </xdr:from>
    <xdr:ext cx="685799" cy="334497"/>
    <xdr:sp macro="" textlink="">
      <xdr:nvSpPr>
        <xdr:cNvPr id="160" name="正方形/長方形 159"/>
        <xdr:cNvSpPr/>
      </xdr:nvSpPr>
      <xdr:spPr>
        <a:xfrm>
          <a:off x="5583892" y="38060778"/>
          <a:ext cx="685799" cy="334497"/>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B-HIGH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oneCellAnchor>
    <xdr:from>
      <xdr:col>14</xdr:col>
      <xdr:colOff>268942</xdr:colOff>
      <xdr:row>470</xdr:row>
      <xdr:rowOff>56028</xdr:rowOff>
    </xdr:from>
    <xdr:ext cx="1200149" cy="334497"/>
    <xdr:sp macro="" textlink="">
      <xdr:nvSpPr>
        <xdr:cNvPr id="161" name="正方形/長方形 160"/>
        <xdr:cNvSpPr/>
      </xdr:nvSpPr>
      <xdr:spPr>
        <a:xfrm>
          <a:off x="6269692" y="38060778"/>
          <a:ext cx="1200149" cy="334497"/>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rPr>
            <a:t>F-HIGH</a:t>
          </a:r>
          <a:endParaRPr kumimoji="1" lang="ja-JP" altLang="en-US" sz="11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oneCellAnchor>
  <xdr:twoCellAnchor editAs="oneCell">
    <xdr:from>
      <xdr:col>2</xdr:col>
      <xdr:colOff>247650</xdr:colOff>
      <xdr:row>311</xdr:row>
      <xdr:rowOff>152400</xdr:rowOff>
    </xdr:from>
    <xdr:to>
      <xdr:col>30</xdr:col>
      <xdr:colOff>33336</xdr:colOff>
      <xdr:row>374</xdr:row>
      <xdr:rowOff>18538</xdr:rowOff>
    </xdr:to>
    <xdr:pic>
      <xdr:nvPicPr>
        <xdr:cNvPr id="162" name="図 161"/>
        <xdr:cNvPicPr>
          <a:picLocks noChangeAspect="1"/>
        </xdr:cNvPicPr>
      </xdr:nvPicPr>
      <xdr:blipFill>
        <a:blip xmlns:r="http://schemas.openxmlformats.org/officeDocument/2006/relationships" r:embed="rId9"/>
        <a:stretch>
          <a:fillRect/>
        </a:stretch>
      </xdr:blipFill>
      <xdr:spPr>
        <a:xfrm>
          <a:off x="952500" y="53540025"/>
          <a:ext cx="9653586" cy="10667488"/>
        </a:xfrm>
        <a:prstGeom prst="rect">
          <a:avLst/>
        </a:prstGeom>
      </xdr:spPr>
    </xdr:pic>
    <xdr:clientData/>
  </xdr:twoCellAnchor>
  <xdr:twoCellAnchor>
    <xdr:from>
      <xdr:col>14</xdr:col>
      <xdr:colOff>314325</xdr:colOff>
      <xdr:row>359</xdr:row>
      <xdr:rowOff>147636</xdr:rowOff>
    </xdr:from>
    <xdr:to>
      <xdr:col>21</xdr:col>
      <xdr:colOff>295275</xdr:colOff>
      <xdr:row>366</xdr:row>
      <xdr:rowOff>52386</xdr:rowOff>
    </xdr:to>
    <xdr:sp macro="" textlink="">
      <xdr:nvSpPr>
        <xdr:cNvPr id="163" name="正方形/長方形 162"/>
        <xdr:cNvSpPr/>
      </xdr:nvSpPr>
      <xdr:spPr>
        <a:xfrm>
          <a:off x="5248275" y="61764861"/>
          <a:ext cx="2447925" cy="11049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3</xdr:col>
      <xdr:colOff>76199</xdr:colOff>
      <xdr:row>334</xdr:row>
      <xdr:rowOff>52386</xdr:rowOff>
    </xdr:from>
    <xdr:to>
      <xdr:col>10</xdr:col>
      <xdr:colOff>252410</xdr:colOff>
      <xdr:row>336</xdr:row>
      <xdr:rowOff>128586</xdr:rowOff>
    </xdr:to>
    <xdr:sp macro="" textlink="">
      <xdr:nvSpPr>
        <xdr:cNvPr id="164" name="正方形/長方形 163"/>
        <xdr:cNvSpPr/>
      </xdr:nvSpPr>
      <xdr:spPr>
        <a:xfrm>
          <a:off x="1133474" y="57383361"/>
          <a:ext cx="2643186" cy="4191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23</xdr:col>
      <xdr:colOff>209549</xdr:colOff>
      <xdr:row>323</xdr:row>
      <xdr:rowOff>104774</xdr:rowOff>
    </xdr:from>
    <xdr:to>
      <xdr:col>31</xdr:col>
      <xdr:colOff>38098</xdr:colOff>
      <xdr:row>326</xdr:row>
      <xdr:rowOff>9524</xdr:rowOff>
    </xdr:to>
    <xdr:sp macro="" textlink="">
      <xdr:nvSpPr>
        <xdr:cNvPr id="165" name="正方形/長方形 164"/>
        <xdr:cNvSpPr/>
      </xdr:nvSpPr>
      <xdr:spPr>
        <a:xfrm>
          <a:off x="8315324" y="55549799"/>
          <a:ext cx="2647949" cy="4191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15</xdr:col>
      <xdr:colOff>338136</xdr:colOff>
      <xdr:row>322</xdr:row>
      <xdr:rowOff>76198</xdr:rowOff>
    </xdr:from>
    <xdr:to>
      <xdr:col>22</xdr:col>
      <xdr:colOff>147635</xdr:colOff>
      <xdr:row>324</xdr:row>
      <xdr:rowOff>9524</xdr:rowOff>
    </xdr:to>
    <xdr:sp macro="" textlink="">
      <xdr:nvSpPr>
        <xdr:cNvPr id="166" name="正方形/長方形 165"/>
        <xdr:cNvSpPr/>
      </xdr:nvSpPr>
      <xdr:spPr>
        <a:xfrm>
          <a:off x="5624511" y="55349773"/>
          <a:ext cx="2276474" cy="276226"/>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twoCellAnchor>
    <xdr:from>
      <xdr:col>10</xdr:col>
      <xdr:colOff>176212</xdr:colOff>
      <xdr:row>315</xdr:row>
      <xdr:rowOff>138110</xdr:rowOff>
    </xdr:from>
    <xdr:to>
      <xdr:col>15</xdr:col>
      <xdr:colOff>57150</xdr:colOff>
      <xdr:row>317</xdr:row>
      <xdr:rowOff>71436</xdr:rowOff>
    </xdr:to>
    <xdr:sp macro="" textlink="">
      <xdr:nvSpPr>
        <xdr:cNvPr id="167" name="正方形/長方形 166"/>
        <xdr:cNvSpPr/>
      </xdr:nvSpPr>
      <xdr:spPr>
        <a:xfrm>
          <a:off x="3700462" y="54211535"/>
          <a:ext cx="1643063" cy="276226"/>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900">
            <a:solidFill>
              <a:sysClr val="windowText" lastClr="000000"/>
            </a:solidFill>
            <a:latin typeface="Tahoma" panose="020B0604030504040204" pitchFamily="34" charset="0"/>
            <a:ea typeface="ＭＳ ゴシック" panose="020B0609070205080204" pitchFamily="49" charset="-128"/>
            <a:cs typeface="Tahoma" panose="020B060403050404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56029</xdr:colOff>
      <xdr:row>0</xdr:row>
      <xdr:rowOff>89647</xdr:rowOff>
    </xdr:from>
    <xdr:to>
      <xdr:col>21</xdr:col>
      <xdr:colOff>541244</xdr:colOff>
      <xdr:row>4</xdr:row>
      <xdr:rowOff>66115</xdr:rowOff>
    </xdr:to>
    <xdr:sp macro="" textlink="">
      <xdr:nvSpPr>
        <xdr:cNvPr id="2" name="テキスト ボックス 1"/>
        <xdr:cNvSpPr txBox="1"/>
      </xdr:nvSpPr>
      <xdr:spPr>
        <a:xfrm>
          <a:off x="11676529" y="89647"/>
          <a:ext cx="3219450" cy="704850"/>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solidFill>
                <a:srgbClr val="FF0000"/>
              </a:solidFill>
              <a:latin typeface="ＭＳ ゴシック" panose="020B0609070205080204" pitchFamily="49" charset="-128"/>
              <a:ea typeface="ＭＳ ゴシック" panose="020B0609070205080204" pitchFamily="49" charset="-128"/>
            </a:rPr>
            <a:t>(2017/04/07)</a:t>
          </a:r>
        </a:p>
        <a:p>
          <a:r>
            <a:rPr kumimoji="1" lang="en-US" altLang="ja-JP" sz="900">
              <a:solidFill>
                <a:srgbClr val="FF0000"/>
              </a:solidFill>
              <a:latin typeface="ＭＳ ゴシック" panose="020B0609070205080204" pitchFamily="49" charset="-128"/>
              <a:ea typeface="ＭＳ ゴシック" panose="020B0609070205080204" pitchFamily="49" charset="-128"/>
            </a:rPr>
            <a:t>[</a:t>
          </a:r>
          <a:r>
            <a:rPr kumimoji="1" lang="ja-JP" altLang="en-US" sz="900">
              <a:solidFill>
                <a:srgbClr val="FF0000"/>
              </a:solidFill>
              <a:latin typeface="ＭＳ ゴシック" panose="020B0609070205080204" pitchFamily="49" charset="-128"/>
              <a:ea typeface="ＭＳ ゴシック" panose="020B0609070205080204" pitchFamily="49" charset="-128"/>
            </a:rPr>
            <a:t>車両データ通信プロトコル暗号化検討</a:t>
          </a:r>
          <a:r>
            <a:rPr kumimoji="1" lang="en-US" altLang="ja-JP" sz="900">
              <a:solidFill>
                <a:srgbClr val="FF0000"/>
              </a:solidFill>
              <a:latin typeface="ＭＳ ゴシック" panose="020B0609070205080204" pitchFamily="49" charset="-128"/>
              <a:ea typeface="ＭＳ ゴシック" panose="020B0609070205080204" pitchFamily="49" charset="-128"/>
            </a:rPr>
            <a:t>_Ver1.07.xlsx]</a:t>
          </a:r>
        </a:p>
        <a:p>
          <a:r>
            <a:rPr kumimoji="1" lang="ja-JP" altLang="en-US" sz="900">
              <a:solidFill>
                <a:srgbClr val="FF0000"/>
              </a:solidFill>
              <a:latin typeface="ＭＳ ゴシック" panose="020B0609070205080204" pitchFamily="49" charset="-128"/>
              <a:ea typeface="ＭＳ ゴシック" panose="020B0609070205080204" pitchFamily="49" charset="-128"/>
            </a:rPr>
            <a:t>の</a:t>
          </a:r>
          <a:r>
            <a:rPr kumimoji="1" lang="en-US" altLang="ja-JP" sz="900">
              <a:solidFill>
                <a:srgbClr val="FF0000"/>
              </a:solidFill>
              <a:latin typeface="ＭＳ ゴシック" panose="020B0609070205080204" pitchFamily="49" charset="-128"/>
              <a:ea typeface="ＭＳ ゴシック" panose="020B0609070205080204" pitchFamily="49" charset="-128"/>
            </a:rPr>
            <a:t>Sheet[</a:t>
          </a:r>
          <a:r>
            <a:rPr kumimoji="1" lang="ja-JP" altLang="en-US" sz="900">
              <a:solidFill>
                <a:srgbClr val="FF0000"/>
              </a:solidFill>
              <a:latin typeface="ＭＳ ゴシック" panose="020B0609070205080204" pitchFamily="49" charset="-128"/>
              <a:ea typeface="ＭＳ ゴシック" panose="020B0609070205080204" pitchFamily="49" charset="-128"/>
            </a:rPr>
            <a:t>暗号化検討</a:t>
          </a:r>
          <a:r>
            <a:rPr kumimoji="1" lang="en-US" altLang="ja-JP" sz="900">
              <a:solidFill>
                <a:srgbClr val="FF0000"/>
              </a:solidFill>
              <a:latin typeface="ＭＳ ゴシック" panose="020B0609070205080204" pitchFamily="49" charset="-128"/>
              <a:ea typeface="ＭＳ ゴシック" panose="020B0609070205080204" pitchFamily="49" charset="-128"/>
            </a:rPr>
            <a:t>][</a:t>
          </a:r>
          <a:r>
            <a:rPr kumimoji="1" lang="ja-JP" altLang="en-US" sz="900">
              <a:solidFill>
                <a:srgbClr val="FF0000"/>
              </a:solidFill>
              <a:latin typeface="ＭＳ ゴシック" panose="020B0609070205080204" pitchFamily="49" charset="-128"/>
              <a:ea typeface="ＭＳ ゴシック" panose="020B0609070205080204" pitchFamily="49" charset="-128"/>
            </a:rPr>
            <a:t>暗号化検討</a:t>
          </a:r>
          <a:r>
            <a:rPr kumimoji="1" lang="en-US" altLang="ja-JP" sz="900">
              <a:solidFill>
                <a:srgbClr val="FF0000"/>
              </a:solidFill>
              <a:latin typeface="ＭＳ ゴシック" panose="020B0609070205080204" pitchFamily="49" charset="-128"/>
              <a:ea typeface="ＭＳ ゴシック" panose="020B0609070205080204" pitchFamily="49" charset="-128"/>
            </a:rPr>
            <a:t>(Step2)]</a:t>
          </a:r>
          <a:r>
            <a:rPr kumimoji="1" lang="ja-JP" altLang="en-US" sz="900">
              <a:solidFill>
                <a:srgbClr val="FF0000"/>
              </a:solidFill>
              <a:latin typeface="ＭＳ ゴシック" panose="020B0609070205080204" pitchFamily="49" charset="-128"/>
              <a:ea typeface="ＭＳ ゴシック" panose="020B0609070205080204" pitchFamily="49" charset="-128"/>
            </a:rPr>
            <a:t>を統合</a:t>
          </a:r>
          <a:endParaRPr kumimoji="1" lang="en-US" altLang="ja-JP" sz="9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11</xdr:row>
      <xdr:rowOff>104776</xdr:rowOff>
    </xdr:from>
    <xdr:to>
      <xdr:col>16</xdr:col>
      <xdr:colOff>342900</xdr:colOff>
      <xdr:row>48</xdr:row>
      <xdr:rowOff>161926</xdr:rowOff>
    </xdr:to>
    <xdr:sp macro="" textlink="">
      <xdr:nvSpPr>
        <xdr:cNvPr id="2" name="正方形/長方形 1"/>
        <xdr:cNvSpPr/>
      </xdr:nvSpPr>
      <xdr:spPr bwMode="auto">
        <a:xfrm>
          <a:off x="704850" y="2038351"/>
          <a:ext cx="5276850" cy="6400800"/>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190500</xdr:colOff>
      <xdr:row>13</xdr:row>
      <xdr:rowOff>9525</xdr:rowOff>
    </xdr:from>
    <xdr:to>
      <xdr:col>13</xdr:col>
      <xdr:colOff>323850</xdr:colOff>
      <xdr:row>19</xdr:row>
      <xdr:rowOff>47625</xdr:rowOff>
    </xdr:to>
    <xdr:sp macro="" textlink="">
      <xdr:nvSpPr>
        <xdr:cNvPr id="3" name="爆発 1 2"/>
        <xdr:cNvSpPr/>
      </xdr:nvSpPr>
      <xdr:spPr>
        <a:xfrm>
          <a:off x="3009900" y="2286000"/>
          <a:ext cx="1895475" cy="106680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ｺﾞｼｯｸM" panose="020B0609000000000000" pitchFamily="49" charset="-128"/>
              <a:ea typeface="HGｺﾞｼｯｸM" panose="020B0609000000000000" pitchFamily="49" charset="-128"/>
            </a:rPr>
            <a:t>脆弱性発見</a:t>
          </a:r>
        </a:p>
      </xdr:txBody>
    </xdr:sp>
    <xdr:clientData/>
  </xdr:twoCellAnchor>
  <xdr:twoCellAnchor>
    <xdr:from>
      <xdr:col>11</xdr:col>
      <xdr:colOff>66675</xdr:colOff>
      <xdr:row>17</xdr:row>
      <xdr:rowOff>104775</xdr:rowOff>
    </xdr:from>
    <xdr:to>
      <xdr:col>11</xdr:col>
      <xdr:colOff>66675</xdr:colOff>
      <xdr:row>20</xdr:row>
      <xdr:rowOff>19050</xdr:rowOff>
    </xdr:to>
    <xdr:cxnSp macro="">
      <xdr:nvCxnSpPr>
        <xdr:cNvPr id="4" name="直線矢印コネクタ 3"/>
        <xdr:cNvCxnSpPr/>
      </xdr:nvCxnSpPr>
      <xdr:spPr>
        <a:xfrm>
          <a:off x="3943350" y="3067050"/>
          <a:ext cx="0" cy="428625"/>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35</xdr:row>
      <xdr:rowOff>57150</xdr:rowOff>
    </xdr:from>
    <xdr:to>
      <xdr:col>13</xdr:col>
      <xdr:colOff>238124</xdr:colOff>
      <xdr:row>37</xdr:row>
      <xdr:rowOff>152400</xdr:rowOff>
    </xdr:to>
    <xdr:sp macro="" textlink="">
      <xdr:nvSpPr>
        <xdr:cNvPr id="5" name="正方形/長方形 4"/>
        <xdr:cNvSpPr/>
      </xdr:nvSpPr>
      <xdr:spPr>
        <a:xfrm>
          <a:off x="3105150" y="6105525"/>
          <a:ext cx="1714499" cy="438150"/>
        </a:xfrm>
        <a:prstGeom prst="rect">
          <a:avLst/>
        </a:prstGeom>
        <a:solidFill>
          <a:srgbClr val="FFFFCC"/>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ユーザへアップデート</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endParaRPr>
        </a:p>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依頼通知</a:t>
          </a:r>
        </a:p>
      </xdr:txBody>
    </xdr:sp>
    <xdr:clientData/>
  </xdr:twoCellAnchor>
  <xdr:twoCellAnchor>
    <xdr:from>
      <xdr:col>8</xdr:col>
      <xdr:colOff>323850</xdr:colOff>
      <xdr:row>20</xdr:row>
      <xdr:rowOff>19050</xdr:rowOff>
    </xdr:from>
    <xdr:to>
      <xdr:col>13</xdr:col>
      <xdr:colOff>219075</xdr:colOff>
      <xdr:row>22</xdr:row>
      <xdr:rowOff>114300</xdr:rowOff>
    </xdr:to>
    <xdr:sp macro="" textlink="">
      <xdr:nvSpPr>
        <xdr:cNvPr id="6" name="正方形/長方形 5"/>
        <xdr:cNvSpPr/>
      </xdr:nvSpPr>
      <xdr:spPr>
        <a:xfrm>
          <a:off x="3143250" y="3495675"/>
          <a:ext cx="1657350" cy="438150"/>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脆弱性内容確認</a:t>
          </a:r>
        </a:p>
      </xdr:txBody>
    </xdr:sp>
    <xdr:clientData/>
  </xdr:twoCellAnchor>
  <xdr:twoCellAnchor>
    <xdr:from>
      <xdr:col>8</xdr:col>
      <xdr:colOff>247650</xdr:colOff>
      <xdr:row>24</xdr:row>
      <xdr:rowOff>114300</xdr:rowOff>
    </xdr:from>
    <xdr:to>
      <xdr:col>13</xdr:col>
      <xdr:colOff>257174</xdr:colOff>
      <xdr:row>28</xdr:row>
      <xdr:rowOff>19050</xdr:rowOff>
    </xdr:to>
    <xdr:sp macro="" textlink="">
      <xdr:nvSpPr>
        <xdr:cNvPr id="7" name="フローチャート : 判断 6"/>
        <xdr:cNvSpPr/>
      </xdr:nvSpPr>
      <xdr:spPr>
        <a:xfrm>
          <a:off x="3067050" y="4276725"/>
          <a:ext cx="1771649" cy="590550"/>
        </a:xfrm>
        <a:prstGeom prst="flowChartDecision">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cs typeface="+mn-cs"/>
            </a:rPr>
            <a:t>修正必須？</a:t>
          </a:r>
        </a:p>
      </xdr:txBody>
    </xdr:sp>
    <xdr:clientData/>
  </xdr:twoCellAnchor>
  <xdr:twoCellAnchor>
    <xdr:from>
      <xdr:col>11</xdr:col>
      <xdr:colOff>76200</xdr:colOff>
      <xdr:row>22</xdr:row>
      <xdr:rowOff>114300</xdr:rowOff>
    </xdr:from>
    <xdr:to>
      <xdr:col>11</xdr:col>
      <xdr:colOff>76200</xdr:colOff>
      <xdr:row>24</xdr:row>
      <xdr:rowOff>95250</xdr:rowOff>
    </xdr:to>
    <xdr:cxnSp macro="">
      <xdr:nvCxnSpPr>
        <xdr:cNvPr id="8" name="直線矢印コネクタ 7"/>
        <xdr:cNvCxnSpPr/>
      </xdr:nvCxnSpPr>
      <xdr:spPr>
        <a:xfrm>
          <a:off x="3952875" y="3933825"/>
          <a:ext cx="0" cy="32385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30</xdr:row>
      <xdr:rowOff>104775</xdr:rowOff>
    </xdr:from>
    <xdr:to>
      <xdr:col>13</xdr:col>
      <xdr:colOff>228600</xdr:colOff>
      <xdr:row>33</xdr:row>
      <xdr:rowOff>28575</xdr:rowOff>
    </xdr:to>
    <xdr:sp macro="" textlink="">
      <xdr:nvSpPr>
        <xdr:cNvPr id="9" name="正方形/長方形 8"/>
        <xdr:cNvSpPr/>
      </xdr:nvSpPr>
      <xdr:spPr>
        <a:xfrm>
          <a:off x="3105150" y="5295900"/>
          <a:ext cx="1704975" cy="438150"/>
        </a:xfrm>
        <a:prstGeom prst="rect">
          <a:avLst/>
        </a:prstGeom>
        <a:solidFill>
          <a:srgbClr val="FFFFCC"/>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車両データ転送抑止</a:t>
          </a:r>
        </a:p>
      </xdr:txBody>
    </xdr:sp>
    <xdr:clientData/>
  </xdr:twoCellAnchor>
  <xdr:twoCellAnchor>
    <xdr:from>
      <xdr:col>11</xdr:col>
      <xdr:colOff>85725</xdr:colOff>
      <xdr:row>28</xdr:row>
      <xdr:rowOff>19050</xdr:rowOff>
    </xdr:from>
    <xdr:to>
      <xdr:col>11</xdr:col>
      <xdr:colOff>85725</xdr:colOff>
      <xdr:row>30</xdr:row>
      <xdr:rowOff>104775</xdr:rowOff>
    </xdr:to>
    <xdr:cxnSp macro="">
      <xdr:nvCxnSpPr>
        <xdr:cNvPr id="10" name="直線矢印コネクタ 9"/>
        <xdr:cNvCxnSpPr/>
      </xdr:nvCxnSpPr>
      <xdr:spPr>
        <a:xfrm>
          <a:off x="3962400" y="4867275"/>
          <a:ext cx="0" cy="428625"/>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33</xdr:row>
      <xdr:rowOff>28575</xdr:rowOff>
    </xdr:from>
    <xdr:to>
      <xdr:col>11</xdr:col>
      <xdr:colOff>76200</xdr:colOff>
      <xdr:row>35</xdr:row>
      <xdr:rowOff>38100</xdr:rowOff>
    </xdr:to>
    <xdr:cxnSp macro="">
      <xdr:nvCxnSpPr>
        <xdr:cNvPr id="11" name="直線矢印コネクタ 10"/>
        <xdr:cNvCxnSpPr/>
      </xdr:nvCxnSpPr>
      <xdr:spPr>
        <a:xfrm>
          <a:off x="3952875" y="5734050"/>
          <a:ext cx="0" cy="352425"/>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45</xdr:row>
      <xdr:rowOff>114300</xdr:rowOff>
    </xdr:from>
    <xdr:to>
      <xdr:col>12</xdr:col>
      <xdr:colOff>180975</xdr:colOff>
      <xdr:row>47</xdr:row>
      <xdr:rowOff>95250</xdr:rowOff>
    </xdr:to>
    <xdr:sp macro="" textlink="">
      <xdr:nvSpPr>
        <xdr:cNvPr id="12" name="フローチャート : 端子 11"/>
        <xdr:cNvSpPr/>
      </xdr:nvSpPr>
      <xdr:spPr>
        <a:xfrm>
          <a:off x="3524250" y="7877175"/>
          <a:ext cx="885825" cy="323850"/>
        </a:xfrm>
        <a:prstGeom prst="flowChartTerminator">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cs typeface="+mn-cs"/>
            </a:rPr>
            <a:t>終了</a:t>
          </a:r>
        </a:p>
      </xdr:txBody>
    </xdr:sp>
    <xdr:clientData/>
  </xdr:twoCellAnchor>
  <xdr:twoCellAnchor>
    <xdr:from>
      <xdr:col>11</xdr:col>
      <xdr:colOff>76200</xdr:colOff>
      <xdr:row>28</xdr:row>
      <xdr:rowOff>38100</xdr:rowOff>
    </xdr:from>
    <xdr:to>
      <xdr:col>12</xdr:col>
      <xdr:colOff>152400</xdr:colOff>
      <xdr:row>29</xdr:row>
      <xdr:rowOff>95250</xdr:rowOff>
    </xdr:to>
    <xdr:sp macro="" textlink="">
      <xdr:nvSpPr>
        <xdr:cNvPr id="13" name="テキスト ボックス 12"/>
        <xdr:cNvSpPr txBox="1"/>
      </xdr:nvSpPr>
      <xdr:spPr>
        <a:xfrm>
          <a:off x="3952875" y="4886325"/>
          <a:ext cx="4286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YES</a:t>
          </a:r>
          <a:endParaRPr kumimoji="1" lang="ja-JP" altLang="en-US" sz="1100"/>
        </a:p>
      </xdr:txBody>
    </xdr:sp>
    <xdr:clientData/>
  </xdr:twoCellAnchor>
  <xdr:twoCellAnchor>
    <xdr:from>
      <xdr:col>13</xdr:col>
      <xdr:colOff>314325</xdr:colOff>
      <xdr:row>24</xdr:row>
      <xdr:rowOff>152400</xdr:rowOff>
    </xdr:from>
    <xdr:to>
      <xdr:col>15</xdr:col>
      <xdr:colOff>38100</xdr:colOff>
      <xdr:row>26</xdr:row>
      <xdr:rowOff>38100</xdr:rowOff>
    </xdr:to>
    <xdr:sp macro="" textlink="">
      <xdr:nvSpPr>
        <xdr:cNvPr id="14" name="テキスト ボックス 13"/>
        <xdr:cNvSpPr txBox="1"/>
      </xdr:nvSpPr>
      <xdr:spPr>
        <a:xfrm>
          <a:off x="4895850" y="4314825"/>
          <a:ext cx="4286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NO</a:t>
          </a:r>
          <a:endParaRPr kumimoji="1" lang="ja-JP" altLang="en-US" sz="1100"/>
        </a:p>
      </xdr:txBody>
    </xdr:sp>
    <xdr:clientData/>
  </xdr:twoCellAnchor>
  <xdr:twoCellAnchor>
    <xdr:from>
      <xdr:col>2</xdr:col>
      <xdr:colOff>171450</xdr:colOff>
      <xdr:row>10</xdr:row>
      <xdr:rowOff>114299</xdr:rowOff>
    </xdr:from>
    <xdr:to>
      <xdr:col>7</xdr:col>
      <xdr:colOff>333376</xdr:colOff>
      <xdr:row>12</xdr:row>
      <xdr:rowOff>95250</xdr:rowOff>
    </xdr:to>
    <xdr:sp macro="" textlink="">
      <xdr:nvSpPr>
        <xdr:cNvPr id="15" name="テキスト ボックス 14"/>
        <xdr:cNvSpPr txBox="1"/>
      </xdr:nvSpPr>
      <xdr:spPr bwMode="auto">
        <a:xfrm>
          <a:off x="876300" y="1876424"/>
          <a:ext cx="1924051" cy="323851"/>
        </a:xfrm>
        <a:prstGeom prst="rect">
          <a:avLst/>
        </a:prstGeom>
        <a:solidFill>
          <a:schemeClr val="bg1"/>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1050">
              <a:latin typeface="HGｺﾞｼｯｸM" panose="020B0609000000000000" pitchFamily="49" charset="-128"/>
              <a:ea typeface="HGｺﾞｼｯｸM" panose="020B0609000000000000" pitchFamily="49" charset="-128"/>
            </a:rPr>
            <a:t>脆弱性発見時の対応フロー</a:t>
          </a:r>
        </a:p>
      </xdr:txBody>
    </xdr:sp>
    <xdr:clientData/>
  </xdr:twoCellAnchor>
  <xdr:twoCellAnchor>
    <xdr:from>
      <xdr:col>9</xdr:col>
      <xdr:colOff>0</xdr:colOff>
      <xdr:row>40</xdr:row>
      <xdr:rowOff>9525</xdr:rowOff>
    </xdr:from>
    <xdr:to>
      <xdr:col>13</xdr:col>
      <xdr:colOff>247650</xdr:colOff>
      <xdr:row>42</xdr:row>
      <xdr:rowOff>104775</xdr:rowOff>
    </xdr:to>
    <xdr:sp macro="" textlink="">
      <xdr:nvSpPr>
        <xdr:cNvPr id="16" name="正方形/長方形 15"/>
        <xdr:cNvSpPr/>
      </xdr:nvSpPr>
      <xdr:spPr>
        <a:xfrm>
          <a:off x="3171825" y="6915150"/>
          <a:ext cx="1657350" cy="438150"/>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rPr>
            <a:t>ユーザ手動又はディーラーでアップデート</a:t>
          </a:r>
        </a:p>
      </xdr:txBody>
    </xdr:sp>
    <xdr:clientData/>
  </xdr:twoCellAnchor>
  <xdr:twoCellAnchor>
    <xdr:from>
      <xdr:col>11</xdr:col>
      <xdr:colOff>76200</xdr:colOff>
      <xdr:row>37</xdr:row>
      <xdr:rowOff>152400</xdr:rowOff>
    </xdr:from>
    <xdr:to>
      <xdr:col>11</xdr:col>
      <xdr:colOff>76200</xdr:colOff>
      <xdr:row>39</xdr:row>
      <xdr:rowOff>161925</xdr:rowOff>
    </xdr:to>
    <xdr:cxnSp macro="">
      <xdr:nvCxnSpPr>
        <xdr:cNvPr id="17" name="直線矢印コネクタ 16"/>
        <xdr:cNvCxnSpPr/>
      </xdr:nvCxnSpPr>
      <xdr:spPr>
        <a:xfrm>
          <a:off x="3952875" y="6543675"/>
          <a:ext cx="0" cy="352425"/>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85725</xdr:colOff>
      <xdr:row>42</xdr:row>
      <xdr:rowOff>95250</xdr:rowOff>
    </xdr:from>
    <xdr:to>
      <xdr:col>11</xdr:col>
      <xdr:colOff>85725</xdr:colOff>
      <xdr:row>45</xdr:row>
      <xdr:rowOff>104775</xdr:rowOff>
    </xdr:to>
    <xdr:cxnSp macro="">
      <xdr:nvCxnSpPr>
        <xdr:cNvPr id="18" name="直線矢印コネクタ 17"/>
        <xdr:cNvCxnSpPr/>
      </xdr:nvCxnSpPr>
      <xdr:spPr>
        <a:xfrm>
          <a:off x="3962400" y="7343775"/>
          <a:ext cx="0" cy="523875"/>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73</xdr:row>
      <xdr:rowOff>9525</xdr:rowOff>
    </xdr:from>
    <xdr:to>
      <xdr:col>26</xdr:col>
      <xdr:colOff>9525</xdr:colOff>
      <xdr:row>98</xdr:row>
      <xdr:rowOff>95252</xdr:rowOff>
    </xdr:to>
    <xdr:sp macro="" textlink="">
      <xdr:nvSpPr>
        <xdr:cNvPr id="19" name="正方形/長方形 18"/>
        <xdr:cNvSpPr/>
      </xdr:nvSpPr>
      <xdr:spPr bwMode="auto">
        <a:xfrm>
          <a:off x="714375" y="12573000"/>
          <a:ext cx="8458200" cy="4371977"/>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15</xdr:col>
      <xdr:colOff>228602</xdr:colOff>
      <xdr:row>76</xdr:row>
      <xdr:rowOff>161925</xdr:rowOff>
    </xdr:from>
    <xdr:to>
      <xdr:col>18</xdr:col>
      <xdr:colOff>171451</xdr:colOff>
      <xdr:row>79</xdr:row>
      <xdr:rowOff>38101</xdr:rowOff>
    </xdr:to>
    <xdr:sp macro="" textlink="">
      <xdr:nvSpPr>
        <xdr:cNvPr id="20" name="テキスト ボックス 19"/>
        <xdr:cNvSpPr txBox="1"/>
      </xdr:nvSpPr>
      <xdr:spPr bwMode="auto">
        <a:xfrm>
          <a:off x="5514977" y="13239750"/>
          <a:ext cx="1000124" cy="39052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PｺﾞｼｯｸM" panose="020B0600000000000000" pitchFamily="50" charset="-128"/>
              <a:ea typeface="HGPｺﾞｼｯｸM" panose="020B0600000000000000" pitchFamily="50" charset="-128"/>
            </a:rPr>
            <a:t>HGT</a:t>
          </a:r>
          <a:r>
            <a:rPr kumimoji="1" lang="ja-JP" altLang="en-US" sz="900">
              <a:latin typeface="HGPｺﾞｼｯｸM" panose="020B0600000000000000" pitchFamily="50" charset="-128"/>
              <a:ea typeface="HGPｺﾞｼｯｸM" panose="020B0600000000000000" pitchFamily="50" charset="-128"/>
            </a:rPr>
            <a:t>様サーバ</a:t>
          </a:r>
          <a:endParaRPr kumimoji="1" lang="en-US" altLang="ja-JP" sz="900">
            <a:latin typeface="HGPｺﾞｼｯｸM" panose="020B0600000000000000" pitchFamily="50" charset="-128"/>
            <a:ea typeface="HGPｺﾞｼｯｸM" panose="020B0600000000000000" pitchFamily="50" charset="-128"/>
          </a:endParaRPr>
        </a:p>
      </xdr:txBody>
    </xdr:sp>
    <xdr:clientData/>
  </xdr:twoCellAnchor>
  <xdr:twoCellAnchor>
    <xdr:from>
      <xdr:col>15</xdr:col>
      <xdr:colOff>161926</xdr:colOff>
      <xdr:row>89</xdr:row>
      <xdr:rowOff>47625</xdr:rowOff>
    </xdr:from>
    <xdr:to>
      <xdr:col>18</xdr:col>
      <xdr:colOff>219074</xdr:colOff>
      <xdr:row>91</xdr:row>
      <xdr:rowOff>95251</xdr:rowOff>
    </xdr:to>
    <xdr:sp macro="" textlink="">
      <xdr:nvSpPr>
        <xdr:cNvPr id="21" name="テキスト ボックス 20"/>
        <xdr:cNvSpPr txBox="1"/>
      </xdr:nvSpPr>
      <xdr:spPr bwMode="auto">
        <a:xfrm>
          <a:off x="5448301" y="15354300"/>
          <a:ext cx="1114423"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Android</a:t>
          </a: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端末</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6</xdr:col>
      <xdr:colOff>161927</xdr:colOff>
      <xdr:row>89</xdr:row>
      <xdr:rowOff>47625</xdr:rowOff>
    </xdr:from>
    <xdr:to>
      <xdr:col>9</xdr:col>
      <xdr:colOff>104776</xdr:colOff>
      <xdr:row>91</xdr:row>
      <xdr:rowOff>95251</xdr:rowOff>
    </xdr:to>
    <xdr:sp macro="" textlink="">
      <xdr:nvSpPr>
        <xdr:cNvPr id="22" name="テキスト ボックス 21"/>
        <xdr:cNvSpPr txBox="1"/>
      </xdr:nvSpPr>
      <xdr:spPr bwMode="auto">
        <a:xfrm>
          <a:off x="2276477" y="15354300"/>
          <a:ext cx="1000124"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車載器</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104776</xdr:colOff>
      <xdr:row>90</xdr:row>
      <xdr:rowOff>71438</xdr:rowOff>
    </xdr:from>
    <xdr:to>
      <xdr:col>15</xdr:col>
      <xdr:colOff>161926</xdr:colOff>
      <xdr:row>90</xdr:row>
      <xdr:rowOff>71438</xdr:rowOff>
    </xdr:to>
    <xdr:cxnSp macro="">
      <xdr:nvCxnSpPr>
        <xdr:cNvPr id="23" name="直線矢印コネクタ 22"/>
        <xdr:cNvCxnSpPr>
          <a:stCxn id="22" idx="3"/>
          <a:endCxn id="21" idx="1"/>
        </xdr:cNvCxnSpPr>
      </xdr:nvCxnSpPr>
      <xdr:spPr>
        <a:xfrm>
          <a:off x="3276601" y="15549563"/>
          <a:ext cx="21717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209551</xdr:colOff>
      <xdr:row>86</xdr:row>
      <xdr:rowOff>161924</xdr:rowOff>
    </xdr:from>
    <xdr:to>
      <xdr:col>24</xdr:col>
      <xdr:colOff>38100</xdr:colOff>
      <xdr:row>90</xdr:row>
      <xdr:rowOff>66675</xdr:rowOff>
    </xdr:to>
    <xdr:sp macro="" textlink="">
      <xdr:nvSpPr>
        <xdr:cNvPr id="24" name="四角形吹き出し 23"/>
        <xdr:cNvSpPr/>
      </xdr:nvSpPr>
      <xdr:spPr>
        <a:xfrm>
          <a:off x="6905626" y="14954249"/>
          <a:ext cx="1590674" cy="590551"/>
        </a:xfrm>
        <a:prstGeom prst="wedgeRectCallout">
          <a:avLst>
            <a:gd name="adj1" fmla="val -83390"/>
            <a:gd name="adj2" fmla="val 56504"/>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通信開始要求を受信後、</a:t>
          </a:r>
          <a:r>
            <a:rPr kumimoji="1" lang="en-US" altLang="ja-JP" sz="900">
              <a:solidFill>
                <a:sysClr val="windowText" lastClr="000000"/>
              </a:solidFill>
              <a:effectLst/>
              <a:latin typeface="ＭＳ ゴシック" panose="020B0609070205080204" pitchFamily="49" charset="-128"/>
              <a:ea typeface="ＭＳ ゴシック" panose="020B0609070205080204" pitchFamily="49" charset="-128"/>
              <a:cs typeface="+mn-cs"/>
            </a:rPr>
            <a:t>OpenSSL</a:t>
          </a:r>
          <a:r>
            <a:rPr kumimoji="1" lang="ja-JP" altLang="en-US" sz="900">
              <a:solidFill>
                <a:sysClr val="windowText" lastClr="000000"/>
              </a:solidFill>
              <a:effectLst/>
              <a:latin typeface="ＭＳ ゴシック" panose="020B0609070205080204" pitchFamily="49" charset="-128"/>
              <a:ea typeface="ＭＳ ゴシック" panose="020B0609070205080204" pitchFamily="49" charset="-128"/>
              <a:cs typeface="+mn-cs"/>
            </a:rPr>
            <a:t>脆弱性診断要求時に各バージョンを送信</a:t>
          </a:r>
          <a:endParaRPr lang="ja-JP" altLang="ja-JP" sz="900">
            <a:solidFill>
              <a:sysClr val="windowText" lastClr="000000"/>
            </a:solidFill>
            <a:effectLst/>
            <a:latin typeface="ＭＳ ゴシック" panose="020B0609070205080204" pitchFamily="49" charset="-128"/>
            <a:ea typeface="ＭＳ ゴシック" panose="020B0609070205080204" pitchFamily="49" charset="-128"/>
          </a:endParaRPr>
        </a:p>
        <a:p>
          <a:pPr algn="l"/>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21</xdr:col>
      <xdr:colOff>104775</xdr:colOff>
      <xdr:row>99</xdr:row>
      <xdr:rowOff>19048</xdr:rowOff>
    </xdr:from>
    <xdr:to>
      <xdr:col>26</xdr:col>
      <xdr:colOff>275809</xdr:colOff>
      <xdr:row>100</xdr:row>
      <xdr:rowOff>15735</xdr:rowOff>
    </xdr:to>
    <xdr:grpSp>
      <xdr:nvGrpSpPr>
        <xdr:cNvPr id="25" name="グループ化 148513"/>
        <xdr:cNvGrpSpPr>
          <a:grpSpLocks/>
        </xdr:cNvGrpSpPr>
      </xdr:nvGrpSpPr>
      <xdr:grpSpPr bwMode="auto">
        <a:xfrm>
          <a:off x="7399804" y="16715813"/>
          <a:ext cx="1907946" cy="164775"/>
          <a:chOff x="9495693" y="5070955"/>
          <a:chExt cx="1912325" cy="317255"/>
        </a:xfrm>
      </xdr:grpSpPr>
      <xdr:sp macro="" textlink="">
        <xdr:nvSpPr>
          <xdr:cNvPr id="26" name="テキスト ボックス 25"/>
          <xdr:cNvSpPr txBox="1"/>
        </xdr:nvSpPr>
        <xdr:spPr bwMode="auto">
          <a:xfrm>
            <a:off x="9866740" y="5070955"/>
            <a:ext cx="1541278" cy="317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lnSpc>
                <a:spcPts val="1100"/>
              </a:lnSpc>
            </a:pPr>
            <a:r>
              <a:rPr kumimoji="1" lang="ja-JP" altLang="en-US" sz="900">
                <a:latin typeface="HGｺﾞｼｯｸM" panose="020B0609000000000000" pitchFamily="49" charset="-128"/>
                <a:ea typeface="HGｺﾞｼｯｸM" panose="020B0609000000000000" pitchFamily="49" charset="-128"/>
              </a:rPr>
              <a:t>・・・</a:t>
            </a: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担当範囲</a:t>
            </a:r>
          </a:p>
        </xdr:txBody>
      </xdr:sp>
      <xdr:sp macro="" textlink="">
        <xdr:nvSpPr>
          <xdr:cNvPr id="27" name="テキスト ボックス 26"/>
          <xdr:cNvSpPr txBox="1"/>
        </xdr:nvSpPr>
        <xdr:spPr bwMode="auto">
          <a:xfrm>
            <a:off x="9495693" y="5106214"/>
            <a:ext cx="447161" cy="22912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b"/>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grpSp>
    <xdr:clientData/>
  </xdr:twoCellAnchor>
  <xdr:twoCellAnchor>
    <xdr:from>
      <xdr:col>8</xdr:col>
      <xdr:colOff>0</xdr:colOff>
      <xdr:row>94</xdr:row>
      <xdr:rowOff>76199</xdr:rowOff>
    </xdr:from>
    <xdr:to>
      <xdr:col>12</xdr:col>
      <xdr:colOff>161925</xdr:colOff>
      <xdr:row>97</xdr:row>
      <xdr:rowOff>123824</xdr:rowOff>
    </xdr:to>
    <xdr:sp macro="" textlink="">
      <xdr:nvSpPr>
        <xdr:cNvPr id="28" name="四角形吹き出し 27"/>
        <xdr:cNvSpPr/>
      </xdr:nvSpPr>
      <xdr:spPr>
        <a:xfrm>
          <a:off x="2819400" y="16240124"/>
          <a:ext cx="1571625" cy="561975"/>
        </a:xfrm>
        <a:prstGeom prst="wedgeRectCallout">
          <a:avLst>
            <a:gd name="adj1" fmla="val -34594"/>
            <a:gd name="adj2" fmla="val -15064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通信開始要求の実データ部に</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HUVELib</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のバージョンを格納して通知</a:t>
          </a:r>
        </a:p>
      </xdr:txBody>
    </xdr:sp>
    <xdr:clientData/>
  </xdr:twoCellAnchor>
  <xdr:twoCellAnchor>
    <xdr:from>
      <xdr:col>17</xdr:col>
      <xdr:colOff>257175</xdr:colOff>
      <xdr:row>79</xdr:row>
      <xdr:rowOff>28575</xdr:rowOff>
    </xdr:from>
    <xdr:to>
      <xdr:col>17</xdr:col>
      <xdr:colOff>257175</xdr:colOff>
      <xdr:row>89</xdr:row>
      <xdr:rowOff>47625</xdr:rowOff>
    </xdr:to>
    <xdr:cxnSp macro="">
      <xdr:nvCxnSpPr>
        <xdr:cNvPr id="29" name="直線矢印コネクタ 28"/>
        <xdr:cNvCxnSpPr/>
      </xdr:nvCxnSpPr>
      <xdr:spPr>
        <a:xfrm flipV="1">
          <a:off x="6248400" y="13620750"/>
          <a:ext cx="0" cy="1733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123825</xdr:colOff>
      <xdr:row>79</xdr:row>
      <xdr:rowOff>47625</xdr:rowOff>
    </xdr:from>
    <xdr:to>
      <xdr:col>16</xdr:col>
      <xdr:colOff>123825</xdr:colOff>
      <xdr:row>89</xdr:row>
      <xdr:rowOff>57150</xdr:rowOff>
    </xdr:to>
    <xdr:cxnSp macro="">
      <xdr:nvCxnSpPr>
        <xdr:cNvPr id="30" name="直線矢印コネクタ 29"/>
        <xdr:cNvCxnSpPr/>
      </xdr:nvCxnSpPr>
      <xdr:spPr>
        <a:xfrm flipV="1">
          <a:off x="5762625" y="13639800"/>
          <a:ext cx="0" cy="172402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80</xdr:row>
      <xdr:rowOff>76200</xdr:rowOff>
    </xdr:from>
    <xdr:to>
      <xdr:col>11</xdr:col>
      <xdr:colOff>247650</xdr:colOff>
      <xdr:row>83</xdr:row>
      <xdr:rowOff>0</xdr:rowOff>
    </xdr:to>
    <xdr:sp macro="" textlink="">
      <xdr:nvSpPr>
        <xdr:cNvPr id="31" name="四角形吹き出し 30"/>
        <xdr:cNvSpPr/>
      </xdr:nvSpPr>
      <xdr:spPr>
        <a:xfrm>
          <a:off x="2486025" y="13839825"/>
          <a:ext cx="1638300" cy="438150"/>
        </a:xfrm>
        <a:prstGeom prst="wedgeRectCallout">
          <a:avLst>
            <a:gd name="adj1" fmla="val 125173"/>
            <a:gd name="adj2" fmla="val -8524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(4)</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脆弱性診断結果</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脆弱性有無</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を</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側に</a:t>
          </a:r>
          <a:r>
            <a:rPr kumimoji="1" lang="ja-JP" altLang="ja-JP" sz="900">
              <a:solidFill>
                <a:sysClr val="windowText" lastClr="000000"/>
              </a:solidFill>
              <a:effectLst/>
              <a:latin typeface="+mn-lt"/>
              <a:ea typeface="+mn-ea"/>
              <a:cs typeface="+mn-cs"/>
            </a:rPr>
            <a:t>通知</a:t>
          </a:r>
          <a:endParaRPr lang="ja-JP" altLang="ja-JP" sz="900">
            <a:solidFill>
              <a:sysClr val="windowText" lastClr="000000"/>
            </a:solidFill>
            <a:effectLst/>
          </a:endParaRPr>
        </a:p>
      </xdr:txBody>
    </xdr:sp>
    <xdr:clientData/>
  </xdr:twoCellAnchor>
  <xdr:twoCellAnchor>
    <xdr:from>
      <xdr:col>19</xdr:col>
      <xdr:colOff>142872</xdr:colOff>
      <xdr:row>73</xdr:row>
      <xdr:rowOff>123825</xdr:rowOff>
    </xdr:from>
    <xdr:to>
      <xdr:col>25</xdr:col>
      <xdr:colOff>57149</xdr:colOff>
      <xdr:row>81</xdr:row>
      <xdr:rowOff>47625</xdr:rowOff>
    </xdr:to>
    <xdr:sp macro="" textlink="">
      <xdr:nvSpPr>
        <xdr:cNvPr id="32" name="雲形吹き出し 31"/>
        <xdr:cNvSpPr/>
      </xdr:nvSpPr>
      <xdr:spPr>
        <a:xfrm>
          <a:off x="6838947" y="12687300"/>
          <a:ext cx="2028827" cy="1295400"/>
        </a:xfrm>
        <a:prstGeom prst="cloudCallout">
          <a:avLst>
            <a:gd name="adj1" fmla="val -72741"/>
            <a:gd name="adj2" fmla="val 1436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endParaRPr>
        </a:p>
      </xdr:txBody>
    </xdr:sp>
    <xdr:clientData/>
  </xdr:twoCellAnchor>
  <xdr:twoCellAnchor>
    <xdr:from>
      <xdr:col>2</xdr:col>
      <xdr:colOff>142875</xdr:colOff>
      <xdr:row>92</xdr:row>
      <xdr:rowOff>114300</xdr:rowOff>
    </xdr:from>
    <xdr:to>
      <xdr:col>7</xdr:col>
      <xdr:colOff>219075</xdr:colOff>
      <xdr:row>97</xdr:row>
      <xdr:rowOff>95250</xdr:rowOff>
    </xdr:to>
    <xdr:sp macro="" textlink="">
      <xdr:nvSpPr>
        <xdr:cNvPr id="33" name="雲形吹き出し 32"/>
        <xdr:cNvSpPr/>
      </xdr:nvSpPr>
      <xdr:spPr>
        <a:xfrm>
          <a:off x="847725" y="15935325"/>
          <a:ext cx="1838325" cy="838200"/>
        </a:xfrm>
        <a:prstGeom prst="cloudCallout">
          <a:avLst>
            <a:gd name="adj1" fmla="val 48575"/>
            <a:gd name="adj2" fmla="val -7534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72</xdr:row>
      <xdr:rowOff>57150</xdr:rowOff>
    </xdr:from>
    <xdr:to>
      <xdr:col>7</xdr:col>
      <xdr:colOff>57150</xdr:colOff>
      <xdr:row>73</xdr:row>
      <xdr:rowOff>142875</xdr:rowOff>
    </xdr:to>
    <xdr:sp macro="" textlink="">
      <xdr:nvSpPr>
        <xdr:cNvPr id="34" name="テキスト ボックス 33"/>
        <xdr:cNvSpPr txBox="1"/>
      </xdr:nvSpPr>
      <xdr:spPr bwMode="auto">
        <a:xfrm>
          <a:off x="971550" y="12449175"/>
          <a:ext cx="1552575" cy="257175"/>
        </a:xfrm>
        <a:prstGeom prst="rect">
          <a:avLst/>
        </a:prstGeom>
        <a:solidFill>
          <a:schemeClr val="bg1"/>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en-US" altLang="ja-JP" sz="1000">
              <a:latin typeface="HGｺﾞｼｯｸM" panose="020B0609000000000000" pitchFamily="49" charset="-128"/>
              <a:ea typeface="HGｺﾞｼｯｸM" panose="020B0609000000000000" pitchFamily="49" charset="-128"/>
            </a:rPr>
            <a:t>OpenSSL</a:t>
          </a:r>
          <a:r>
            <a:rPr kumimoji="1" lang="ja-JP" altLang="en-US" sz="1000">
              <a:latin typeface="HGｺﾞｼｯｸM" panose="020B0609000000000000" pitchFamily="49" charset="-128"/>
              <a:ea typeface="HGｺﾞｼｯｸM" panose="020B0609000000000000" pitchFamily="49" charset="-128"/>
            </a:rPr>
            <a:t>脆弱性診断</a:t>
          </a:r>
        </a:p>
      </xdr:txBody>
    </xdr:sp>
    <xdr:clientData/>
  </xdr:twoCellAnchor>
  <xdr:twoCellAnchor>
    <xdr:from>
      <xdr:col>17</xdr:col>
      <xdr:colOff>238124</xdr:colOff>
      <xdr:row>81</xdr:row>
      <xdr:rowOff>104775</xdr:rowOff>
    </xdr:from>
    <xdr:to>
      <xdr:col>22</xdr:col>
      <xdr:colOff>123825</xdr:colOff>
      <xdr:row>83</xdr:row>
      <xdr:rowOff>19051</xdr:rowOff>
    </xdr:to>
    <xdr:sp macro="" textlink="">
      <xdr:nvSpPr>
        <xdr:cNvPr id="35" name="テキスト ボックス 34"/>
        <xdr:cNvSpPr txBox="1"/>
      </xdr:nvSpPr>
      <xdr:spPr bwMode="auto">
        <a:xfrm>
          <a:off x="6229349" y="14039850"/>
          <a:ext cx="1647826"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脆弱性診断要求</a:t>
          </a:r>
        </a:p>
      </xdr:txBody>
    </xdr:sp>
    <xdr:clientData/>
  </xdr:twoCellAnchor>
  <xdr:twoCellAnchor>
    <xdr:from>
      <xdr:col>12</xdr:col>
      <xdr:colOff>209549</xdr:colOff>
      <xdr:row>81</xdr:row>
      <xdr:rowOff>114300</xdr:rowOff>
    </xdr:from>
    <xdr:to>
      <xdr:col>16</xdr:col>
      <xdr:colOff>219074</xdr:colOff>
      <xdr:row>83</xdr:row>
      <xdr:rowOff>19050</xdr:rowOff>
    </xdr:to>
    <xdr:sp macro="" textlink="">
      <xdr:nvSpPr>
        <xdr:cNvPr id="36" name="テキスト ボックス 35"/>
        <xdr:cNvSpPr txBox="1"/>
      </xdr:nvSpPr>
      <xdr:spPr bwMode="auto">
        <a:xfrm>
          <a:off x="4438649" y="14049375"/>
          <a:ext cx="1419225" cy="247650"/>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脆弱性有無通知</a:t>
          </a:r>
        </a:p>
      </xdr:txBody>
    </xdr:sp>
    <xdr:clientData/>
  </xdr:twoCellAnchor>
  <xdr:twoCellAnchor>
    <xdr:from>
      <xdr:col>19</xdr:col>
      <xdr:colOff>238125</xdr:colOff>
      <xdr:row>75</xdr:row>
      <xdr:rowOff>0</xdr:rowOff>
    </xdr:from>
    <xdr:to>
      <xdr:col>24</xdr:col>
      <xdr:colOff>209549</xdr:colOff>
      <xdr:row>76</xdr:row>
      <xdr:rowOff>85725</xdr:rowOff>
    </xdr:to>
    <xdr:sp macro="" textlink="">
      <xdr:nvSpPr>
        <xdr:cNvPr id="37" name="テキスト ボックス 36"/>
        <xdr:cNvSpPr txBox="1"/>
      </xdr:nvSpPr>
      <xdr:spPr bwMode="auto">
        <a:xfrm>
          <a:off x="6934200" y="12906375"/>
          <a:ext cx="1733549"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ソフト</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Ver</a:t>
          </a: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毎の使用可否情報</a:t>
          </a:r>
        </a:p>
      </xdr:txBody>
    </xdr:sp>
    <xdr:clientData/>
  </xdr:twoCellAnchor>
  <xdr:twoCellAnchor>
    <xdr:from>
      <xdr:col>3</xdr:col>
      <xdr:colOff>19050</xdr:colOff>
      <xdr:row>30</xdr:row>
      <xdr:rowOff>114300</xdr:rowOff>
    </xdr:from>
    <xdr:to>
      <xdr:col>7</xdr:col>
      <xdr:colOff>304800</xdr:colOff>
      <xdr:row>33</xdr:row>
      <xdr:rowOff>38100</xdr:rowOff>
    </xdr:to>
    <xdr:sp macro="" textlink="">
      <xdr:nvSpPr>
        <xdr:cNvPr id="38" name="正方形/長方形 37"/>
        <xdr:cNvSpPr/>
      </xdr:nvSpPr>
      <xdr:spPr>
        <a:xfrm>
          <a:off x="1076325" y="5305425"/>
          <a:ext cx="1695450" cy="438150"/>
        </a:xfrm>
        <a:prstGeom prst="rect">
          <a:avLst/>
        </a:prstGeom>
        <a:solidFill>
          <a:srgbClr val="FFFFCC"/>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050">
              <a:solidFill>
                <a:sysClr val="windowText" lastClr="000000"/>
              </a:solidFill>
              <a:latin typeface="HGｺﾞｼｯｸM" panose="020B0609000000000000" pitchFamily="49" charset="-128"/>
              <a:ea typeface="HGｺﾞｼｯｸM" panose="020B0609000000000000" pitchFamily="49" charset="-128"/>
              <a:cs typeface="+mn-cs"/>
            </a:rPr>
            <a:t>OpenSSL</a:t>
          </a:r>
          <a:r>
            <a:rPr kumimoji="1" lang="ja-JP" altLang="en-US" sz="1050">
              <a:solidFill>
                <a:sysClr val="windowText" lastClr="000000"/>
              </a:solidFill>
              <a:latin typeface="HGｺﾞｼｯｸM" panose="020B0609000000000000" pitchFamily="49" charset="-128"/>
              <a:ea typeface="HGｺﾞｼｯｸM" panose="020B0609000000000000" pitchFamily="49" charset="-128"/>
              <a:cs typeface="+mn-cs"/>
            </a:rPr>
            <a:t>脆弱性修正版</a:t>
          </a:r>
          <a:endParaRPr kumimoji="1" lang="en-US" altLang="ja-JP" sz="1050">
            <a:solidFill>
              <a:sysClr val="windowText" lastClr="000000"/>
            </a:solidFill>
            <a:latin typeface="HGｺﾞｼｯｸM" panose="020B0609000000000000" pitchFamily="49" charset="-128"/>
            <a:ea typeface="HGｺﾞｼｯｸM" panose="020B0609000000000000" pitchFamily="49" charset="-128"/>
            <a:cs typeface="+mn-cs"/>
          </a:endParaRPr>
        </a:p>
        <a:p>
          <a:pPr marL="0" indent="0" algn="ctr"/>
          <a:r>
            <a:rPr kumimoji="1" lang="ja-JP" altLang="en-US" sz="1050">
              <a:solidFill>
                <a:sysClr val="windowText" lastClr="000000"/>
              </a:solidFill>
              <a:latin typeface="HGｺﾞｼｯｸM" panose="020B0609000000000000" pitchFamily="49" charset="-128"/>
              <a:ea typeface="HGｺﾞｼｯｸM" panose="020B0609000000000000" pitchFamily="49" charset="-128"/>
              <a:cs typeface="+mn-cs"/>
            </a:rPr>
            <a:t>組込みソフト作成</a:t>
          </a:r>
        </a:p>
      </xdr:txBody>
    </xdr:sp>
    <xdr:clientData/>
  </xdr:twoCellAnchor>
  <xdr:twoCellAnchor>
    <xdr:from>
      <xdr:col>8</xdr:col>
      <xdr:colOff>295275</xdr:colOff>
      <xdr:row>29</xdr:row>
      <xdr:rowOff>19050</xdr:rowOff>
    </xdr:from>
    <xdr:to>
      <xdr:col>11</xdr:col>
      <xdr:colOff>57150</xdr:colOff>
      <xdr:row>30</xdr:row>
      <xdr:rowOff>104775</xdr:rowOff>
    </xdr:to>
    <xdr:sp macro="" textlink="">
      <xdr:nvSpPr>
        <xdr:cNvPr id="39" name="テキスト ボックス 38"/>
        <xdr:cNvSpPr txBox="1"/>
      </xdr:nvSpPr>
      <xdr:spPr>
        <a:xfrm>
          <a:off x="3114675" y="5038725"/>
          <a:ext cx="8191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現行ソフト</a:t>
          </a:r>
        </a:p>
      </xdr:txBody>
    </xdr:sp>
    <xdr:clientData/>
  </xdr:twoCellAnchor>
  <xdr:twoCellAnchor>
    <xdr:from>
      <xdr:col>3</xdr:col>
      <xdr:colOff>9525</xdr:colOff>
      <xdr:row>29</xdr:row>
      <xdr:rowOff>9525</xdr:rowOff>
    </xdr:from>
    <xdr:to>
      <xdr:col>5</xdr:col>
      <xdr:colOff>123825</xdr:colOff>
      <xdr:row>30</xdr:row>
      <xdr:rowOff>95250</xdr:rowOff>
    </xdr:to>
    <xdr:sp macro="" textlink="">
      <xdr:nvSpPr>
        <xdr:cNvPr id="40" name="テキスト ボックス 39"/>
        <xdr:cNvSpPr txBox="1"/>
      </xdr:nvSpPr>
      <xdr:spPr>
        <a:xfrm>
          <a:off x="1066800" y="5029200"/>
          <a:ext cx="8191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新規ソフト</a:t>
          </a:r>
        </a:p>
      </xdr:txBody>
    </xdr:sp>
    <xdr:clientData/>
  </xdr:twoCellAnchor>
  <xdr:twoCellAnchor>
    <xdr:from>
      <xdr:col>5</xdr:col>
      <xdr:colOff>171450</xdr:colOff>
      <xdr:row>28</xdr:row>
      <xdr:rowOff>19051</xdr:rowOff>
    </xdr:from>
    <xdr:to>
      <xdr:col>11</xdr:col>
      <xdr:colOff>85725</xdr:colOff>
      <xdr:row>30</xdr:row>
      <xdr:rowOff>114301</xdr:rowOff>
    </xdr:to>
    <xdr:cxnSp macro="">
      <xdr:nvCxnSpPr>
        <xdr:cNvPr id="41" name="カギ線コネクタ 40"/>
        <xdr:cNvCxnSpPr/>
      </xdr:nvCxnSpPr>
      <xdr:spPr>
        <a:xfrm rot="5400000">
          <a:off x="2728913" y="4071938"/>
          <a:ext cx="438150" cy="2028825"/>
        </a:xfrm>
        <a:prstGeom prst="bentConnector3">
          <a:avLst>
            <a:gd name="adj1" fmla="val 41305"/>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161924</xdr:colOff>
      <xdr:row>33</xdr:row>
      <xdr:rowOff>38100</xdr:rowOff>
    </xdr:from>
    <xdr:to>
      <xdr:col>11</xdr:col>
      <xdr:colOff>76199</xdr:colOff>
      <xdr:row>38</xdr:row>
      <xdr:rowOff>133350</xdr:rowOff>
    </xdr:to>
    <xdr:cxnSp macro="">
      <xdr:nvCxnSpPr>
        <xdr:cNvPr id="42" name="カギ線コネクタ 41"/>
        <xdr:cNvCxnSpPr>
          <a:stCxn id="38" idx="2"/>
        </xdr:cNvCxnSpPr>
      </xdr:nvCxnSpPr>
      <xdr:spPr>
        <a:xfrm rot="16200000" flipH="1">
          <a:off x="2462212" y="5205412"/>
          <a:ext cx="952500" cy="2028825"/>
        </a:xfrm>
        <a:prstGeom prst="bentConnector2">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47624</xdr:colOff>
      <xdr:row>90</xdr:row>
      <xdr:rowOff>85724</xdr:rowOff>
    </xdr:from>
    <xdr:to>
      <xdr:col>14</xdr:col>
      <xdr:colOff>38100</xdr:colOff>
      <xdr:row>91</xdr:row>
      <xdr:rowOff>123825</xdr:rowOff>
    </xdr:to>
    <xdr:sp macro="" textlink="">
      <xdr:nvSpPr>
        <xdr:cNvPr id="43" name="テキスト ボックス 42"/>
        <xdr:cNvSpPr txBox="1"/>
      </xdr:nvSpPr>
      <xdr:spPr bwMode="auto">
        <a:xfrm>
          <a:off x="3924299" y="15563849"/>
          <a:ext cx="1047751" cy="209551"/>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通信開始要求</a:t>
          </a:r>
        </a:p>
      </xdr:txBody>
    </xdr:sp>
    <xdr:clientData/>
  </xdr:twoCellAnchor>
  <xdr:twoCellAnchor>
    <xdr:from>
      <xdr:col>18</xdr:col>
      <xdr:colOff>133349</xdr:colOff>
      <xdr:row>91</xdr:row>
      <xdr:rowOff>66675</xdr:rowOff>
    </xdr:from>
    <xdr:to>
      <xdr:col>23</xdr:col>
      <xdr:colOff>209550</xdr:colOff>
      <xdr:row>96</xdr:row>
      <xdr:rowOff>47625</xdr:rowOff>
    </xdr:to>
    <xdr:sp macro="" textlink="">
      <xdr:nvSpPr>
        <xdr:cNvPr id="44" name="雲形吹き出し 43"/>
        <xdr:cNvSpPr/>
      </xdr:nvSpPr>
      <xdr:spPr>
        <a:xfrm>
          <a:off x="6476999" y="15716250"/>
          <a:ext cx="1838326" cy="838200"/>
        </a:xfrm>
        <a:prstGeom prst="cloudCallout">
          <a:avLst>
            <a:gd name="adj1" fmla="val -56489"/>
            <a:gd name="adj2" fmla="val -57167"/>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342899</xdr:colOff>
      <xdr:row>93</xdr:row>
      <xdr:rowOff>47625</xdr:rowOff>
    </xdr:from>
    <xdr:to>
      <xdr:col>22</xdr:col>
      <xdr:colOff>257174</xdr:colOff>
      <xdr:row>94</xdr:row>
      <xdr:rowOff>133350</xdr:rowOff>
    </xdr:to>
    <xdr:sp macro="" textlink="">
      <xdr:nvSpPr>
        <xdr:cNvPr id="45" name="角丸四角形 44"/>
        <xdr:cNvSpPr/>
      </xdr:nvSpPr>
      <xdr:spPr>
        <a:xfrm>
          <a:off x="6686549" y="160401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238126</xdr:colOff>
      <xdr:row>92</xdr:row>
      <xdr:rowOff>0</xdr:rowOff>
    </xdr:from>
    <xdr:to>
      <xdr:col>22</xdr:col>
      <xdr:colOff>171450</xdr:colOff>
      <xdr:row>93</xdr:row>
      <xdr:rowOff>85725</xdr:rowOff>
    </xdr:to>
    <xdr:sp macro="" textlink="">
      <xdr:nvSpPr>
        <xdr:cNvPr id="46" name="テキスト ボックス 45"/>
        <xdr:cNvSpPr txBox="1"/>
      </xdr:nvSpPr>
      <xdr:spPr bwMode="auto">
        <a:xfrm>
          <a:off x="6581776" y="15821025"/>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38101</xdr:colOff>
      <xdr:row>93</xdr:row>
      <xdr:rowOff>47625</xdr:rowOff>
    </xdr:from>
    <xdr:to>
      <xdr:col>6</xdr:col>
      <xdr:colOff>323850</xdr:colOff>
      <xdr:row>94</xdr:row>
      <xdr:rowOff>133350</xdr:rowOff>
    </xdr:to>
    <xdr:sp macro="" textlink="">
      <xdr:nvSpPr>
        <xdr:cNvPr id="47" name="テキスト ボックス 46"/>
        <xdr:cNvSpPr txBox="1"/>
      </xdr:nvSpPr>
      <xdr:spPr bwMode="auto">
        <a:xfrm>
          <a:off x="1095376" y="16040100"/>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95250</xdr:colOff>
      <xdr:row>26</xdr:row>
      <xdr:rowOff>66675</xdr:rowOff>
    </xdr:from>
    <xdr:to>
      <xdr:col>15</xdr:col>
      <xdr:colOff>219075</xdr:colOff>
      <xdr:row>43</xdr:row>
      <xdr:rowOff>142875</xdr:rowOff>
    </xdr:to>
    <xdr:sp macro="" textlink="">
      <xdr:nvSpPr>
        <xdr:cNvPr id="48" name="フリーフォーム 47"/>
        <xdr:cNvSpPr/>
      </xdr:nvSpPr>
      <xdr:spPr>
        <a:xfrm>
          <a:off x="3971925" y="4572000"/>
          <a:ext cx="1533525" cy="2990850"/>
        </a:xfrm>
        <a:custGeom>
          <a:avLst/>
          <a:gdLst>
            <a:gd name="connsiteX0" fmla="*/ 857250 w 1533525"/>
            <a:gd name="connsiteY0" fmla="*/ 0 h 2990850"/>
            <a:gd name="connsiteX1" fmla="*/ 1533525 w 1533525"/>
            <a:gd name="connsiteY1" fmla="*/ 0 h 2990850"/>
            <a:gd name="connsiteX2" fmla="*/ 1533525 w 1533525"/>
            <a:gd name="connsiteY2" fmla="*/ 2990850 h 2990850"/>
            <a:gd name="connsiteX3" fmla="*/ 0 w 1533525"/>
            <a:gd name="connsiteY3" fmla="*/ 2990850 h 2990850"/>
          </a:gdLst>
          <a:ahLst/>
          <a:cxnLst>
            <a:cxn ang="0">
              <a:pos x="connsiteX0" y="connsiteY0"/>
            </a:cxn>
            <a:cxn ang="0">
              <a:pos x="connsiteX1" y="connsiteY1"/>
            </a:cxn>
            <a:cxn ang="0">
              <a:pos x="connsiteX2" y="connsiteY2"/>
            </a:cxn>
            <a:cxn ang="0">
              <a:pos x="connsiteX3" y="connsiteY3"/>
            </a:cxn>
          </a:cxnLst>
          <a:rect l="l" t="t" r="r" b="b"/>
          <a:pathLst>
            <a:path w="1533525" h="2990850">
              <a:moveTo>
                <a:pt x="857250" y="0"/>
              </a:moveTo>
              <a:lnTo>
                <a:pt x="1533525" y="0"/>
              </a:lnTo>
              <a:lnTo>
                <a:pt x="1533525" y="2990850"/>
              </a:lnTo>
              <a:lnTo>
                <a:pt x="0" y="2990850"/>
              </a:lnTo>
            </a:path>
          </a:pathLst>
        </a:custGeom>
        <a:noFill/>
        <a:ln w="9525">
          <a:solidFill>
            <a:sysClr val="windowText" lastClr="000000"/>
          </a:solidFill>
          <a:tailEnd type="arrow"/>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152401</xdr:colOff>
      <xdr:row>76</xdr:row>
      <xdr:rowOff>85725</xdr:rowOff>
    </xdr:from>
    <xdr:to>
      <xdr:col>18</xdr:col>
      <xdr:colOff>276225</xdr:colOff>
      <xdr:row>79</xdr:row>
      <xdr:rowOff>152400</xdr:rowOff>
    </xdr:to>
    <xdr:sp macro="" textlink="">
      <xdr:nvSpPr>
        <xdr:cNvPr id="49" name="正方形/長方形 48"/>
        <xdr:cNvSpPr/>
      </xdr:nvSpPr>
      <xdr:spPr>
        <a:xfrm>
          <a:off x="5438776" y="13163550"/>
          <a:ext cx="1181099" cy="581025"/>
        </a:xfrm>
        <a:prstGeom prst="rect">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66675</xdr:colOff>
      <xdr:row>75</xdr:row>
      <xdr:rowOff>76200</xdr:rowOff>
    </xdr:from>
    <xdr:to>
      <xdr:col>15</xdr:col>
      <xdr:colOff>9526</xdr:colOff>
      <xdr:row>78</xdr:row>
      <xdr:rowOff>123824</xdr:rowOff>
    </xdr:to>
    <xdr:sp macro="" textlink="">
      <xdr:nvSpPr>
        <xdr:cNvPr id="50" name="四角形吹き出し 49"/>
        <xdr:cNvSpPr/>
      </xdr:nvSpPr>
      <xdr:spPr>
        <a:xfrm>
          <a:off x="3590925" y="12982575"/>
          <a:ext cx="1704976" cy="561974"/>
        </a:xfrm>
        <a:prstGeom prst="wedgeRectCallout">
          <a:avLst>
            <a:gd name="adj1" fmla="val 69322"/>
            <a:gd name="adj2" fmla="val 46397"/>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側から通知されたバージョンの使用可否を取得し、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ソフトの使用可否を判断</a:t>
          </a:r>
        </a:p>
      </xdr:txBody>
    </xdr:sp>
    <xdr:clientData/>
  </xdr:twoCellAnchor>
  <xdr:twoCellAnchor>
    <xdr:from>
      <xdr:col>20</xdr:col>
      <xdr:colOff>57150</xdr:colOff>
      <xdr:row>76</xdr:row>
      <xdr:rowOff>57150</xdr:rowOff>
    </xdr:from>
    <xdr:to>
      <xdr:col>24</xdr:col>
      <xdr:colOff>28574</xdr:colOff>
      <xdr:row>77</xdr:row>
      <xdr:rowOff>142875</xdr:rowOff>
    </xdr:to>
    <xdr:sp macro="" textlink="">
      <xdr:nvSpPr>
        <xdr:cNvPr id="51" name="角丸四角形 50"/>
        <xdr:cNvSpPr/>
      </xdr:nvSpPr>
      <xdr:spPr>
        <a:xfrm>
          <a:off x="7105650" y="131349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800">
              <a:solidFill>
                <a:sysClr val="windowText" lastClr="000000"/>
              </a:solidFill>
              <a:latin typeface="HGｺﾞｼｯｸM" panose="020B0609000000000000" pitchFamily="49" charset="-128"/>
              <a:ea typeface="HGｺﾞｼｯｸM" panose="020B0609000000000000" pitchFamily="49" charset="-128"/>
              <a:cs typeface="+mn-cs"/>
            </a:rPr>
            <a:t>HUVELib Ver(SV)</a:t>
          </a:r>
          <a:r>
            <a:rPr kumimoji="1" lang="ja-JP" altLang="en-US" sz="800">
              <a:solidFill>
                <a:sysClr val="windowText" lastClr="000000"/>
              </a:solidFill>
              <a:latin typeface="HGｺﾞｼｯｸM" panose="020B0609000000000000" pitchFamily="49" charset="-128"/>
              <a:ea typeface="HGｺﾞｼｯｸM" panose="020B0609000000000000" pitchFamily="49" charset="-128"/>
              <a:cs typeface="+mn-cs"/>
            </a:rPr>
            <a:t> 可</a:t>
          </a:r>
          <a:r>
            <a:rPr kumimoji="1" lang="en-US" altLang="ja-JP" sz="800">
              <a:solidFill>
                <a:sysClr val="windowText" lastClr="000000"/>
              </a:solidFill>
              <a:latin typeface="HGｺﾞｼｯｸM" panose="020B0609000000000000" pitchFamily="49" charset="-128"/>
              <a:ea typeface="HGｺﾞｼｯｸM" panose="020B0609000000000000" pitchFamily="49" charset="-128"/>
              <a:cs typeface="+mn-cs"/>
            </a:rPr>
            <a:t>/</a:t>
          </a:r>
          <a:r>
            <a:rPr kumimoji="1" lang="ja-JP" altLang="en-US" sz="800">
              <a:solidFill>
                <a:sysClr val="windowText" lastClr="000000"/>
              </a:solidFill>
              <a:latin typeface="HGｺﾞｼｯｸM" panose="020B0609000000000000" pitchFamily="49" charset="-128"/>
              <a:ea typeface="HGｺﾞｼｯｸM" panose="020B0609000000000000" pitchFamily="49" charset="-128"/>
              <a:cs typeface="+mn-cs"/>
            </a:rPr>
            <a:t>否</a:t>
          </a:r>
        </a:p>
      </xdr:txBody>
    </xdr:sp>
    <xdr:clientData/>
  </xdr:twoCellAnchor>
  <xdr:twoCellAnchor>
    <xdr:from>
      <xdr:col>20</xdr:col>
      <xdr:colOff>9525</xdr:colOff>
      <xdr:row>78</xdr:row>
      <xdr:rowOff>28575</xdr:rowOff>
    </xdr:from>
    <xdr:to>
      <xdr:col>24</xdr:col>
      <xdr:colOff>66675</xdr:colOff>
      <xdr:row>79</xdr:row>
      <xdr:rowOff>114300</xdr:rowOff>
    </xdr:to>
    <xdr:sp macro="" textlink="">
      <xdr:nvSpPr>
        <xdr:cNvPr id="52" name="角丸四角形 51"/>
        <xdr:cNvSpPr/>
      </xdr:nvSpPr>
      <xdr:spPr>
        <a:xfrm>
          <a:off x="7058025" y="13449300"/>
          <a:ext cx="1466850"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800">
              <a:solidFill>
                <a:sysClr val="windowText" lastClr="000000"/>
              </a:solidFill>
              <a:latin typeface="HGｺﾞｼｯｸM" panose="020B0609000000000000" pitchFamily="49" charset="-128"/>
              <a:ea typeface="HGｺﾞｼｯｸM" panose="020B0609000000000000" pitchFamily="49" charset="-128"/>
              <a:cs typeface="+mn-cs"/>
            </a:rPr>
            <a:t>MDVEService Ver(SV)</a:t>
          </a:r>
          <a:r>
            <a:rPr kumimoji="1" lang="ja-JP" altLang="en-US" sz="800" baseline="0">
              <a:solidFill>
                <a:sysClr val="windowText" lastClr="000000"/>
              </a:solidFill>
              <a:latin typeface="HGｺﾞｼｯｸM" panose="020B0609000000000000" pitchFamily="49" charset="-128"/>
              <a:ea typeface="HGｺﾞｼｯｸM" panose="020B0609000000000000" pitchFamily="49" charset="-128"/>
              <a:cs typeface="+mn-cs"/>
            </a:rPr>
            <a:t>可</a:t>
          </a:r>
          <a:r>
            <a:rPr kumimoji="1" lang="en-US" altLang="ja-JP" sz="800" baseline="0">
              <a:solidFill>
                <a:sysClr val="windowText" lastClr="000000"/>
              </a:solidFill>
              <a:latin typeface="HGｺﾞｼｯｸM" panose="020B0609000000000000" pitchFamily="49" charset="-128"/>
              <a:ea typeface="HGｺﾞｼｯｸM" panose="020B0609000000000000" pitchFamily="49" charset="-128"/>
              <a:cs typeface="+mn-cs"/>
            </a:rPr>
            <a:t>/</a:t>
          </a:r>
          <a:r>
            <a:rPr kumimoji="1" lang="ja-JP" altLang="en-US" sz="800" baseline="0">
              <a:solidFill>
                <a:sysClr val="windowText" lastClr="000000"/>
              </a:solidFill>
              <a:latin typeface="HGｺﾞｼｯｸM" panose="020B0609000000000000" pitchFamily="49" charset="-128"/>
              <a:ea typeface="HGｺﾞｼｯｸM" panose="020B0609000000000000" pitchFamily="49" charset="-128"/>
              <a:cs typeface="+mn-cs"/>
            </a:rPr>
            <a:t>否</a:t>
          </a:r>
          <a:endParaRPr kumimoji="1" lang="ja-JP" altLang="en-US" sz="800">
            <a:solidFill>
              <a:sysClr val="windowText" lastClr="000000"/>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57149</xdr:colOff>
      <xdr:row>83</xdr:row>
      <xdr:rowOff>9525</xdr:rowOff>
    </xdr:from>
    <xdr:to>
      <xdr:col>21</xdr:col>
      <xdr:colOff>323849</xdr:colOff>
      <xdr:row>84</xdr:row>
      <xdr:rowOff>95250</xdr:rowOff>
    </xdr:to>
    <xdr:sp macro="" textlink="">
      <xdr:nvSpPr>
        <xdr:cNvPr id="53" name="角丸四角形 52"/>
        <xdr:cNvSpPr/>
      </xdr:nvSpPr>
      <xdr:spPr>
        <a:xfrm>
          <a:off x="6400799" y="14287500"/>
          <a:ext cx="1323975" cy="257175"/>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HUVELib </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57150</xdr:colOff>
      <xdr:row>84</xdr:row>
      <xdr:rowOff>142875</xdr:rowOff>
    </xdr:from>
    <xdr:to>
      <xdr:col>21</xdr:col>
      <xdr:colOff>323850</xdr:colOff>
      <xdr:row>86</xdr:row>
      <xdr:rowOff>57150</xdr:rowOff>
    </xdr:to>
    <xdr:sp macro="" textlink="">
      <xdr:nvSpPr>
        <xdr:cNvPr id="54" name="角丸四角形 53"/>
        <xdr:cNvSpPr/>
      </xdr:nvSpPr>
      <xdr:spPr>
        <a:xfrm>
          <a:off x="6400800" y="145923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21</xdr:col>
      <xdr:colOff>323850</xdr:colOff>
      <xdr:row>82</xdr:row>
      <xdr:rowOff>161925</xdr:rowOff>
    </xdr:from>
    <xdr:to>
      <xdr:col>22</xdr:col>
      <xdr:colOff>133350</xdr:colOff>
      <xdr:row>86</xdr:row>
      <xdr:rowOff>38100</xdr:rowOff>
    </xdr:to>
    <xdr:sp macro="" textlink="">
      <xdr:nvSpPr>
        <xdr:cNvPr id="55" name="右中かっこ 54"/>
        <xdr:cNvSpPr/>
      </xdr:nvSpPr>
      <xdr:spPr>
        <a:xfrm>
          <a:off x="7724775" y="1426845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66675</xdr:colOff>
      <xdr:row>76</xdr:row>
      <xdr:rowOff>66675</xdr:rowOff>
    </xdr:from>
    <xdr:to>
      <xdr:col>24</xdr:col>
      <xdr:colOff>228600</xdr:colOff>
      <xdr:row>79</xdr:row>
      <xdr:rowOff>114300</xdr:rowOff>
    </xdr:to>
    <xdr:sp macro="" textlink="">
      <xdr:nvSpPr>
        <xdr:cNvPr id="56" name="右中かっこ 55"/>
        <xdr:cNvSpPr/>
      </xdr:nvSpPr>
      <xdr:spPr>
        <a:xfrm>
          <a:off x="8524875" y="1314450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78</xdr:row>
      <xdr:rowOff>9525</xdr:rowOff>
    </xdr:from>
    <xdr:to>
      <xdr:col>25</xdr:col>
      <xdr:colOff>190498</xdr:colOff>
      <xdr:row>84</xdr:row>
      <xdr:rowOff>95250</xdr:rowOff>
    </xdr:to>
    <xdr:sp macro="" textlink="">
      <xdr:nvSpPr>
        <xdr:cNvPr id="57" name="フリーフォーム 56"/>
        <xdr:cNvSpPr/>
      </xdr:nvSpPr>
      <xdr:spPr>
        <a:xfrm>
          <a:off x="7915274" y="13430250"/>
          <a:ext cx="1085849" cy="1114425"/>
        </a:xfrm>
        <a:custGeom>
          <a:avLst/>
          <a:gdLst>
            <a:gd name="connsiteX0" fmla="*/ 0 w 971550"/>
            <a:gd name="connsiteY0" fmla="*/ 1143000 h 1143000"/>
            <a:gd name="connsiteX1" fmla="*/ 971550 w 971550"/>
            <a:gd name="connsiteY1" fmla="*/ 1143000 h 1143000"/>
            <a:gd name="connsiteX2" fmla="*/ 971550 w 971550"/>
            <a:gd name="connsiteY2" fmla="*/ 0 h 1143000"/>
            <a:gd name="connsiteX3" fmla="*/ 723900 w 971550"/>
            <a:gd name="connsiteY3" fmla="*/ 0 h 1143000"/>
          </a:gdLst>
          <a:ahLst/>
          <a:cxnLst>
            <a:cxn ang="0">
              <a:pos x="connsiteX0" y="connsiteY0"/>
            </a:cxn>
            <a:cxn ang="0">
              <a:pos x="connsiteX1" y="connsiteY1"/>
            </a:cxn>
            <a:cxn ang="0">
              <a:pos x="connsiteX2" y="connsiteY2"/>
            </a:cxn>
            <a:cxn ang="0">
              <a:pos x="connsiteX3" y="connsiteY3"/>
            </a:cxn>
          </a:cxnLst>
          <a:rect l="l" t="t" r="r" b="b"/>
          <a:pathLst>
            <a:path w="971550" h="1143000">
              <a:moveTo>
                <a:pt x="0" y="1143000"/>
              </a:moveTo>
              <a:lnTo>
                <a:pt x="971550" y="1143000"/>
              </a:lnTo>
              <a:lnTo>
                <a:pt x="971550" y="0"/>
              </a:lnTo>
              <a:lnTo>
                <a:pt x="723900" y="0"/>
              </a:lnTo>
            </a:path>
          </a:pathLst>
        </a:custGeom>
        <a:noFill/>
        <a:ln w="38100">
          <a:solidFill>
            <a:schemeClr val="bg1">
              <a:lumMod val="65000"/>
            </a:schemeClr>
          </a:solidFill>
          <a:headEnd type="triangl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114299</xdr:colOff>
      <xdr:row>80</xdr:row>
      <xdr:rowOff>133350</xdr:rowOff>
    </xdr:from>
    <xdr:to>
      <xdr:col>25</xdr:col>
      <xdr:colOff>238125</xdr:colOff>
      <xdr:row>82</xdr:row>
      <xdr:rowOff>47626</xdr:rowOff>
    </xdr:to>
    <xdr:sp macro="" textlink="">
      <xdr:nvSpPr>
        <xdr:cNvPr id="58" name="テキスト ボックス 57"/>
        <xdr:cNvSpPr txBox="1"/>
      </xdr:nvSpPr>
      <xdr:spPr bwMode="auto">
        <a:xfrm>
          <a:off x="8572499" y="13896975"/>
          <a:ext cx="476251"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比較</a:t>
          </a:r>
        </a:p>
      </xdr:txBody>
    </xdr:sp>
    <xdr:clientData/>
  </xdr:twoCellAnchor>
  <xdr:twoCellAnchor>
    <xdr:from>
      <xdr:col>10</xdr:col>
      <xdr:colOff>152400</xdr:colOff>
      <xdr:row>91</xdr:row>
      <xdr:rowOff>95250</xdr:rowOff>
    </xdr:from>
    <xdr:to>
      <xdr:col>14</xdr:col>
      <xdr:colOff>123824</xdr:colOff>
      <xdr:row>93</xdr:row>
      <xdr:rowOff>9525</xdr:rowOff>
    </xdr:to>
    <xdr:sp macro="" textlink="">
      <xdr:nvSpPr>
        <xdr:cNvPr id="59" name="角丸四角形 58"/>
        <xdr:cNvSpPr/>
      </xdr:nvSpPr>
      <xdr:spPr>
        <a:xfrm>
          <a:off x="3676650" y="1574482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3</xdr:col>
      <xdr:colOff>28575</xdr:colOff>
      <xdr:row>94</xdr:row>
      <xdr:rowOff>133350</xdr:rowOff>
    </xdr:from>
    <xdr:to>
      <xdr:col>6</xdr:col>
      <xdr:colOff>352424</xdr:colOff>
      <xdr:row>96</xdr:row>
      <xdr:rowOff>47625</xdr:rowOff>
    </xdr:to>
    <xdr:sp macro="" textlink="">
      <xdr:nvSpPr>
        <xdr:cNvPr id="60" name="角丸四角形 59"/>
        <xdr:cNvSpPr/>
      </xdr:nvSpPr>
      <xdr:spPr>
        <a:xfrm>
          <a:off x="1085850" y="162972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 Ver(HU)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209550</xdr:colOff>
      <xdr:row>74</xdr:row>
      <xdr:rowOff>85725</xdr:rowOff>
    </xdr:from>
    <xdr:to>
      <xdr:col>6</xdr:col>
      <xdr:colOff>180974</xdr:colOff>
      <xdr:row>76</xdr:row>
      <xdr:rowOff>0</xdr:rowOff>
    </xdr:to>
    <xdr:sp macro="" textlink="">
      <xdr:nvSpPr>
        <xdr:cNvPr id="61" name="角丸四角形 60"/>
        <xdr:cNvSpPr/>
      </xdr:nvSpPr>
      <xdr:spPr>
        <a:xfrm>
          <a:off x="914400" y="12820650"/>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200025</xdr:colOff>
      <xdr:row>76</xdr:row>
      <xdr:rowOff>57150</xdr:rowOff>
    </xdr:from>
    <xdr:to>
      <xdr:col>6</xdr:col>
      <xdr:colOff>171450</xdr:colOff>
      <xdr:row>77</xdr:row>
      <xdr:rowOff>142875</xdr:rowOff>
    </xdr:to>
    <xdr:sp macro="" textlink="">
      <xdr:nvSpPr>
        <xdr:cNvPr id="62" name="角丸四角形 61"/>
        <xdr:cNvSpPr/>
      </xdr:nvSpPr>
      <xdr:spPr>
        <a:xfrm>
          <a:off x="904875" y="13134975"/>
          <a:ext cx="138112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9525</xdr:colOff>
      <xdr:row>105</xdr:row>
      <xdr:rowOff>9525</xdr:rowOff>
    </xdr:from>
    <xdr:to>
      <xdr:col>26</xdr:col>
      <xdr:colOff>9525</xdr:colOff>
      <xdr:row>130</xdr:row>
      <xdr:rowOff>95252</xdr:rowOff>
    </xdr:to>
    <xdr:sp macro="" textlink="">
      <xdr:nvSpPr>
        <xdr:cNvPr id="63" name="正方形/長方形 62"/>
        <xdr:cNvSpPr/>
      </xdr:nvSpPr>
      <xdr:spPr bwMode="auto">
        <a:xfrm>
          <a:off x="714375" y="18059400"/>
          <a:ext cx="8458200" cy="4371977"/>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15</xdr:col>
      <xdr:colOff>228602</xdr:colOff>
      <xdr:row>108</xdr:row>
      <xdr:rowOff>161925</xdr:rowOff>
    </xdr:from>
    <xdr:to>
      <xdr:col>18</xdr:col>
      <xdr:colOff>171451</xdr:colOff>
      <xdr:row>111</xdr:row>
      <xdr:rowOff>38101</xdr:rowOff>
    </xdr:to>
    <xdr:sp macro="" textlink="">
      <xdr:nvSpPr>
        <xdr:cNvPr id="64" name="テキスト ボックス 63"/>
        <xdr:cNvSpPr txBox="1"/>
      </xdr:nvSpPr>
      <xdr:spPr bwMode="auto">
        <a:xfrm>
          <a:off x="5514977" y="18726150"/>
          <a:ext cx="1000124" cy="39052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PｺﾞｼｯｸM" panose="020B0600000000000000" pitchFamily="50" charset="-128"/>
              <a:ea typeface="HGPｺﾞｼｯｸM" panose="020B0600000000000000" pitchFamily="50" charset="-128"/>
            </a:rPr>
            <a:t>HGT</a:t>
          </a:r>
          <a:r>
            <a:rPr kumimoji="1" lang="ja-JP" altLang="en-US" sz="900">
              <a:latin typeface="HGPｺﾞｼｯｸM" panose="020B0600000000000000" pitchFamily="50" charset="-128"/>
              <a:ea typeface="HGPｺﾞｼｯｸM" panose="020B0600000000000000" pitchFamily="50" charset="-128"/>
            </a:rPr>
            <a:t>様サーバ</a:t>
          </a:r>
          <a:endParaRPr kumimoji="1" lang="en-US" altLang="ja-JP" sz="900">
            <a:latin typeface="HGPｺﾞｼｯｸM" panose="020B0600000000000000" pitchFamily="50" charset="-128"/>
            <a:ea typeface="HGPｺﾞｼｯｸM" panose="020B0600000000000000" pitchFamily="50" charset="-128"/>
          </a:endParaRPr>
        </a:p>
      </xdr:txBody>
    </xdr:sp>
    <xdr:clientData/>
  </xdr:twoCellAnchor>
  <xdr:twoCellAnchor>
    <xdr:from>
      <xdr:col>15</xdr:col>
      <xdr:colOff>161926</xdr:colOff>
      <xdr:row>121</xdr:row>
      <xdr:rowOff>47625</xdr:rowOff>
    </xdr:from>
    <xdr:to>
      <xdr:col>18</xdr:col>
      <xdr:colOff>219074</xdr:colOff>
      <xdr:row>123</xdr:row>
      <xdr:rowOff>95251</xdr:rowOff>
    </xdr:to>
    <xdr:sp macro="" textlink="">
      <xdr:nvSpPr>
        <xdr:cNvPr id="65" name="テキスト ボックス 64"/>
        <xdr:cNvSpPr txBox="1"/>
      </xdr:nvSpPr>
      <xdr:spPr bwMode="auto">
        <a:xfrm>
          <a:off x="5448301" y="20840700"/>
          <a:ext cx="1114423"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Android</a:t>
          </a: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端末</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6</xdr:col>
      <xdr:colOff>161927</xdr:colOff>
      <xdr:row>121</xdr:row>
      <xdr:rowOff>47625</xdr:rowOff>
    </xdr:from>
    <xdr:to>
      <xdr:col>9</xdr:col>
      <xdr:colOff>104776</xdr:colOff>
      <xdr:row>123</xdr:row>
      <xdr:rowOff>95251</xdr:rowOff>
    </xdr:to>
    <xdr:sp macro="" textlink="">
      <xdr:nvSpPr>
        <xdr:cNvPr id="66" name="テキスト ボックス 65"/>
        <xdr:cNvSpPr txBox="1"/>
      </xdr:nvSpPr>
      <xdr:spPr bwMode="auto">
        <a:xfrm>
          <a:off x="2276477" y="20840700"/>
          <a:ext cx="1000124"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車載器</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104776</xdr:colOff>
      <xdr:row>122</xdr:row>
      <xdr:rowOff>71438</xdr:rowOff>
    </xdr:from>
    <xdr:to>
      <xdr:col>15</xdr:col>
      <xdr:colOff>161926</xdr:colOff>
      <xdr:row>122</xdr:row>
      <xdr:rowOff>71438</xdr:rowOff>
    </xdr:to>
    <xdr:cxnSp macro="">
      <xdr:nvCxnSpPr>
        <xdr:cNvPr id="67" name="直線矢印コネクタ 66"/>
        <xdr:cNvCxnSpPr>
          <a:stCxn id="66" idx="3"/>
          <a:endCxn id="65" idx="1"/>
        </xdr:cNvCxnSpPr>
      </xdr:nvCxnSpPr>
      <xdr:spPr>
        <a:xfrm>
          <a:off x="3276601" y="21035963"/>
          <a:ext cx="21717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131</xdr:row>
      <xdr:rowOff>19048</xdr:rowOff>
    </xdr:from>
    <xdr:to>
      <xdr:col>26</xdr:col>
      <xdr:colOff>275809</xdr:colOff>
      <xdr:row>132</xdr:row>
      <xdr:rowOff>15735</xdr:rowOff>
    </xdr:to>
    <xdr:grpSp>
      <xdr:nvGrpSpPr>
        <xdr:cNvPr id="68" name="グループ化 148513"/>
        <xdr:cNvGrpSpPr>
          <a:grpSpLocks/>
        </xdr:cNvGrpSpPr>
      </xdr:nvGrpSpPr>
      <xdr:grpSpPr bwMode="auto">
        <a:xfrm>
          <a:off x="7399804" y="22094636"/>
          <a:ext cx="1907946" cy="164775"/>
          <a:chOff x="9495693" y="5070955"/>
          <a:chExt cx="1912325" cy="317255"/>
        </a:xfrm>
      </xdr:grpSpPr>
      <xdr:sp macro="" textlink="">
        <xdr:nvSpPr>
          <xdr:cNvPr id="69" name="テキスト ボックス 68"/>
          <xdr:cNvSpPr txBox="1"/>
        </xdr:nvSpPr>
        <xdr:spPr bwMode="auto">
          <a:xfrm>
            <a:off x="9866740" y="5070955"/>
            <a:ext cx="1541278" cy="317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lnSpc>
                <a:spcPts val="1100"/>
              </a:lnSpc>
            </a:pPr>
            <a:r>
              <a:rPr kumimoji="1" lang="ja-JP" altLang="en-US" sz="900">
                <a:latin typeface="HGｺﾞｼｯｸM" panose="020B0609000000000000" pitchFamily="49" charset="-128"/>
                <a:ea typeface="HGｺﾞｼｯｸM" panose="020B0609000000000000" pitchFamily="49" charset="-128"/>
              </a:rPr>
              <a:t>・・・</a:t>
            </a: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担当範囲</a:t>
            </a:r>
          </a:p>
        </xdr:txBody>
      </xdr:sp>
      <xdr:sp macro="" textlink="">
        <xdr:nvSpPr>
          <xdr:cNvPr id="70" name="テキスト ボックス 69"/>
          <xdr:cNvSpPr txBox="1"/>
        </xdr:nvSpPr>
        <xdr:spPr bwMode="auto">
          <a:xfrm>
            <a:off x="9495693" y="5106214"/>
            <a:ext cx="447161" cy="22912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b"/>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grpSp>
    <xdr:clientData/>
  </xdr:twoCellAnchor>
  <xdr:twoCellAnchor>
    <xdr:from>
      <xdr:col>17</xdr:col>
      <xdr:colOff>257175</xdr:colOff>
      <xdr:row>111</xdr:row>
      <xdr:rowOff>28575</xdr:rowOff>
    </xdr:from>
    <xdr:to>
      <xdr:col>17</xdr:col>
      <xdr:colOff>257175</xdr:colOff>
      <xdr:row>121</xdr:row>
      <xdr:rowOff>47625</xdr:rowOff>
    </xdr:to>
    <xdr:cxnSp macro="">
      <xdr:nvCxnSpPr>
        <xdr:cNvPr id="71" name="直線矢印コネクタ 70"/>
        <xdr:cNvCxnSpPr/>
      </xdr:nvCxnSpPr>
      <xdr:spPr>
        <a:xfrm flipV="1">
          <a:off x="6248400" y="19107150"/>
          <a:ext cx="0" cy="1733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123825</xdr:colOff>
      <xdr:row>111</xdr:row>
      <xdr:rowOff>47625</xdr:rowOff>
    </xdr:from>
    <xdr:to>
      <xdr:col>16</xdr:col>
      <xdr:colOff>123825</xdr:colOff>
      <xdr:row>121</xdr:row>
      <xdr:rowOff>57150</xdr:rowOff>
    </xdr:to>
    <xdr:cxnSp macro="">
      <xdr:nvCxnSpPr>
        <xdr:cNvPr id="72" name="直線矢印コネクタ 71"/>
        <xdr:cNvCxnSpPr/>
      </xdr:nvCxnSpPr>
      <xdr:spPr>
        <a:xfrm flipV="1">
          <a:off x="5762625" y="19126200"/>
          <a:ext cx="0" cy="172402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142872</xdr:colOff>
      <xdr:row>105</xdr:row>
      <xdr:rowOff>123825</xdr:rowOff>
    </xdr:from>
    <xdr:to>
      <xdr:col>25</xdr:col>
      <xdr:colOff>57149</xdr:colOff>
      <xdr:row>113</xdr:row>
      <xdr:rowOff>47625</xdr:rowOff>
    </xdr:to>
    <xdr:sp macro="" textlink="">
      <xdr:nvSpPr>
        <xdr:cNvPr id="73" name="雲形吹き出し 72"/>
        <xdr:cNvSpPr/>
      </xdr:nvSpPr>
      <xdr:spPr>
        <a:xfrm>
          <a:off x="6838947" y="18173700"/>
          <a:ext cx="2028827" cy="1295400"/>
        </a:xfrm>
        <a:prstGeom prst="cloudCallout">
          <a:avLst>
            <a:gd name="adj1" fmla="val -72741"/>
            <a:gd name="adj2" fmla="val 1436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endParaRPr>
        </a:p>
      </xdr:txBody>
    </xdr:sp>
    <xdr:clientData/>
  </xdr:twoCellAnchor>
  <xdr:twoCellAnchor>
    <xdr:from>
      <xdr:col>2</xdr:col>
      <xdr:colOff>142875</xdr:colOff>
      <xdr:row>124</xdr:row>
      <xdr:rowOff>114300</xdr:rowOff>
    </xdr:from>
    <xdr:to>
      <xdr:col>7</xdr:col>
      <xdr:colOff>219075</xdr:colOff>
      <xdr:row>129</xdr:row>
      <xdr:rowOff>95250</xdr:rowOff>
    </xdr:to>
    <xdr:sp macro="" textlink="">
      <xdr:nvSpPr>
        <xdr:cNvPr id="74" name="雲形吹き出し 73"/>
        <xdr:cNvSpPr/>
      </xdr:nvSpPr>
      <xdr:spPr>
        <a:xfrm>
          <a:off x="847725" y="21421725"/>
          <a:ext cx="1838325" cy="838200"/>
        </a:xfrm>
        <a:prstGeom prst="cloudCallout">
          <a:avLst>
            <a:gd name="adj1" fmla="val 48575"/>
            <a:gd name="adj2" fmla="val -7534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104</xdr:row>
      <xdr:rowOff>57150</xdr:rowOff>
    </xdr:from>
    <xdr:to>
      <xdr:col>8</xdr:col>
      <xdr:colOff>257175</xdr:colOff>
      <xdr:row>105</xdr:row>
      <xdr:rowOff>142875</xdr:rowOff>
    </xdr:to>
    <xdr:sp macro="" textlink="">
      <xdr:nvSpPr>
        <xdr:cNvPr id="75" name="テキスト ボックス 74"/>
        <xdr:cNvSpPr txBox="1"/>
      </xdr:nvSpPr>
      <xdr:spPr bwMode="auto">
        <a:xfrm>
          <a:off x="971550" y="17935575"/>
          <a:ext cx="2105025" cy="257175"/>
        </a:xfrm>
        <a:prstGeom prst="rect">
          <a:avLst/>
        </a:prstGeom>
        <a:solidFill>
          <a:schemeClr val="bg1"/>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en-US" altLang="ja-JP" sz="1000">
              <a:latin typeface="HGｺﾞｼｯｸM" panose="020B0609000000000000" pitchFamily="49" charset="-128"/>
              <a:ea typeface="HGｺﾞｼｯｸM" panose="020B0609000000000000" pitchFamily="49" charset="-128"/>
            </a:rPr>
            <a:t>OpenSSL</a:t>
          </a:r>
          <a:r>
            <a:rPr kumimoji="1" lang="ja-JP" altLang="en-US" sz="1000">
              <a:latin typeface="HGｺﾞｼｯｸM" panose="020B0609000000000000" pitchFamily="49" charset="-128"/>
              <a:ea typeface="HGｺﾞｼｯｸM" panose="020B0609000000000000" pitchFamily="49" charset="-128"/>
            </a:rPr>
            <a:t>脆弱性診断</a:t>
          </a:r>
          <a:r>
            <a:rPr kumimoji="1" lang="en-US" altLang="ja-JP" sz="1000">
              <a:latin typeface="HGｺﾞｼｯｸM" panose="020B0609000000000000" pitchFamily="49" charset="-128"/>
              <a:ea typeface="HGｺﾞｼｯｸM" panose="020B0609000000000000" pitchFamily="49" charset="-128"/>
            </a:rPr>
            <a:t>(</a:t>
          </a:r>
          <a:r>
            <a:rPr kumimoji="1" lang="ja-JP" altLang="en-US" sz="1000">
              <a:latin typeface="HGｺﾞｼｯｸM" panose="020B0609000000000000" pitchFamily="49" charset="-128"/>
              <a:ea typeface="HGｺﾞｼｯｸM" panose="020B0609000000000000" pitchFamily="49" charset="-128"/>
            </a:rPr>
            <a:t>脆弱性無し</a:t>
          </a:r>
          <a:r>
            <a:rPr kumimoji="1" lang="en-US" altLang="ja-JP" sz="1000">
              <a:latin typeface="HGｺﾞｼｯｸM" panose="020B0609000000000000" pitchFamily="49" charset="-128"/>
              <a:ea typeface="HGｺﾞｼｯｸM" panose="020B0609000000000000" pitchFamily="49" charset="-128"/>
            </a:rPr>
            <a:t>)</a:t>
          </a:r>
          <a:endParaRPr kumimoji="1" lang="ja-JP" altLang="en-US" sz="1000">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238124</xdr:colOff>
      <xdr:row>113</xdr:row>
      <xdr:rowOff>104775</xdr:rowOff>
    </xdr:from>
    <xdr:to>
      <xdr:col>22</xdr:col>
      <xdr:colOff>123825</xdr:colOff>
      <xdr:row>115</xdr:row>
      <xdr:rowOff>19051</xdr:rowOff>
    </xdr:to>
    <xdr:sp macro="" textlink="">
      <xdr:nvSpPr>
        <xdr:cNvPr id="76" name="テキスト ボックス 75"/>
        <xdr:cNvSpPr txBox="1"/>
      </xdr:nvSpPr>
      <xdr:spPr bwMode="auto">
        <a:xfrm>
          <a:off x="6229349" y="19526250"/>
          <a:ext cx="1647826"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脆弱性診断要求</a:t>
          </a:r>
        </a:p>
      </xdr:txBody>
    </xdr:sp>
    <xdr:clientData/>
  </xdr:twoCellAnchor>
  <xdr:twoCellAnchor>
    <xdr:from>
      <xdr:col>19</xdr:col>
      <xdr:colOff>238125</xdr:colOff>
      <xdr:row>107</xdr:row>
      <xdr:rowOff>0</xdr:rowOff>
    </xdr:from>
    <xdr:to>
      <xdr:col>24</xdr:col>
      <xdr:colOff>209549</xdr:colOff>
      <xdr:row>108</xdr:row>
      <xdr:rowOff>85725</xdr:rowOff>
    </xdr:to>
    <xdr:sp macro="" textlink="">
      <xdr:nvSpPr>
        <xdr:cNvPr id="77" name="テキスト ボックス 76"/>
        <xdr:cNvSpPr txBox="1"/>
      </xdr:nvSpPr>
      <xdr:spPr bwMode="auto">
        <a:xfrm>
          <a:off x="6934200" y="18392775"/>
          <a:ext cx="1733549"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ja-JP" sz="900">
              <a:solidFill>
                <a:sysClr val="windowText" lastClr="000000"/>
              </a:solidFill>
              <a:effectLst/>
              <a:latin typeface="+mn-lt"/>
              <a:ea typeface="+mn-ea"/>
              <a:cs typeface="+mn-cs"/>
            </a:rPr>
            <a:t>ソフト</a:t>
          </a:r>
          <a:r>
            <a:rPr kumimoji="1" lang="en-US" altLang="ja-JP" sz="900">
              <a:solidFill>
                <a:sysClr val="windowText" lastClr="000000"/>
              </a:solidFill>
              <a:effectLst/>
              <a:latin typeface="+mn-lt"/>
              <a:ea typeface="+mn-ea"/>
              <a:cs typeface="+mn-cs"/>
            </a:rPr>
            <a:t>Ver</a:t>
          </a:r>
          <a:r>
            <a:rPr kumimoji="1" lang="ja-JP" altLang="ja-JP" sz="900">
              <a:solidFill>
                <a:sysClr val="windowText" lastClr="000000"/>
              </a:solidFill>
              <a:effectLst/>
              <a:latin typeface="+mn-lt"/>
              <a:ea typeface="+mn-ea"/>
              <a:cs typeface="+mn-cs"/>
            </a:rPr>
            <a:t>毎の使用可否情報</a:t>
          </a:r>
          <a:endParaRPr kumimoji="1" lang="ja-JP" altLang="en-US" sz="900">
            <a:solidFill>
              <a:sysClr val="windowText" lastClr="000000"/>
            </a:solidFill>
            <a:latin typeface="HGｺﾞｼｯｸM" panose="020B0609000000000000" pitchFamily="49" charset="-128"/>
            <a:ea typeface="HGｺﾞｼｯｸM" panose="020B0609000000000000" pitchFamily="49" charset="-128"/>
          </a:endParaRPr>
        </a:p>
      </xdr:txBody>
    </xdr:sp>
    <xdr:clientData/>
  </xdr:twoCellAnchor>
  <xdr:twoCellAnchor>
    <xdr:from>
      <xdr:col>11</xdr:col>
      <xdr:colOff>47624</xdr:colOff>
      <xdr:row>122</xdr:row>
      <xdr:rowOff>85724</xdr:rowOff>
    </xdr:from>
    <xdr:to>
      <xdr:col>14</xdr:col>
      <xdr:colOff>38100</xdr:colOff>
      <xdr:row>123</xdr:row>
      <xdr:rowOff>123825</xdr:rowOff>
    </xdr:to>
    <xdr:sp macro="" textlink="">
      <xdr:nvSpPr>
        <xdr:cNvPr id="78" name="テキスト ボックス 77"/>
        <xdr:cNvSpPr txBox="1"/>
      </xdr:nvSpPr>
      <xdr:spPr bwMode="auto">
        <a:xfrm>
          <a:off x="3924299" y="21050249"/>
          <a:ext cx="1047751" cy="209551"/>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通信開始要求</a:t>
          </a:r>
        </a:p>
      </xdr:txBody>
    </xdr:sp>
    <xdr:clientData/>
  </xdr:twoCellAnchor>
  <xdr:twoCellAnchor>
    <xdr:from>
      <xdr:col>18</xdr:col>
      <xdr:colOff>133349</xdr:colOff>
      <xdr:row>123</xdr:row>
      <xdr:rowOff>66675</xdr:rowOff>
    </xdr:from>
    <xdr:to>
      <xdr:col>23</xdr:col>
      <xdr:colOff>209550</xdr:colOff>
      <xdr:row>128</xdr:row>
      <xdr:rowOff>47625</xdr:rowOff>
    </xdr:to>
    <xdr:sp macro="" textlink="">
      <xdr:nvSpPr>
        <xdr:cNvPr id="79" name="雲形吹き出し 78"/>
        <xdr:cNvSpPr/>
      </xdr:nvSpPr>
      <xdr:spPr>
        <a:xfrm>
          <a:off x="6476999" y="21202650"/>
          <a:ext cx="1838326" cy="838200"/>
        </a:xfrm>
        <a:prstGeom prst="cloudCallout">
          <a:avLst>
            <a:gd name="adj1" fmla="val -56489"/>
            <a:gd name="adj2" fmla="val -57167"/>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342899</xdr:colOff>
      <xdr:row>125</xdr:row>
      <xdr:rowOff>47625</xdr:rowOff>
    </xdr:from>
    <xdr:to>
      <xdr:col>22</xdr:col>
      <xdr:colOff>257174</xdr:colOff>
      <xdr:row>126</xdr:row>
      <xdr:rowOff>133350</xdr:rowOff>
    </xdr:to>
    <xdr:sp macro="" textlink="">
      <xdr:nvSpPr>
        <xdr:cNvPr id="80" name="角丸四角形 79"/>
        <xdr:cNvSpPr/>
      </xdr:nvSpPr>
      <xdr:spPr>
        <a:xfrm>
          <a:off x="6686549" y="215265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238126</xdr:colOff>
      <xdr:row>124</xdr:row>
      <xdr:rowOff>0</xdr:rowOff>
    </xdr:from>
    <xdr:to>
      <xdr:col>22</xdr:col>
      <xdr:colOff>171450</xdr:colOff>
      <xdr:row>125</xdr:row>
      <xdr:rowOff>85725</xdr:rowOff>
    </xdr:to>
    <xdr:sp macro="" textlink="">
      <xdr:nvSpPr>
        <xdr:cNvPr id="81" name="テキスト ボックス 80"/>
        <xdr:cNvSpPr txBox="1"/>
      </xdr:nvSpPr>
      <xdr:spPr bwMode="auto">
        <a:xfrm>
          <a:off x="6581776" y="21307425"/>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38101</xdr:colOff>
      <xdr:row>125</xdr:row>
      <xdr:rowOff>47625</xdr:rowOff>
    </xdr:from>
    <xdr:to>
      <xdr:col>6</xdr:col>
      <xdr:colOff>323850</xdr:colOff>
      <xdr:row>126</xdr:row>
      <xdr:rowOff>133350</xdr:rowOff>
    </xdr:to>
    <xdr:sp macro="" textlink="">
      <xdr:nvSpPr>
        <xdr:cNvPr id="82" name="テキスト ボックス 81"/>
        <xdr:cNvSpPr txBox="1"/>
      </xdr:nvSpPr>
      <xdr:spPr bwMode="auto">
        <a:xfrm>
          <a:off x="1095376" y="21526500"/>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152401</xdr:colOff>
      <xdr:row>108</xdr:row>
      <xdr:rowOff>85725</xdr:rowOff>
    </xdr:from>
    <xdr:to>
      <xdr:col>18</xdr:col>
      <xdr:colOff>276225</xdr:colOff>
      <xdr:row>111</xdr:row>
      <xdr:rowOff>152400</xdr:rowOff>
    </xdr:to>
    <xdr:sp macro="" textlink="">
      <xdr:nvSpPr>
        <xdr:cNvPr id="83" name="正方形/長方形 82"/>
        <xdr:cNvSpPr/>
      </xdr:nvSpPr>
      <xdr:spPr>
        <a:xfrm>
          <a:off x="5438776" y="18649950"/>
          <a:ext cx="1181099" cy="581025"/>
        </a:xfrm>
        <a:prstGeom prst="rect">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108</xdr:row>
      <xdr:rowOff>57150</xdr:rowOff>
    </xdr:from>
    <xdr:to>
      <xdr:col>24</xdr:col>
      <xdr:colOff>28574</xdr:colOff>
      <xdr:row>109</xdr:row>
      <xdr:rowOff>142875</xdr:rowOff>
    </xdr:to>
    <xdr:sp macro="" textlink="">
      <xdr:nvSpPr>
        <xdr:cNvPr id="84" name="角丸四角形 83"/>
        <xdr:cNvSpPr/>
      </xdr:nvSpPr>
      <xdr:spPr>
        <a:xfrm>
          <a:off x="7105650" y="186213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rPr>
            <a:t>Ver1.0.1.0(SV)</a:t>
          </a: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 可</a:t>
          </a:r>
        </a:p>
      </xdr:txBody>
    </xdr:sp>
    <xdr:clientData/>
  </xdr:twoCellAnchor>
  <xdr:twoCellAnchor>
    <xdr:from>
      <xdr:col>20</xdr:col>
      <xdr:colOff>47625</xdr:colOff>
      <xdr:row>110</xdr:row>
      <xdr:rowOff>28575</xdr:rowOff>
    </xdr:from>
    <xdr:to>
      <xdr:col>24</xdr:col>
      <xdr:colOff>19050</xdr:colOff>
      <xdr:row>111</xdr:row>
      <xdr:rowOff>114300</xdr:rowOff>
    </xdr:to>
    <xdr:sp macro="" textlink="">
      <xdr:nvSpPr>
        <xdr:cNvPr id="85" name="角丸四角形 84"/>
        <xdr:cNvSpPr/>
      </xdr:nvSpPr>
      <xdr:spPr>
        <a:xfrm>
          <a:off x="7096125" y="18935700"/>
          <a:ext cx="138112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rPr>
            <a:t>Ver1.0.1.0(SV)</a:t>
          </a:r>
          <a:r>
            <a:rPr kumimoji="1" lang="ja-JP" altLang="en-US" sz="900" baseline="0">
              <a:solidFill>
                <a:sysClr val="windowText" lastClr="000000"/>
              </a:solidFill>
              <a:latin typeface="HGｺﾞｼｯｸM" panose="020B0609000000000000" pitchFamily="49" charset="-128"/>
              <a:ea typeface="HGｺﾞｼｯｸM" panose="020B0609000000000000" pitchFamily="49" charset="-128"/>
              <a:cs typeface="+mn-cs"/>
            </a:rPr>
            <a:t> 可</a:t>
          </a:r>
          <a:endPar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57149</xdr:colOff>
      <xdr:row>115</xdr:row>
      <xdr:rowOff>9525</xdr:rowOff>
    </xdr:from>
    <xdr:to>
      <xdr:col>21</xdr:col>
      <xdr:colOff>323849</xdr:colOff>
      <xdr:row>116</xdr:row>
      <xdr:rowOff>95250</xdr:rowOff>
    </xdr:to>
    <xdr:sp macro="" textlink="">
      <xdr:nvSpPr>
        <xdr:cNvPr id="86" name="角丸四角形 85"/>
        <xdr:cNvSpPr/>
      </xdr:nvSpPr>
      <xdr:spPr>
        <a:xfrm>
          <a:off x="6400799" y="19773900"/>
          <a:ext cx="1323975" cy="257175"/>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effectLst/>
              <a:latin typeface="HGｺﾞｼｯｸM" panose="020B0609000000000000" pitchFamily="49" charset="-128"/>
              <a:ea typeface="HGｺﾞｼｯｸM" panose="020B0609000000000000" pitchFamily="49" charset="-128"/>
              <a:cs typeface="+mn-cs"/>
            </a:rPr>
            <a:t>Ver1.0.1.0</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57150</xdr:colOff>
      <xdr:row>116</xdr:row>
      <xdr:rowOff>142875</xdr:rowOff>
    </xdr:from>
    <xdr:to>
      <xdr:col>21</xdr:col>
      <xdr:colOff>323850</xdr:colOff>
      <xdr:row>118</xdr:row>
      <xdr:rowOff>57150</xdr:rowOff>
    </xdr:to>
    <xdr:sp macro="" textlink="">
      <xdr:nvSpPr>
        <xdr:cNvPr id="87" name="角丸四角形 86"/>
        <xdr:cNvSpPr/>
      </xdr:nvSpPr>
      <xdr:spPr>
        <a:xfrm>
          <a:off x="6400800" y="200787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21</xdr:col>
      <xdr:colOff>323850</xdr:colOff>
      <xdr:row>114</xdr:row>
      <xdr:rowOff>161925</xdr:rowOff>
    </xdr:from>
    <xdr:to>
      <xdr:col>22</xdr:col>
      <xdr:colOff>133350</xdr:colOff>
      <xdr:row>118</xdr:row>
      <xdr:rowOff>38100</xdr:rowOff>
    </xdr:to>
    <xdr:sp macro="" textlink="">
      <xdr:nvSpPr>
        <xdr:cNvPr id="88" name="右中かっこ 87"/>
        <xdr:cNvSpPr/>
      </xdr:nvSpPr>
      <xdr:spPr>
        <a:xfrm>
          <a:off x="7724775" y="1975485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66675</xdr:colOff>
      <xdr:row>108</xdr:row>
      <xdr:rowOff>66675</xdr:rowOff>
    </xdr:from>
    <xdr:to>
      <xdr:col>24</xdr:col>
      <xdr:colOff>228600</xdr:colOff>
      <xdr:row>111</xdr:row>
      <xdr:rowOff>114300</xdr:rowOff>
    </xdr:to>
    <xdr:sp macro="" textlink="">
      <xdr:nvSpPr>
        <xdr:cNvPr id="89" name="右中かっこ 88"/>
        <xdr:cNvSpPr/>
      </xdr:nvSpPr>
      <xdr:spPr>
        <a:xfrm>
          <a:off x="8524875" y="1863090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110</xdr:row>
      <xdr:rowOff>9525</xdr:rowOff>
    </xdr:from>
    <xdr:to>
      <xdr:col>25</xdr:col>
      <xdr:colOff>190498</xdr:colOff>
      <xdr:row>116</xdr:row>
      <xdr:rowOff>95250</xdr:rowOff>
    </xdr:to>
    <xdr:sp macro="" textlink="">
      <xdr:nvSpPr>
        <xdr:cNvPr id="90" name="フリーフォーム 89"/>
        <xdr:cNvSpPr/>
      </xdr:nvSpPr>
      <xdr:spPr>
        <a:xfrm>
          <a:off x="7915274" y="18916650"/>
          <a:ext cx="1085849" cy="1114425"/>
        </a:xfrm>
        <a:custGeom>
          <a:avLst/>
          <a:gdLst>
            <a:gd name="connsiteX0" fmla="*/ 0 w 971550"/>
            <a:gd name="connsiteY0" fmla="*/ 1143000 h 1143000"/>
            <a:gd name="connsiteX1" fmla="*/ 971550 w 971550"/>
            <a:gd name="connsiteY1" fmla="*/ 1143000 h 1143000"/>
            <a:gd name="connsiteX2" fmla="*/ 971550 w 971550"/>
            <a:gd name="connsiteY2" fmla="*/ 0 h 1143000"/>
            <a:gd name="connsiteX3" fmla="*/ 723900 w 971550"/>
            <a:gd name="connsiteY3" fmla="*/ 0 h 1143000"/>
          </a:gdLst>
          <a:ahLst/>
          <a:cxnLst>
            <a:cxn ang="0">
              <a:pos x="connsiteX0" y="connsiteY0"/>
            </a:cxn>
            <a:cxn ang="0">
              <a:pos x="connsiteX1" y="connsiteY1"/>
            </a:cxn>
            <a:cxn ang="0">
              <a:pos x="connsiteX2" y="connsiteY2"/>
            </a:cxn>
            <a:cxn ang="0">
              <a:pos x="connsiteX3" y="connsiteY3"/>
            </a:cxn>
          </a:cxnLst>
          <a:rect l="l" t="t" r="r" b="b"/>
          <a:pathLst>
            <a:path w="971550" h="1143000">
              <a:moveTo>
                <a:pt x="0" y="1143000"/>
              </a:moveTo>
              <a:lnTo>
                <a:pt x="971550" y="1143000"/>
              </a:lnTo>
              <a:lnTo>
                <a:pt x="971550" y="0"/>
              </a:lnTo>
              <a:lnTo>
                <a:pt x="723900" y="0"/>
              </a:lnTo>
            </a:path>
          </a:pathLst>
        </a:custGeom>
        <a:noFill/>
        <a:ln w="38100">
          <a:solidFill>
            <a:schemeClr val="bg1">
              <a:lumMod val="65000"/>
            </a:schemeClr>
          </a:solidFill>
          <a:headEnd type="triangl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114299</xdr:colOff>
      <xdr:row>112</xdr:row>
      <xdr:rowOff>133350</xdr:rowOff>
    </xdr:from>
    <xdr:to>
      <xdr:col>25</xdr:col>
      <xdr:colOff>238125</xdr:colOff>
      <xdr:row>114</xdr:row>
      <xdr:rowOff>47626</xdr:rowOff>
    </xdr:to>
    <xdr:sp macro="" textlink="">
      <xdr:nvSpPr>
        <xdr:cNvPr id="91" name="テキスト ボックス 90"/>
        <xdr:cNvSpPr txBox="1"/>
      </xdr:nvSpPr>
      <xdr:spPr bwMode="auto">
        <a:xfrm>
          <a:off x="8572499" y="19383375"/>
          <a:ext cx="476251"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比較</a:t>
          </a:r>
        </a:p>
      </xdr:txBody>
    </xdr:sp>
    <xdr:clientData/>
  </xdr:twoCellAnchor>
  <xdr:twoCellAnchor>
    <xdr:from>
      <xdr:col>10</xdr:col>
      <xdr:colOff>104775</xdr:colOff>
      <xdr:row>123</xdr:row>
      <xdr:rowOff>104775</xdr:rowOff>
    </xdr:from>
    <xdr:to>
      <xdr:col>14</xdr:col>
      <xdr:colOff>76199</xdr:colOff>
      <xdr:row>125</xdr:row>
      <xdr:rowOff>19050</xdr:rowOff>
    </xdr:to>
    <xdr:sp macro="" textlink="">
      <xdr:nvSpPr>
        <xdr:cNvPr id="92" name="角丸四角形 91"/>
        <xdr:cNvSpPr/>
      </xdr:nvSpPr>
      <xdr:spPr>
        <a:xfrm>
          <a:off x="3629025" y="21240750"/>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Ver1.0.1.0(HU)</a:t>
          </a:r>
          <a:endParaRPr kumimoji="1" lang="ja-JP" altLang="ja-JP"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3</xdr:col>
      <xdr:colOff>28575</xdr:colOff>
      <xdr:row>126</xdr:row>
      <xdr:rowOff>133350</xdr:rowOff>
    </xdr:from>
    <xdr:to>
      <xdr:col>6</xdr:col>
      <xdr:colOff>352424</xdr:colOff>
      <xdr:row>128</xdr:row>
      <xdr:rowOff>47625</xdr:rowOff>
    </xdr:to>
    <xdr:sp macro="" textlink="">
      <xdr:nvSpPr>
        <xdr:cNvPr id="93" name="角丸四角形 92"/>
        <xdr:cNvSpPr/>
      </xdr:nvSpPr>
      <xdr:spPr>
        <a:xfrm>
          <a:off x="1085850" y="217836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Ver1.0.1.0(HU)</a:t>
          </a:r>
          <a:endParaRPr kumimoji="1" lang="ja-JP" altLang="ja-JP"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266700</xdr:colOff>
      <xdr:row>106</xdr:row>
      <xdr:rowOff>104775</xdr:rowOff>
    </xdr:from>
    <xdr:to>
      <xdr:col>6</xdr:col>
      <xdr:colOff>238124</xdr:colOff>
      <xdr:row>108</xdr:row>
      <xdr:rowOff>19050</xdr:rowOff>
    </xdr:to>
    <xdr:sp macro="" textlink="">
      <xdr:nvSpPr>
        <xdr:cNvPr id="94" name="角丸四角形 93"/>
        <xdr:cNvSpPr/>
      </xdr:nvSpPr>
      <xdr:spPr>
        <a:xfrm>
          <a:off x="971550" y="18326100"/>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257175</xdr:colOff>
      <xdr:row>108</xdr:row>
      <xdr:rowOff>76200</xdr:rowOff>
    </xdr:from>
    <xdr:to>
      <xdr:col>6</xdr:col>
      <xdr:colOff>228600</xdr:colOff>
      <xdr:row>109</xdr:row>
      <xdr:rowOff>161925</xdr:rowOff>
    </xdr:to>
    <xdr:sp macro="" textlink="">
      <xdr:nvSpPr>
        <xdr:cNvPr id="95" name="角丸四角形 94"/>
        <xdr:cNvSpPr/>
      </xdr:nvSpPr>
      <xdr:spPr>
        <a:xfrm>
          <a:off x="962025" y="18640425"/>
          <a:ext cx="138112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85726</xdr:colOff>
      <xdr:row>121</xdr:row>
      <xdr:rowOff>119063</xdr:rowOff>
    </xdr:from>
    <xdr:to>
      <xdr:col>15</xdr:col>
      <xdr:colOff>142876</xdr:colOff>
      <xdr:row>121</xdr:row>
      <xdr:rowOff>119063</xdr:rowOff>
    </xdr:to>
    <xdr:cxnSp macro="">
      <xdr:nvCxnSpPr>
        <xdr:cNvPr id="96" name="直線矢印コネクタ 95"/>
        <xdr:cNvCxnSpPr/>
      </xdr:nvCxnSpPr>
      <xdr:spPr>
        <a:xfrm>
          <a:off x="3257551" y="20912138"/>
          <a:ext cx="2171700"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120</xdr:row>
      <xdr:rowOff>85724</xdr:rowOff>
    </xdr:from>
    <xdr:to>
      <xdr:col>14</xdr:col>
      <xdr:colOff>19050</xdr:colOff>
      <xdr:row>121</xdr:row>
      <xdr:rowOff>123825</xdr:rowOff>
    </xdr:to>
    <xdr:sp macro="" textlink="">
      <xdr:nvSpPr>
        <xdr:cNvPr id="97" name="テキスト ボックス 96"/>
        <xdr:cNvSpPr txBox="1"/>
      </xdr:nvSpPr>
      <xdr:spPr bwMode="auto">
        <a:xfrm>
          <a:off x="3905249" y="20707349"/>
          <a:ext cx="1047751" cy="209551"/>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通信開始応答</a:t>
          </a:r>
        </a:p>
      </xdr:txBody>
    </xdr:sp>
    <xdr:clientData/>
  </xdr:twoCellAnchor>
  <xdr:twoCellAnchor>
    <xdr:from>
      <xdr:col>10</xdr:col>
      <xdr:colOff>247651</xdr:colOff>
      <xdr:row>116</xdr:row>
      <xdr:rowOff>114300</xdr:rowOff>
    </xdr:from>
    <xdr:to>
      <xdr:col>15</xdr:col>
      <xdr:colOff>180978</xdr:colOff>
      <xdr:row>119</xdr:row>
      <xdr:rowOff>9524</xdr:rowOff>
    </xdr:to>
    <xdr:sp macro="" textlink="">
      <xdr:nvSpPr>
        <xdr:cNvPr id="98" name="四角形吹き出し 97"/>
        <xdr:cNvSpPr/>
      </xdr:nvSpPr>
      <xdr:spPr>
        <a:xfrm>
          <a:off x="3771901" y="20050125"/>
          <a:ext cx="1695452" cy="409574"/>
        </a:xfrm>
        <a:prstGeom prst="wedgeRectCallout">
          <a:avLst>
            <a:gd name="adj1" fmla="val 57047"/>
            <a:gd name="adj2" fmla="val 16067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「脆弱性無し」のため「通信開始応答」を送信</a:t>
          </a:r>
        </a:p>
      </xdr:txBody>
    </xdr:sp>
    <xdr:clientData/>
  </xdr:twoCellAnchor>
  <xdr:twoCellAnchor>
    <xdr:from>
      <xdr:col>2</xdr:col>
      <xdr:colOff>342901</xdr:colOff>
      <xdr:row>116</xdr:row>
      <xdr:rowOff>19050</xdr:rowOff>
    </xdr:from>
    <xdr:to>
      <xdr:col>7</xdr:col>
      <xdr:colOff>114300</xdr:colOff>
      <xdr:row>119</xdr:row>
      <xdr:rowOff>85725</xdr:rowOff>
    </xdr:to>
    <xdr:sp macro="" textlink="">
      <xdr:nvSpPr>
        <xdr:cNvPr id="99" name="四角形吹き出し 98"/>
        <xdr:cNvSpPr/>
      </xdr:nvSpPr>
      <xdr:spPr>
        <a:xfrm>
          <a:off x="1047751" y="19954875"/>
          <a:ext cx="1533524" cy="581025"/>
        </a:xfrm>
        <a:prstGeom prst="wedgeRectCallout">
          <a:avLst>
            <a:gd name="adj1" fmla="val 46464"/>
            <a:gd name="adj2" fmla="val 106983"/>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「通信開始応答」を受けて暗号化通信確立後に車両データ送信開始</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9525</xdr:colOff>
      <xdr:row>135</xdr:row>
      <xdr:rowOff>9525</xdr:rowOff>
    </xdr:from>
    <xdr:to>
      <xdr:col>26</xdr:col>
      <xdr:colOff>9525</xdr:colOff>
      <xdr:row>160</xdr:row>
      <xdr:rowOff>95252</xdr:rowOff>
    </xdr:to>
    <xdr:sp macro="" textlink="">
      <xdr:nvSpPr>
        <xdr:cNvPr id="100" name="正方形/長方形 99"/>
        <xdr:cNvSpPr/>
      </xdr:nvSpPr>
      <xdr:spPr bwMode="auto">
        <a:xfrm>
          <a:off x="714375" y="23202900"/>
          <a:ext cx="8458200" cy="4371977"/>
        </a:xfrm>
        <a:prstGeom prst="rect">
          <a:avLst/>
        </a:prstGeom>
        <a:solidFill>
          <a:sysClr val="window" lastClr="FFFFFF"/>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15</xdr:col>
      <xdr:colOff>228602</xdr:colOff>
      <xdr:row>138</xdr:row>
      <xdr:rowOff>161925</xdr:rowOff>
    </xdr:from>
    <xdr:to>
      <xdr:col>18</xdr:col>
      <xdr:colOff>171451</xdr:colOff>
      <xdr:row>141</xdr:row>
      <xdr:rowOff>38101</xdr:rowOff>
    </xdr:to>
    <xdr:sp macro="" textlink="">
      <xdr:nvSpPr>
        <xdr:cNvPr id="101" name="テキスト ボックス 100"/>
        <xdr:cNvSpPr txBox="1"/>
      </xdr:nvSpPr>
      <xdr:spPr bwMode="auto">
        <a:xfrm>
          <a:off x="5514977" y="23869650"/>
          <a:ext cx="1000124" cy="39052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lnSpc>
              <a:spcPts val="1100"/>
            </a:lnSpc>
          </a:pPr>
          <a:r>
            <a:rPr kumimoji="1" lang="en-US" altLang="ja-JP" sz="900">
              <a:latin typeface="HGPｺﾞｼｯｸM" panose="020B0600000000000000" pitchFamily="50" charset="-128"/>
              <a:ea typeface="HGPｺﾞｼｯｸM" panose="020B0600000000000000" pitchFamily="50" charset="-128"/>
            </a:rPr>
            <a:t>HGT</a:t>
          </a:r>
          <a:r>
            <a:rPr kumimoji="1" lang="ja-JP" altLang="en-US" sz="900">
              <a:latin typeface="HGPｺﾞｼｯｸM" panose="020B0600000000000000" pitchFamily="50" charset="-128"/>
              <a:ea typeface="HGPｺﾞｼｯｸM" panose="020B0600000000000000" pitchFamily="50" charset="-128"/>
            </a:rPr>
            <a:t>様サーバ</a:t>
          </a:r>
          <a:endParaRPr kumimoji="1" lang="en-US" altLang="ja-JP" sz="900">
            <a:latin typeface="HGPｺﾞｼｯｸM" panose="020B0600000000000000" pitchFamily="50" charset="-128"/>
            <a:ea typeface="HGPｺﾞｼｯｸM" panose="020B0600000000000000" pitchFamily="50" charset="-128"/>
          </a:endParaRPr>
        </a:p>
      </xdr:txBody>
    </xdr:sp>
    <xdr:clientData/>
  </xdr:twoCellAnchor>
  <xdr:twoCellAnchor>
    <xdr:from>
      <xdr:col>15</xdr:col>
      <xdr:colOff>161926</xdr:colOff>
      <xdr:row>151</xdr:row>
      <xdr:rowOff>47625</xdr:rowOff>
    </xdr:from>
    <xdr:to>
      <xdr:col>18</xdr:col>
      <xdr:colOff>219074</xdr:colOff>
      <xdr:row>153</xdr:row>
      <xdr:rowOff>95251</xdr:rowOff>
    </xdr:to>
    <xdr:sp macro="" textlink="">
      <xdr:nvSpPr>
        <xdr:cNvPr id="102" name="テキスト ボックス 101"/>
        <xdr:cNvSpPr txBox="1"/>
      </xdr:nvSpPr>
      <xdr:spPr bwMode="auto">
        <a:xfrm>
          <a:off x="5448301" y="25984200"/>
          <a:ext cx="1114423"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Android</a:t>
          </a: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端末</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6</xdr:col>
      <xdr:colOff>161927</xdr:colOff>
      <xdr:row>151</xdr:row>
      <xdr:rowOff>47625</xdr:rowOff>
    </xdr:from>
    <xdr:to>
      <xdr:col>9</xdr:col>
      <xdr:colOff>104776</xdr:colOff>
      <xdr:row>153</xdr:row>
      <xdr:rowOff>95251</xdr:rowOff>
    </xdr:to>
    <xdr:sp macro="" textlink="">
      <xdr:nvSpPr>
        <xdr:cNvPr id="103" name="テキスト ボックス 102"/>
        <xdr:cNvSpPr txBox="1"/>
      </xdr:nvSpPr>
      <xdr:spPr bwMode="auto">
        <a:xfrm>
          <a:off x="2276477" y="25984200"/>
          <a:ext cx="1000124" cy="390526"/>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indent="0" algn="ctr">
            <a:lnSpc>
              <a:spcPts val="1000"/>
            </a:lnSpc>
          </a:pPr>
          <a:r>
            <a:rPr kumimoji="1" lang="ja-JP" altLang="en-US" sz="900">
              <a:solidFill>
                <a:schemeClr val="dk1"/>
              </a:solidFill>
              <a:latin typeface="HGｺﾞｼｯｸM" panose="020B0609000000000000" pitchFamily="49" charset="-128"/>
              <a:ea typeface="HGｺﾞｼｯｸM" panose="020B0609000000000000" pitchFamily="49" charset="-128"/>
              <a:cs typeface="+mn-cs"/>
            </a:rPr>
            <a:t>車載器</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a:t>
          </a:r>
        </a:p>
        <a:p>
          <a:pPr marL="0" indent="0" algn="ctr">
            <a:lnSpc>
              <a:spcPts val="1000"/>
            </a:lnSpc>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104776</xdr:colOff>
      <xdr:row>152</xdr:row>
      <xdr:rowOff>71438</xdr:rowOff>
    </xdr:from>
    <xdr:to>
      <xdr:col>15</xdr:col>
      <xdr:colOff>161926</xdr:colOff>
      <xdr:row>152</xdr:row>
      <xdr:rowOff>71438</xdr:rowOff>
    </xdr:to>
    <xdr:cxnSp macro="">
      <xdr:nvCxnSpPr>
        <xdr:cNvPr id="104" name="直線矢印コネクタ 103"/>
        <xdr:cNvCxnSpPr>
          <a:stCxn id="103" idx="3"/>
          <a:endCxn id="102" idx="1"/>
        </xdr:cNvCxnSpPr>
      </xdr:nvCxnSpPr>
      <xdr:spPr>
        <a:xfrm>
          <a:off x="3276601" y="26179463"/>
          <a:ext cx="21717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161</xdr:row>
      <xdr:rowOff>19048</xdr:rowOff>
    </xdr:from>
    <xdr:to>
      <xdr:col>26</xdr:col>
      <xdr:colOff>275809</xdr:colOff>
      <xdr:row>162</xdr:row>
      <xdr:rowOff>15735</xdr:rowOff>
    </xdr:to>
    <xdr:grpSp>
      <xdr:nvGrpSpPr>
        <xdr:cNvPr id="105" name="グループ化 148513"/>
        <xdr:cNvGrpSpPr>
          <a:grpSpLocks/>
        </xdr:cNvGrpSpPr>
      </xdr:nvGrpSpPr>
      <xdr:grpSpPr bwMode="auto">
        <a:xfrm>
          <a:off x="7399804" y="27137283"/>
          <a:ext cx="1907946" cy="164776"/>
          <a:chOff x="9495693" y="5070955"/>
          <a:chExt cx="1912325" cy="317255"/>
        </a:xfrm>
      </xdr:grpSpPr>
      <xdr:sp macro="" textlink="">
        <xdr:nvSpPr>
          <xdr:cNvPr id="106" name="テキスト ボックス 105"/>
          <xdr:cNvSpPr txBox="1"/>
        </xdr:nvSpPr>
        <xdr:spPr bwMode="auto">
          <a:xfrm>
            <a:off x="9866740" y="5070955"/>
            <a:ext cx="1541278" cy="317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lnSpc>
                <a:spcPts val="1100"/>
              </a:lnSpc>
            </a:pPr>
            <a:r>
              <a:rPr kumimoji="1" lang="ja-JP" altLang="en-US" sz="900">
                <a:latin typeface="HGｺﾞｼｯｸM" panose="020B0609000000000000" pitchFamily="49" charset="-128"/>
                <a:ea typeface="HGｺﾞｼｯｸM" panose="020B0609000000000000" pitchFamily="49" charset="-128"/>
              </a:rPr>
              <a:t>・・・</a:t>
            </a:r>
            <a:r>
              <a:rPr kumimoji="1" lang="en-US" altLang="ja-JP" sz="900">
                <a:latin typeface="HGｺﾞｼｯｸM" panose="020B0609000000000000" pitchFamily="49" charset="-128"/>
                <a:ea typeface="HGｺﾞｼｯｸM" panose="020B0609000000000000" pitchFamily="49" charset="-128"/>
              </a:rPr>
              <a:t>HiICS</a:t>
            </a:r>
            <a:r>
              <a:rPr kumimoji="1" lang="ja-JP" altLang="en-US" sz="900">
                <a:latin typeface="HGｺﾞｼｯｸM" panose="020B0609000000000000" pitchFamily="49" charset="-128"/>
                <a:ea typeface="HGｺﾞｼｯｸM" panose="020B0609000000000000" pitchFamily="49" charset="-128"/>
              </a:rPr>
              <a:t>担当範囲</a:t>
            </a:r>
          </a:p>
        </xdr:txBody>
      </xdr:sp>
      <xdr:sp macro="" textlink="">
        <xdr:nvSpPr>
          <xdr:cNvPr id="107" name="テキスト ボックス 106"/>
          <xdr:cNvSpPr txBox="1"/>
        </xdr:nvSpPr>
        <xdr:spPr bwMode="auto">
          <a:xfrm>
            <a:off x="9495693" y="5106214"/>
            <a:ext cx="447161" cy="229129"/>
          </a:xfrm>
          <a:prstGeom prst="rect">
            <a:avLst/>
          </a:prstGeom>
          <a:solidFill>
            <a:srgbClr val="FFCCFF"/>
          </a:solidFill>
          <a:ln w="127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b"/>
          <a:lstStyle/>
          <a:p>
            <a:pPr algn="ctr"/>
            <a:endParaRPr kumimoji="1" lang="ja-JP" altLang="en-US" sz="900">
              <a:latin typeface="ＭＳ ゴシック" panose="020B0609070205080204" pitchFamily="49" charset="-128"/>
              <a:ea typeface="ＭＳ ゴシック" panose="020B0609070205080204" pitchFamily="49" charset="-128"/>
            </a:endParaRPr>
          </a:p>
        </xdr:txBody>
      </xdr:sp>
    </xdr:grpSp>
    <xdr:clientData/>
  </xdr:twoCellAnchor>
  <xdr:twoCellAnchor>
    <xdr:from>
      <xdr:col>17</xdr:col>
      <xdr:colOff>257175</xdr:colOff>
      <xdr:row>141</xdr:row>
      <xdr:rowOff>28575</xdr:rowOff>
    </xdr:from>
    <xdr:to>
      <xdr:col>17</xdr:col>
      <xdr:colOff>257175</xdr:colOff>
      <xdr:row>151</xdr:row>
      <xdr:rowOff>47625</xdr:rowOff>
    </xdr:to>
    <xdr:cxnSp macro="">
      <xdr:nvCxnSpPr>
        <xdr:cNvPr id="108" name="直線矢印コネクタ 107"/>
        <xdr:cNvCxnSpPr/>
      </xdr:nvCxnSpPr>
      <xdr:spPr>
        <a:xfrm flipV="1">
          <a:off x="6248400" y="24250650"/>
          <a:ext cx="0" cy="1733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123825</xdr:colOff>
      <xdr:row>141</xdr:row>
      <xdr:rowOff>47625</xdr:rowOff>
    </xdr:from>
    <xdr:to>
      <xdr:col>16</xdr:col>
      <xdr:colOff>123825</xdr:colOff>
      <xdr:row>151</xdr:row>
      <xdr:rowOff>57150</xdr:rowOff>
    </xdr:to>
    <xdr:cxnSp macro="">
      <xdr:nvCxnSpPr>
        <xdr:cNvPr id="109" name="直線矢印コネクタ 108"/>
        <xdr:cNvCxnSpPr/>
      </xdr:nvCxnSpPr>
      <xdr:spPr>
        <a:xfrm flipV="1">
          <a:off x="5762625" y="24269700"/>
          <a:ext cx="0" cy="1724025"/>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142872</xdr:colOff>
      <xdr:row>135</xdr:row>
      <xdr:rowOff>123825</xdr:rowOff>
    </xdr:from>
    <xdr:to>
      <xdr:col>25</xdr:col>
      <xdr:colOff>57149</xdr:colOff>
      <xdr:row>143</xdr:row>
      <xdr:rowOff>47625</xdr:rowOff>
    </xdr:to>
    <xdr:sp macro="" textlink="">
      <xdr:nvSpPr>
        <xdr:cNvPr id="110" name="雲形吹き出し 109"/>
        <xdr:cNvSpPr/>
      </xdr:nvSpPr>
      <xdr:spPr>
        <a:xfrm>
          <a:off x="6838947" y="23317200"/>
          <a:ext cx="2028827" cy="1295400"/>
        </a:xfrm>
        <a:prstGeom prst="cloudCallout">
          <a:avLst>
            <a:gd name="adj1" fmla="val -72741"/>
            <a:gd name="adj2" fmla="val 1436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900">
            <a:solidFill>
              <a:sysClr val="windowText" lastClr="000000"/>
            </a:solidFill>
          </a:endParaRPr>
        </a:p>
      </xdr:txBody>
    </xdr:sp>
    <xdr:clientData/>
  </xdr:twoCellAnchor>
  <xdr:twoCellAnchor>
    <xdr:from>
      <xdr:col>2</xdr:col>
      <xdr:colOff>142875</xdr:colOff>
      <xdr:row>154</xdr:row>
      <xdr:rowOff>114300</xdr:rowOff>
    </xdr:from>
    <xdr:to>
      <xdr:col>7</xdr:col>
      <xdr:colOff>219075</xdr:colOff>
      <xdr:row>159</xdr:row>
      <xdr:rowOff>95250</xdr:rowOff>
    </xdr:to>
    <xdr:sp macro="" textlink="">
      <xdr:nvSpPr>
        <xdr:cNvPr id="111" name="雲形吹き出し 110"/>
        <xdr:cNvSpPr/>
      </xdr:nvSpPr>
      <xdr:spPr>
        <a:xfrm>
          <a:off x="847725" y="26565225"/>
          <a:ext cx="1838325" cy="838200"/>
        </a:xfrm>
        <a:prstGeom prst="cloudCallout">
          <a:avLst>
            <a:gd name="adj1" fmla="val 48575"/>
            <a:gd name="adj2" fmla="val -75348"/>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134</xdr:row>
      <xdr:rowOff>57150</xdr:rowOff>
    </xdr:from>
    <xdr:to>
      <xdr:col>8</xdr:col>
      <xdr:colOff>257175</xdr:colOff>
      <xdr:row>135</xdr:row>
      <xdr:rowOff>142875</xdr:rowOff>
    </xdr:to>
    <xdr:sp macro="" textlink="">
      <xdr:nvSpPr>
        <xdr:cNvPr id="112" name="テキスト ボックス 111"/>
        <xdr:cNvSpPr txBox="1"/>
      </xdr:nvSpPr>
      <xdr:spPr bwMode="auto">
        <a:xfrm>
          <a:off x="971550" y="23079075"/>
          <a:ext cx="2105025" cy="257175"/>
        </a:xfrm>
        <a:prstGeom prst="rect">
          <a:avLst/>
        </a:prstGeom>
        <a:solidFill>
          <a:schemeClr val="bg1"/>
        </a:solid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en-US" altLang="ja-JP" sz="1000">
              <a:latin typeface="HGｺﾞｼｯｸM" panose="020B0609000000000000" pitchFamily="49" charset="-128"/>
              <a:ea typeface="HGｺﾞｼｯｸM" panose="020B0609000000000000" pitchFamily="49" charset="-128"/>
            </a:rPr>
            <a:t>OpenSSL</a:t>
          </a:r>
          <a:r>
            <a:rPr kumimoji="1" lang="ja-JP" altLang="en-US" sz="1000">
              <a:latin typeface="HGｺﾞｼｯｸM" panose="020B0609000000000000" pitchFamily="49" charset="-128"/>
              <a:ea typeface="HGｺﾞｼｯｸM" panose="020B0609000000000000" pitchFamily="49" charset="-128"/>
            </a:rPr>
            <a:t>脆弱性診断</a:t>
          </a:r>
          <a:r>
            <a:rPr kumimoji="1" lang="en-US" altLang="ja-JP" sz="1000">
              <a:latin typeface="HGｺﾞｼｯｸM" panose="020B0609000000000000" pitchFamily="49" charset="-128"/>
              <a:ea typeface="HGｺﾞｼｯｸM" panose="020B0609000000000000" pitchFamily="49" charset="-128"/>
            </a:rPr>
            <a:t>(</a:t>
          </a:r>
          <a:r>
            <a:rPr kumimoji="1" lang="ja-JP" altLang="en-US" sz="1000">
              <a:latin typeface="HGｺﾞｼｯｸM" panose="020B0609000000000000" pitchFamily="49" charset="-128"/>
              <a:ea typeface="HGｺﾞｼｯｸM" panose="020B0609000000000000" pitchFamily="49" charset="-128"/>
            </a:rPr>
            <a:t>脆弱性有り</a:t>
          </a:r>
          <a:r>
            <a:rPr kumimoji="1" lang="en-US" altLang="ja-JP" sz="1000">
              <a:latin typeface="HGｺﾞｼｯｸM" panose="020B0609000000000000" pitchFamily="49" charset="-128"/>
              <a:ea typeface="HGｺﾞｼｯｸM" panose="020B0609000000000000" pitchFamily="49" charset="-128"/>
            </a:rPr>
            <a:t>)</a:t>
          </a:r>
          <a:endParaRPr kumimoji="1" lang="ja-JP" altLang="en-US" sz="1000">
            <a:latin typeface="HGｺﾞｼｯｸM" panose="020B0609000000000000" pitchFamily="49" charset="-128"/>
            <a:ea typeface="HGｺﾞｼｯｸM" panose="020B0609000000000000" pitchFamily="49" charset="-128"/>
          </a:endParaRPr>
        </a:p>
      </xdr:txBody>
    </xdr:sp>
    <xdr:clientData/>
  </xdr:twoCellAnchor>
  <xdr:twoCellAnchor>
    <xdr:from>
      <xdr:col>17</xdr:col>
      <xdr:colOff>238124</xdr:colOff>
      <xdr:row>143</xdr:row>
      <xdr:rowOff>104775</xdr:rowOff>
    </xdr:from>
    <xdr:to>
      <xdr:col>22</xdr:col>
      <xdr:colOff>123825</xdr:colOff>
      <xdr:row>145</xdr:row>
      <xdr:rowOff>19051</xdr:rowOff>
    </xdr:to>
    <xdr:sp macro="" textlink="">
      <xdr:nvSpPr>
        <xdr:cNvPr id="113" name="テキスト ボックス 112"/>
        <xdr:cNvSpPr txBox="1"/>
      </xdr:nvSpPr>
      <xdr:spPr bwMode="auto">
        <a:xfrm>
          <a:off x="6229349" y="24669750"/>
          <a:ext cx="1647826"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脆弱性診断要求</a:t>
          </a:r>
        </a:p>
      </xdr:txBody>
    </xdr:sp>
    <xdr:clientData/>
  </xdr:twoCellAnchor>
  <xdr:twoCellAnchor>
    <xdr:from>
      <xdr:col>19</xdr:col>
      <xdr:colOff>238125</xdr:colOff>
      <xdr:row>137</xdr:row>
      <xdr:rowOff>0</xdr:rowOff>
    </xdr:from>
    <xdr:to>
      <xdr:col>24</xdr:col>
      <xdr:colOff>209549</xdr:colOff>
      <xdr:row>138</xdr:row>
      <xdr:rowOff>85725</xdr:rowOff>
    </xdr:to>
    <xdr:sp macro="" textlink="">
      <xdr:nvSpPr>
        <xdr:cNvPr id="114" name="テキスト ボックス 113"/>
        <xdr:cNvSpPr txBox="1"/>
      </xdr:nvSpPr>
      <xdr:spPr bwMode="auto">
        <a:xfrm>
          <a:off x="6934200" y="23536275"/>
          <a:ext cx="1733549"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ソフト</a:t>
          </a:r>
          <a:r>
            <a:rPr kumimoji="1" lang="en-US" altLang="ja-JP" sz="900">
              <a:solidFill>
                <a:sysClr val="windowText" lastClr="000000"/>
              </a:solidFill>
              <a:latin typeface="HGｺﾞｼｯｸM" panose="020B0609000000000000" pitchFamily="49" charset="-128"/>
              <a:ea typeface="HGｺﾞｼｯｸM" panose="020B0609000000000000" pitchFamily="49" charset="-128"/>
            </a:rPr>
            <a:t>Ver</a:t>
          </a:r>
          <a:r>
            <a:rPr kumimoji="1" lang="ja-JP" altLang="en-US" sz="900">
              <a:solidFill>
                <a:sysClr val="windowText" lastClr="000000"/>
              </a:solidFill>
              <a:latin typeface="HGｺﾞｼｯｸM" panose="020B0609000000000000" pitchFamily="49" charset="-128"/>
              <a:ea typeface="HGｺﾞｼｯｸM" panose="020B0609000000000000" pitchFamily="49" charset="-128"/>
            </a:rPr>
            <a:t>毎の使用可否情報</a:t>
          </a:r>
        </a:p>
      </xdr:txBody>
    </xdr:sp>
    <xdr:clientData/>
  </xdr:twoCellAnchor>
  <xdr:twoCellAnchor>
    <xdr:from>
      <xdr:col>11</xdr:col>
      <xdr:colOff>47624</xdr:colOff>
      <xdr:row>152</xdr:row>
      <xdr:rowOff>85724</xdr:rowOff>
    </xdr:from>
    <xdr:to>
      <xdr:col>14</xdr:col>
      <xdr:colOff>38100</xdr:colOff>
      <xdr:row>153</xdr:row>
      <xdr:rowOff>123825</xdr:rowOff>
    </xdr:to>
    <xdr:sp macro="" textlink="">
      <xdr:nvSpPr>
        <xdr:cNvPr id="115" name="テキスト ボックス 114"/>
        <xdr:cNvSpPr txBox="1"/>
      </xdr:nvSpPr>
      <xdr:spPr bwMode="auto">
        <a:xfrm>
          <a:off x="3924299" y="26193749"/>
          <a:ext cx="1047751" cy="209551"/>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通信開始要求</a:t>
          </a:r>
        </a:p>
      </xdr:txBody>
    </xdr:sp>
    <xdr:clientData/>
  </xdr:twoCellAnchor>
  <xdr:twoCellAnchor>
    <xdr:from>
      <xdr:col>18</xdr:col>
      <xdr:colOff>133349</xdr:colOff>
      <xdr:row>153</xdr:row>
      <xdr:rowOff>66675</xdr:rowOff>
    </xdr:from>
    <xdr:to>
      <xdr:col>23</xdr:col>
      <xdr:colOff>209550</xdr:colOff>
      <xdr:row>158</xdr:row>
      <xdr:rowOff>47625</xdr:rowOff>
    </xdr:to>
    <xdr:sp macro="" textlink="">
      <xdr:nvSpPr>
        <xdr:cNvPr id="116" name="雲形吹き出し 115"/>
        <xdr:cNvSpPr/>
      </xdr:nvSpPr>
      <xdr:spPr>
        <a:xfrm>
          <a:off x="6476999" y="26346150"/>
          <a:ext cx="1838326" cy="838200"/>
        </a:xfrm>
        <a:prstGeom prst="cloudCallout">
          <a:avLst>
            <a:gd name="adj1" fmla="val -56489"/>
            <a:gd name="adj2" fmla="val -57167"/>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342899</xdr:colOff>
      <xdr:row>155</xdr:row>
      <xdr:rowOff>47625</xdr:rowOff>
    </xdr:from>
    <xdr:to>
      <xdr:col>22</xdr:col>
      <xdr:colOff>257174</xdr:colOff>
      <xdr:row>156</xdr:row>
      <xdr:rowOff>133350</xdr:rowOff>
    </xdr:to>
    <xdr:sp macro="" textlink="">
      <xdr:nvSpPr>
        <xdr:cNvPr id="117" name="角丸四角形 116"/>
        <xdr:cNvSpPr/>
      </xdr:nvSpPr>
      <xdr:spPr>
        <a:xfrm>
          <a:off x="6686549" y="266700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238126</xdr:colOff>
      <xdr:row>154</xdr:row>
      <xdr:rowOff>0</xdr:rowOff>
    </xdr:from>
    <xdr:to>
      <xdr:col>22</xdr:col>
      <xdr:colOff>171450</xdr:colOff>
      <xdr:row>155</xdr:row>
      <xdr:rowOff>85725</xdr:rowOff>
    </xdr:to>
    <xdr:sp macro="" textlink="">
      <xdr:nvSpPr>
        <xdr:cNvPr id="118" name="テキスト ボックス 117"/>
        <xdr:cNvSpPr txBox="1"/>
      </xdr:nvSpPr>
      <xdr:spPr bwMode="auto">
        <a:xfrm>
          <a:off x="6581776" y="26450925"/>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38101</xdr:colOff>
      <xdr:row>155</xdr:row>
      <xdr:rowOff>47625</xdr:rowOff>
    </xdr:from>
    <xdr:to>
      <xdr:col>6</xdr:col>
      <xdr:colOff>323850</xdr:colOff>
      <xdr:row>156</xdr:row>
      <xdr:rowOff>133350</xdr:rowOff>
    </xdr:to>
    <xdr:sp macro="" textlink="">
      <xdr:nvSpPr>
        <xdr:cNvPr id="119" name="テキスト ボックス 118"/>
        <xdr:cNvSpPr txBox="1"/>
      </xdr:nvSpPr>
      <xdr:spPr bwMode="auto">
        <a:xfrm>
          <a:off x="1095376" y="26670000"/>
          <a:ext cx="1343024" cy="257175"/>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kumimoji="1" lang="ja-JP" altLang="en-US" sz="900">
              <a:latin typeface="HGｺﾞｼｯｸM" panose="020B0609000000000000" pitchFamily="49" charset="-128"/>
              <a:ea typeface="HGｺﾞｼｯｸM" panose="020B0609000000000000" pitchFamily="49" charset="-128"/>
            </a:rPr>
            <a:t>組み込み</a:t>
          </a:r>
          <a:r>
            <a:rPr kumimoji="1" lang="en-US" altLang="ja-JP" sz="900">
              <a:latin typeface="HGｺﾞｼｯｸM" panose="020B0609000000000000" pitchFamily="49" charset="-128"/>
              <a:ea typeface="HGｺﾞｼｯｸM" panose="020B0609000000000000" pitchFamily="49" charset="-128"/>
            </a:rPr>
            <a:t>Ver</a:t>
          </a:r>
          <a:endParaRPr kumimoji="1" lang="ja-JP" altLang="en-US" sz="900">
            <a:latin typeface="HGｺﾞｼｯｸM" panose="020B0609000000000000" pitchFamily="49" charset="-128"/>
            <a:ea typeface="HGｺﾞｼｯｸM" panose="020B0609000000000000" pitchFamily="49" charset="-128"/>
          </a:endParaRPr>
        </a:p>
      </xdr:txBody>
    </xdr:sp>
    <xdr:clientData/>
  </xdr:twoCellAnchor>
  <xdr:twoCellAnchor>
    <xdr:from>
      <xdr:col>15</xdr:col>
      <xdr:colOff>152401</xdr:colOff>
      <xdr:row>138</xdr:row>
      <xdr:rowOff>85725</xdr:rowOff>
    </xdr:from>
    <xdr:to>
      <xdr:col>18</xdr:col>
      <xdr:colOff>276225</xdr:colOff>
      <xdr:row>141</xdr:row>
      <xdr:rowOff>152400</xdr:rowOff>
    </xdr:to>
    <xdr:sp macro="" textlink="">
      <xdr:nvSpPr>
        <xdr:cNvPr id="120" name="正方形/長方形 119"/>
        <xdr:cNvSpPr/>
      </xdr:nvSpPr>
      <xdr:spPr>
        <a:xfrm>
          <a:off x="5438776" y="23793450"/>
          <a:ext cx="1181099" cy="581025"/>
        </a:xfrm>
        <a:prstGeom prst="rect">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138</xdr:row>
      <xdr:rowOff>57150</xdr:rowOff>
    </xdr:from>
    <xdr:to>
      <xdr:col>24</xdr:col>
      <xdr:colOff>28574</xdr:colOff>
      <xdr:row>139</xdr:row>
      <xdr:rowOff>142875</xdr:rowOff>
    </xdr:to>
    <xdr:sp macro="" textlink="">
      <xdr:nvSpPr>
        <xdr:cNvPr id="121" name="角丸四角形 120"/>
        <xdr:cNvSpPr/>
      </xdr:nvSpPr>
      <xdr:spPr>
        <a:xfrm>
          <a:off x="7105650" y="237648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b="1">
              <a:solidFill>
                <a:sysClr val="windowText" lastClr="000000"/>
              </a:solidFill>
              <a:latin typeface="HGｺﾞｼｯｸM" panose="020B0609000000000000" pitchFamily="49" charset="-128"/>
              <a:ea typeface="HGｺﾞｼｯｸM" panose="020B0609000000000000" pitchFamily="49" charset="-128"/>
              <a:cs typeface="+mn-cs"/>
            </a:rPr>
            <a:t>Ver1.0.1.0</a:t>
          </a:r>
          <a:r>
            <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rPr>
            <a:t>(SV)</a:t>
          </a: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 不可</a:t>
          </a:r>
        </a:p>
      </xdr:txBody>
    </xdr:sp>
    <xdr:clientData/>
  </xdr:twoCellAnchor>
  <xdr:twoCellAnchor>
    <xdr:from>
      <xdr:col>20</xdr:col>
      <xdr:colOff>47625</xdr:colOff>
      <xdr:row>140</xdr:row>
      <xdr:rowOff>28575</xdr:rowOff>
    </xdr:from>
    <xdr:to>
      <xdr:col>24</xdr:col>
      <xdr:colOff>19050</xdr:colOff>
      <xdr:row>141</xdr:row>
      <xdr:rowOff>114300</xdr:rowOff>
    </xdr:to>
    <xdr:sp macro="" textlink="">
      <xdr:nvSpPr>
        <xdr:cNvPr id="122" name="角丸四角形 121"/>
        <xdr:cNvSpPr/>
      </xdr:nvSpPr>
      <xdr:spPr>
        <a:xfrm>
          <a:off x="7096125" y="24079200"/>
          <a:ext cx="138112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b="1">
              <a:solidFill>
                <a:sysClr val="windowText" lastClr="000000"/>
              </a:solidFill>
              <a:latin typeface="HGｺﾞｼｯｸM" panose="020B0609000000000000" pitchFamily="49" charset="-128"/>
              <a:ea typeface="HGｺﾞｼｯｸM" panose="020B0609000000000000" pitchFamily="49" charset="-128"/>
              <a:cs typeface="+mn-cs"/>
            </a:rPr>
            <a:t>Ver1.0.1.0</a:t>
          </a:r>
          <a:r>
            <a:rPr kumimoji="1" lang="en-US" altLang="ja-JP" sz="900">
              <a:solidFill>
                <a:sysClr val="windowText" lastClr="000000"/>
              </a:solidFill>
              <a:latin typeface="HGｺﾞｼｯｸM" panose="020B0609000000000000" pitchFamily="49" charset="-128"/>
              <a:ea typeface="HGｺﾞｼｯｸM" panose="020B0609000000000000" pitchFamily="49" charset="-128"/>
              <a:cs typeface="+mn-cs"/>
            </a:rPr>
            <a:t>(SV)</a:t>
          </a:r>
          <a:r>
            <a:rPr kumimoji="1" lang="ja-JP" altLang="en-US" sz="900">
              <a:solidFill>
                <a:sysClr val="windowText" lastClr="000000"/>
              </a:solidFill>
              <a:latin typeface="HGｺﾞｼｯｸM" panose="020B0609000000000000" pitchFamily="49" charset="-128"/>
              <a:ea typeface="HGｺﾞｼｯｸM" panose="020B0609000000000000" pitchFamily="49" charset="-128"/>
              <a:cs typeface="+mn-cs"/>
            </a:rPr>
            <a:t> 不可</a:t>
          </a:r>
        </a:p>
      </xdr:txBody>
    </xdr:sp>
    <xdr:clientData/>
  </xdr:twoCellAnchor>
  <xdr:twoCellAnchor>
    <xdr:from>
      <xdr:col>18</xdr:col>
      <xdr:colOff>57149</xdr:colOff>
      <xdr:row>145</xdr:row>
      <xdr:rowOff>9525</xdr:rowOff>
    </xdr:from>
    <xdr:to>
      <xdr:col>21</xdr:col>
      <xdr:colOff>323849</xdr:colOff>
      <xdr:row>146</xdr:row>
      <xdr:rowOff>95250</xdr:rowOff>
    </xdr:to>
    <xdr:sp macro="" textlink="">
      <xdr:nvSpPr>
        <xdr:cNvPr id="123" name="角丸四角形 122"/>
        <xdr:cNvSpPr/>
      </xdr:nvSpPr>
      <xdr:spPr>
        <a:xfrm>
          <a:off x="6400799" y="24917400"/>
          <a:ext cx="1323975" cy="257175"/>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effectLst/>
              <a:latin typeface="HGｺﾞｼｯｸM" panose="020B0609000000000000" pitchFamily="49" charset="-128"/>
              <a:ea typeface="HGｺﾞｼｯｸM" panose="020B0609000000000000" pitchFamily="49" charset="-128"/>
              <a:cs typeface="+mn-cs"/>
            </a:rPr>
            <a:t>Ver1.0.1.0</a:t>
          </a: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18</xdr:col>
      <xdr:colOff>57150</xdr:colOff>
      <xdr:row>146</xdr:row>
      <xdr:rowOff>142875</xdr:rowOff>
    </xdr:from>
    <xdr:to>
      <xdr:col>21</xdr:col>
      <xdr:colOff>323850</xdr:colOff>
      <xdr:row>148</xdr:row>
      <xdr:rowOff>57150</xdr:rowOff>
    </xdr:to>
    <xdr:sp macro="" textlink="">
      <xdr:nvSpPr>
        <xdr:cNvPr id="124" name="角丸四角形 123"/>
        <xdr:cNvSpPr/>
      </xdr:nvSpPr>
      <xdr:spPr>
        <a:xfrm>
          <a:off x="6400800" y="25222200"/>
          <a:ext cx="132397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Ver1.0.1.0(MD)</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21</xdr:col>
      <xdr:colOff>323850</xdr:colOff>
      <xdr:row>144</xdr:row>
      <xdr:rowOff>161925</xdr:rowOff>
    </xdr:from>
    <xdr:to>
      <xdr:col>22</xdr:col>
      <xdr:colOff>133350</xdr:colOff>
      <xdr:row>148</xdr:row>
      <xdr:rowOff>38100</xdr:rowOff>
    </xdr:to>
    <xdr:sp macro="" textlink="">
      <xdr:nvSpPr>
        <xdr:cNvPr id="125" name="右中かっこ 124"/>
        <xdr:cNvSpPr/>
      </xdr:nvSpPr>
      <xdr:spPr>
        <a:xfrm>
          <a:off x="7724775" y="2489835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66675</xdr:colOff>
      <xdr:row>138</xdr:row>
      <xdr:rowOff>66675</xdr:rowOff>
    </xdr:from>
    <xdr:to>
      <xdr:col>24</xdr:col>
      <xdr:colOff>228600</xdr:colOff>
      <xdr:row>141</xdr:row>
      <xdr:rowOff>114300</xdr:rowOff>
    </xdr:to>
    <xdr:sp macro="" textlink="">
      <xdr:nvSpPr>
        <xdr:cNvPr id="126" name="右中かっこ 125"/>
        <xdr:cNvSpPr/>
      </xdr:nvSpPr>
      <xdr:spPr>
        <a:xfrm>
          <a:off x="8524875" y="23774400"/>
          <a:ext cx="161925" cy="5619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140</xdr:row>
      <xdr:rowOff>9525</xdr:rowOff>
    </xdr:from>
    <xdr:to>
      <xdr:col>25</xdr:col>
      <xdr:colOff>190498</xdr:colOff>
      <xdr:row>146</xdr:row>
      <xdr:rowOff>95250</xdr:rowOff>
    </xdr:to>
    <xdr:sp macro="" textlink="">
      <xdr:nvSpPr>
        <xdr:cNvPr id="127" name="フリーフォーム 126"/>
        <xdr:cNvSpPr/>
      </xdr:nvSpPr>
      <xdr:spPr>
        <a:xfrm>
          <a:off x="7915274" y="24060150"/>
          <a:ext cx="1085849" cy="1114425"/>
        </a:xfrm>
        <a:custGeom>
          <a:avLst/>
          <a:gdLst>
            <a:gd name="connsiteX0" fmla="*/ 0 w 971550"/>
            <a:gd name="connsiteY0" fmla="*/ 1143000 h 1143000"/>
            <a:gd name="connsiteX1" fmla="*/ 971550 w 971550"/>
            <a:gd name="connsiteY1" fmla="*/ 1143000 h 1143000"/>
            <a:gd name="connsiteX2" fmla="*/ 971550 w 971550"/>
            <a:gd name="connsiteY2" fmla="*/ 0 h 1143000"/>
            <a:gd name="connsiteX3" fmla="*/ 723900 w 971550"/>
            <a:gd name="connsiteY3" fmla="*/ 0 h 1143000"/>
          </a:gdLst>
          <a:ahLst/>
          <a:cxnLst>
            <a:cxn ang="0">
              <a:pos x="connsiteX0" y="connsiteY0"/>
            </a:cxn>
            <a:cxn ang="0">
              <a:pos x="connsiteX1" y="connsiteY1"/>
            </a:cxn>
            <a:cxn ang="0">
              <a:pos x="connsiteX2" y="connsiteY2"/>
            </a:cxn>
            <a:cxn ang="0">
              <a:pos x="connsiteX3" y="connsiteY3"/>
            </a:cxn>
          </a:cxnLst>
          <a:rect l="l" t="t" r="r" b="b"/>
          <a:pathLst>
            <a:path w="971550" h="1143000">
              <a:moveTo>
                <a:pt x="0" y="1143000"/>
              </a:moveTo>
              <a:lnTo>
                <a:pt x="971550" y="1143000"/>
              </a:lnTo>
              <a:lnTo>
                <a:pt x="971550" y="0"/>
              </a:lnTo>
              <a:lnTo>
                <a:pt x="723900" y="0"/>
              </a:lnTo>
            </a:path>
          </a:pathLst>
        </a:custGeom>
        <a:noFill/>
        <a:ln w="38100">
          <a:solidFill>
            <a:schemeClr val="bg1">
              <a:lumMod val="65000"/>
            </a:schemeClr>
          </a:solidFill>
          <a:headEnd type="triangl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114299</xdr:colOff>
      <xdr:row>142</xdr:row>
      <xdr:rowOff>133350</xdr:rowOff>
    </xdr:from>
    <xdr:to>
      <xdr:col>25</xdr:col>
      <xdr:colOff>238125</xdr:colOff>
      <xdr:row>144</xdr:row>
      <xdr:rowOff>47626</xdr:rowOff>
    </xdr:to>
    <xdr:sp macro="" textlink="">
      <xdr:nvSpPr>
        <xdr:cNvPr id="128" name="テキスト ボックス 127"/>
        <xdr:cNvSpPr txBox="1"/>
      </xdr:nvSpPr>
      <xdr:spPr bwMode="auto">
        <a:xfrm>
          <a:off x="8572499" y="24526875"/>
          <a:ext cx="476251" cy="257176"/>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比較</a:t>
          </a:r>
        </a:p>
      </xdr:txBody>
    </xdr:sp>
    <xdr:clientData/>
  </xdr:twoCellAnchor>
  <xdr:twoCellAnchor>
    <xdr:from>
      <xdr:col>10</xdr:col>
      <xdr:colOff>85725</xdr:colOff>
      <xdr:row>153</xdr:row>
      <xdr:rowOff>123825</xdr:rowOff>
    </xdr:from>
    <xdr:to>
      <xdr:col>14</xdr:col>
      <xdr:colOff>57149</xdr:colOff>
      <xdr:row>155</xdr:row>
      <xdr:rowOff>38100</xdr:rowOff>
    </xdr:to>
    <xdr:sp macro="" textlink="">
      <xdr:nvSpPr>
        <xdr:cNvPr id="129" name="角丸四角形 128"/>
        <xdr:cNvSpPr/>
      </xdr:nvSpPr>
      <xdr:spPr>
        <a:xfrm>
          <a:off x="3609975" y="26403300"/>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Ver1.0.1.0(HU)</a:t>
          </a:r>
          <a:endParaRPr kumimoji="1" lang="ja-JP" altLang="ja-JP"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3</xdr:col>
      <xdr:colOff>28575</xdr:colOff>
      <xdr:row>156</xdr:row>
      <xdr:rowOff>133350</xdr:rowOff>
    </xdr:from>
    <xdr:to>
      <xdr:col>6</xdr:col>
      <xdr:colOff>352424</xdr:colOff>
      <xdr:row>158</xdr:row>
      <xdr:rowOff>47625</xdr:rowOff>
    </xdr:to>
    <xdr:sp macro="" textlink="">
      <xdr:nvSpPr>
        <xdr:cNvPr id="130" name="角丸四角形 129"/>
        <xdr:cNvSpPr/>
      </xdr:nvSpPr>
      <xdr:spPr>
        <a:xfrm>
          <a:off x="1085850" y="26927175"/>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Ver1.0.1.0(HU)</a:t>
          </a:r>
          <a:endParaRPr kumimoji="1" lang="ja-JP" altLang="ja-JP"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266700</xdr:colOff>
      <xdr:row>136</xdr:row>
      <xdr:rowOff>104775</xdr:rowOff>
    </xdr:from>
    <xdr:to>
      <xdr:col>6</xdr:col>
      <xdr:colOff>238124</xdr:colOff>
      <xdr:row>138</xdr:row>
      <xdr:rowOff>19050</xdr:rowOff>
    </xdr:to>
    <xdr:sp macro="" textlink="">
      <xdr:nvSpPr>
        <xdr:cNvPr id="131" name="角丸四角形 130"/>
        <xdr:cNvSpPr/>
      </xdr:nvSpPr>
      <xdr:spPr>
        <a:xfrm>
          <a:off x="971550" y="23469600"/>
          <a:ext cx="1381124" cy="257175"/>
        </a:xfrm>
        <a:prstGeom prst="roundRect">
          <a:avLst/>
        </a:prstGeom>
        <a:ln w="19050">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HUVELib</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2</xdr:col>
      <xdr:colOff>257175</xdr:colOff>
      <xdr:row>138</xdr:row>
      <xdr:rowOff>76200</xdr:rowOff>
    </xdr:from>
    <xdr:to>
      <xdr:col>6</xdr:col>
      <xdr:colOff>228600</xdr:colOff>
      <xdr:row>139</xdr:row>
      <xdr:rowOff>161925</xdr:rowOff>
    </xdr:to>
    <xdr:sp macro="" textlink="">
      <xdr:nvSpPr>
        <xdr:cNvPr id="132" name="角丸四角形 131"/>
        <xdr:cNvSpPr/>
      </xdr:nvSpPr>
      <xdr:spPr>
        <a:xfrm>
          <a:off x="962025" y="23783925"/>
          <a:ext cx="1381125" cy="257175"/>
        </a:xfrm>
        <a:prstGeom prst="roundRect">
          <a:avLst/>
        </a:prstGeom>
        <a:ln w="19050">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kumimoji="1" lang="en-US" altLang="ja-JP" sz="900">
              <a:solidFill>
                <a:schemeClr val="dk1"/>
              </a:solidFill>
              <a:latin typeface="HGｺﾞｼｯｸM" panose="020B0609000000000000" pitchFamily="49" charset="-128"/>
              <a:ea typeface="HGｺﾞｼｯｸM" panose="020B0609000000000000" pitchFamily="49" charset="-128"/>
              <a:cs typeface="+mn-cs"/>
            </a:rPr>
            <a:t>MDVEService</a:t>
          </a:r>
          <a:r>
            <a:rPr kumimoji="1" lang="en-US" altLang="ja-JP" sz="900" baseline="0">
              <a:solidFill>
                <a:schemeClr val="dk1"/>
              </a:solidFill>
              <a:latin typeface="HGｺﾞｼｯｸM" panose="020B0609000000000000" pitchFamily="49" charset="-128"/>
              <a:ea typeface="HGｺﾞｼｯｸM" panose="020B0609000000000000" pitchFamily="49" charset="-128"/>
              <a:cs typeface="+mn-cs"/>
            </a:rPr>
            <a:t> Ver</a:t>
          </a:r>
          <a:endParaRPr kumimoji="1" lang="ja-JP" altLang="en-US" sz="900">
            <a:solidFill>
              <a:schemeClr val="dk1"/>
            </a:solidFill>
            <a:latin typeface="HGｺﾞｼｯｸM" panose="020B0609000000000000" pitchFamily="49" charset="-128"/>
            <a:ea typeface="HGｺﾞｼｯｸM" panose="020B0609000000000000" pitchFamily="49" charset="-128"/>
            <a:cs typeface="+mn-cs"/>
          </a:endParaRPr>
        </a:p>
      </xdr:txBody>
    </xdr:sp>
    <xdr:clientData/>
  </xdr:twoCellAnchor>
  <xdr:twoCellAnchor>
    <xdr:from>
      <xdr:col>9</xdr:col>
      <xdr:colOff>85726</xdr:colOff>
      <xdr:row>151</xdr:row>
      <xdr:rowOff>119063</xdr:rowOff>
    </xdr:from>
    <xdr:to>
      <xdr:col>15</xdr:col>
      <xdr:colOff>142876</xdr:colOff>
      <xdr:row>151</xdr:row>
      <xdr:rowOff>119063</xdr:rowOff>
    </xdr:to>
    <xdr:cxnSp macro="">
      <xdr:nvCxnSpPr>
        <xdr:cNvPr id="133" name="直線矢印コネクタ 132"/>
        <xdr:cNvCxnSpPr/>
      </xdr:nvCxnSpPr>
      <xdr:spPr>
        <a:xfrm>
          <a:off x="3257551" y="26055638"/>
          <a:ext cx="2171700" cy="0"/>
        </a:xfrm>
        <a:prstGeom prst="straightConnector1">
          <a:avLst/>
        </a:prstGeom>
        <a:ln>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150</xdr:row>
      <xdr:rowOff>85724</xdr:rowOff>
    </xdr:from>
    <xdr:to>
      <xdr:col>14</xdr:col>
      <xdr:colOff>19050</xdr:colOff>
      <xdr:row>151</xdr:row>
      <xdr:rowOff>123825</xdr:rowOff>
    </xdr:to>
    <xdr:sp macro="" textlink="">
      <xdr:nvSpPr>
        <xdr:cNvPr id="134" name="テキスト ボックス 133"/>
        <xdr:cNvSpPr txBox="1"/>
      </xdr:nvSpPr>
      <xdr:spPr bwMode="auto">
        <a:xfrm>
          <a:off x="3905249" y="25850849"/>
          <a:ext cx="1047751" cy="209551"/>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ja-JP" altLang="en-US" sz="900">
              <a:latin typeface="HGｺﾞｼｯｸM" panose="020B0609000000000000" pitchFamily="49" charset="-128"/>
              <a:ea typeface="HGｺﾞｼｯｸM" panose="020B0609000000000000" pitchFamily="49" charset="-128"/>
            </a:rPr>
            <a:t>通信開始応答</a:t>
          </a:r>
        </a:p>
      </xdr:txBody>
    </xdr:sp>
    <xdr:clientData/>
  </xdr:twoCellAnchor>
  <xdr:twoCellAnchor>
    <xdr:from>
      <xdr:col>11</xdr:col>
      <xdr:colOff>19051</xdr:colOff>
      <xdr:row>146</xdr:row>
      <xdr:rowOff>28575</xdr:rowOff>
    </xdr:from>
    <xdr:to>
      <xdr:col>15</xdr:col>
      <xdr:colOff>304803</xdr:colOff>
      <xdr:row>148</xdr:row>
      <xdr:rowOff>123825</xdr:rowOff>
    </xdr:to>
    <xdr:sp macro="" textlink="">
      <xdr:nvSpPr>
        <xdr:cNvPr id="135" name="四角形吹き出し 134"/>
        <xdr:cNvSpPr/>
      </xdr:nvSpPr>
      <xdr:spPr>
        <a:xfrm>
          <a:off x="3895726" y="25107900"/>
          <a:ext cx="1695452" cy="438150"/>
        </a:xfrm>
        <a:prstGeom prst="wedgeRectCallout">
          <a:avLst>
            <a:gd name="adj1" fmla="val 48059"/>
            <a:gd name="adj2" fmla="val 17619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「脆弱性有り」のため「通信開始応答」を送信しない</a:t>
          </a:r>
        </a:p>
      </xdr:txBody>
    </xdr:sp>
    <xdr:clientData/>
  </xdr:twoCellAnchor>
  <xdr:twoCellAnchor>
    <xdr:from>
      <xdr:col>2</xdr:col>
      <xdr:colOff>342901</xdr:colOff>
      <xdr:row>146</xdr:row>
      <xdr:rowOff>19050</xdr:rowOff>
    </xdr:from>
    <xdr:to>
      <xdr:col>7</xdr:col>
      <xdr:colOff>114300</xdr:colOff>
      <xdr:row>149</xdr:row>
      <xdr:rowOff>85725</xdr:rowOff>
    </xdr:to>
    <xdr:sp macro="" textlink="">
      <xdr:nvSpPr>
        <xdr:cNvPr id="136" name="四角形吹き出し 135"/>
        <xdr:cNvSpPr/>
      </xdr:nvSpPr>
      <xdr:spPr>
        <a:xfrm>
          <a:off x="1047751" y="25098375"/>
          <a:ext cx="1533524" cy="581025"/>
        </a:xfrm>
        <a:prstGeom prst="wedgeRectCallout">
          <a:avLst>
            <a:gd name="adj1" fmla="val 46464"/>
            <a:gd name="adj2" fmla="val 106983"/>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「通信開始応答」通知されないため、車両データ送信しない</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238125</xdr:colOff>
      <xdr:row>150</xdr:row>
      <xdr:rowOff>47625</xdr:rowOff>
    </xdr:from>
    <xdr:to>
      <xdr:col>13</xdr:col>
      <xdr:colOff>323850</xdr:colOff>
      <xdr:row>152</xdr:row>
      <xdr:rowOff>47625</xdr:rowOff>
    </xdr:to>
    <xdr:grpSp>
      <xdr:nvGrpSpPr>
        <xdr:cNvPr id="137" name="グループ化 136"/>
        <xdr:cNvGrpSpPr/>
      </xdr:nvGrpSpPr>
      <xdr:grpSpPr>
        <a:xfrm>
          <a:off x="3711949" y="25316890"/>
          <a:ext cx="1127872" cy="336176"/>
          <a:chOff x="9867900" y="22850475"/>
          <a:chExt cx="704850" cy="342900"/>
        </a:xfrm>
      </xdr:grpSpPr>
      <xdr:cxnSp macro="">
        <xdr:nvCxnSpPr>
          <xdr:cNvPr id="138" name="直線コネクタ 137"/>
          <xdr:cNvCxnSpPr/>
        </xdr:nvCxnSpPr>
        <xdr:spPr>
          <a:xfrm>
            <a:off x="9867900" y="22850475"/>
            <a:ext cx="704850" cy="3429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flipV="1">
            <a:off x="9867900" y="22860000"/>
            <a:ext cx="695325" cy="3238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142876</xdr:colOff>
      <xdr:row>155</xdr:row>
      <xdr:rowOff>114299</xdr:rowOff>
    </xdr:from>
    <xdr:to>
      <xdr:col>18</xdr:col>
      <xdr:colOff>76203</xdr:colOff>
      <xdr:row>159</xdr:row>
      <xdr:rowOff>114300</xdr:rowOff>
    </xdr:to>
    <xdr:sp macro="" textlink="">
      <xdr:nvSpPr>
        <xdr:cNvPr id="140" name="四角形吹き出し 139"/>
        <xdr:cNvSpPr/>
      </xdr:nvSpPr>
      <xdr:spPr>
        <a:xfrm>
          <a:off x="4724401" y="26736674"/>
          <a:ext cx="1695452" cy="685801"/>
        </a:xfrm>
        <a:prstGeom prst="wedgeRectCallout">
          <a:avLst>
            <a:gd name="adj1" fmla="val 23340"/>
            <a:gd name="adj2" fmla="val -102949"/>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車両データ提供形式である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JSON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フォーマットの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"code"</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のコード定義で「</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OpenSSL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脆弱性あり」を通知</a:t>
          </a:r>
        </a:p>
      </xdr:txBody>
    </xdr:sp>
    <xdr:clientData/>
  </xdr:twoCellAnchor>
  <xdr:twoCellAnchor>
    <xdr:from>
      <xdr:col>12</xdr:col>
      <xdr:colOff>152400</xdr:colOff>
      <xdr:row>113</xdr:row>
      <xdr:rowOff>114300</xdr:rowOff>
    </xdr:from>
    <xdr:to>
      <xdr:col>16</xdr:col>
      <xdr:colOff>228599</xdr:colOff>
      <xdr:row>115</xdr:row>
      <xdr:rowOff>19050</xdr:rowOff>
    </xdr:to>
    <xdr:sp macro="" textlink="">
      <xdr:nvSpPr>
        <xdr:cNvPr id="141" name="テキスト ボックス 140"/>
        <xdr:cNvSpPr txBox="1"/>
      </xdr:nvSpPr>
      <xdr:spPr bwMode="auto">
        <a:xfrm>
          <a:off x="4381500" y="19535775"/>
          <a:ext cx="1485899" cy="247650"/>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脆弱性有無通知</a:t>
          </a:r>
        </a:p>
      </xdr:txBody>
    </xdr:sp>
    <xdr:clientData/>
  </xdr:twoCellAnchor>
  <xdr:twoCellAnchor>
    <xdr:from>
      <xdr:col>8</xdr:col>
      <xdr:colOff>180974</xdr:colOff>
      <xdr:row>108</xdr:row>
      <xdr:rowOff>114300</xdr:rowOff>
    </xdr:from>
    <xdr:to>
      <xdr:col>13</xdr:col>
      <xdr:colOff>142875</xdr:colOff>
      <xdr:row>112</xdr:row>
      <xdr:rowOff>19050</xdr:rowOff>
    </xdr:to>
    <xdr:sp macro="" textlink="">
      <xdr:nvSpPr>
        <xdr:cNvPr id="142" name="四角形吹き出し 141"/>
        <xdr:cNvSpPr/>
      </xdr:nvSpPr>
      <xdr:spPr>
        <a:xfrm>
          <a:off x="3000374" y="18678525"/>
          <a:ext cx="1724026" cy="590550"/>
        </a:xfrm>
        <a:prstGeom prst="wedgeRectCallout">
          <a:avLst>
            <a:gd name="adj1" fmla="val 103456"/>
            <a:gd name="adj2" fmla="val 6688"/>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ＭＳ ゴシック" panose="020B0609070205080204" pitchFamily="49" charset="-128"/>
              <a:ea typeface="ＭＳ ゴシック" panose="020B0609070205080204" pitchFamily="49" charset="-128"/>
              <a:cs typeface="+mn-cs"/>
            </a:rPr>
            <a:t>HUVELib</a:t>
          </a:r>
          <a:r>
            <a:rPr kumimoji="1" lang="ja-JP" altLang="en-US" sz="900">
              <a:solidFill>
                <a:sysClr val="windowText" lastClr="000000"/>
              </a:solidFill>
              <a:effectLst/>
              <a:latin typeface="ＭＳ ゴシック" panose="020B0609070205080204" pitchFamily="49" charset="-128"/>
              <a:ea typeface="ＭＳ ゴシック" panose="020B0609070205080204" pitchFamily="49" charset="-128"/>
              <a:cs typeface="+mn-cs"/>
            </a:rPr>
            <a:t>と</a:t>
          </a:r>
          <a:r>
            <a:rPr kumimoji="1" lang="en-US" altLang="ja-JP" sz="900">
              <a:solidFill>
                <a:sysClr val="windowText" lastClr="000000"/>
              </a:solidFill>
              <a:effectLst/>
              <a:latin typeface="ＭＳ ゴシック" panose="020B0609070205080204" pitchFamily="49" charset="-128"/>
              <a:ea typeface="ＭＳ ゴシック" panose="020B0609070205080204" pitchFamily="49" charset="-128"/>
              <a:cs typeface="+mn-cs"/>
            </a:rPr>
            <a:t>MDVEService</a:t>
          </a:r>
          <a:r>
            <a:rPr kumimoji="1" lang="ja-JP" altLang="en-US" sz="900">
              <a:solidFill>
                <a:sysClr val="windowText" lastClr="000000"/>
              </a:solidFill>
              <a:effectLst/>
              <a:latin typeface="ＭＳ ゴシック" panose="020B0609070205080204" pitchFamily="49" charset="-128"/>
              <a:ea typeface="ＭＳ ゴシック" panose="020B0609070205080204" pitchFamily="49" charset="-128"/>
              <a:cs typeface="+mn-cs"/>
            </a:rPr>
            <a:t>のバージョンが使用可能のため、「脆弱性無し」を通知</a:t>
          </a:r>
          <a:endParaRPr lang="ja-JP" altLang="ja-JP" sz="900">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180975</xdr:colOff>
      <xdr:row>138</xdr:row>
      <xdr:rowOff>114300</xdr:rowOff>
    </xdr:from>
    <xdr:to>
      <xdr:col>13</xdr:col>
      <xdr:colOff>152400</xdr:colOff>
      <xdr:row>142</xdr:row>
      <xdr:rowOff>19050</xdr:rowOff>
    </xdr:to>
    <xdr:sp macro="" textlink="">
      <xdr:nvSpPr>
        <xdr:cNvPr id="143" name="四角形吹き出し 142"/>
        <xdr:cNvSpPr/>
      </xdr:nvSpPr>
      <xdr:spPr>
        <a:xfrm>
          <a:off x="3000375" y="23822025"/>
          <a:ext cx="1733550" cy="590550"/>
        </a:xfrm>
        <a:prstGeom prst="wedgeRectCallout">
          <a:avLst>
            <a:gd name="adj1" fmla="val 100198"/>
            <a:gd name="adj2" fmla="val 236"/>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a:solidFill>
                <a:sysClr val="windowText" lastClr="000000"/>
              </a:solidFill>
              <a:effectLst/>
              <a:latin typeface="ＭＳ ゴシック" panose="020B0609070205080204" pitchFamily="49" charset="-128"/>
              <a:ea typeface="ＭＳ ゴシック" panose="020B0609070205080204" pitchFamily="49" charset="-128"/>
              <a:cs typeface="+mn-cs"/>
            </a:rPr>
            <a:t>HUVELib</a:t>
          </a:r>
          <a:r>
            <a:rPr kumimoji="1" lang="ja-JP" altLang="en-US" sz="900">
              <a:solidFill>
                <a:sysClr val="windowText" lastClr="000000"/>
              </a:solidFill>
              <a:effectLst/>
              <a:latin typeface="ＭＳ ゴシック" panose="020B0609070205080204" pitchFamily="49" charset="-128"/>
              <a:ea typeface="ＭＳ ゴシック" panose="020B0609070205080204" pitchFamily="49" charset="-128"/>
              <a:cs typeface="+mn-cs"/>
            </a:rPr>
            <a:t>と</a:t>
          </a:r>
          <a:r>
            <a:rPr kumimoji="1" lang="en-US" altLang="ja-JP" sz="900">
              <a:solidFill>
                <a:sysClr val="windowText" lastClr="000000"/>
              </a:solidFill>
              <a:effectLst/>
              <a:latin typeface="ＭＳ ゴシック" panose="020B0609070205080204" pitchFamily="49" charset="-128"/>
              <a:ea typeface="ＭＳ ゴシック" panose="020B0609070205080204" pitchFamily="49" charset="-128"/>
              <a:cs typeface="+mn-cs"/>
            </a:rPr>
            <a:t>MDVEService</a:t>
          </a:r>
          <a:r>
            <a:rPr kumimoji="1" lang="ja-JP" altLang="en-US" sz="900">
              <a:solidFill>
                <a:sysClr val="windowText" lastClr="000000"/>
              </a:solidFill>
              <a:effectLst/>
              <a:latin typeface="ＭＳ ゴシック" panose="020B0609070205080204" pitchFamily="49" charset="-128"/>
              <a:ea typeface="ＭＳ ゴシック" panose="020B0609070205080204" pitchFamily="49" charset="-128"/>
              <a:cs typeface="+mn-cs"/>
            </a:rPr>
            <a:t>のバージョンが使用不可のため、「脆弱性有り」を通知</a:t>
          </a:r>
          <a:endParaRPr lang="ja-JP" altLang="ja-JP" sz="900">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171449</xdr:colOff>
      <xdr:row>143</xdr:row>
      <xdr:rowOff>114300</xdr:rowOff>
    </xdr:from>
    <xdr:to>
      <xdr:col>16</xdr:col>
      <xdr:colOff>219074</xdr:colOff>
      <xdr:row>145</xdr:row>
      <xdr:rowOff>19050</xdr:rowOff>
    </xdr:to>
    <xdr:sp macro="" textlink="">
      <xdr:nvSpPr>
        <xdr:cNvPr id="144" name="テキスト ボックス 143"/>
        <xdr:cNvSpPr txBox="1"/>
      </xdr:nvSpPr>
      <xdr:spPr bwMode="auto">
        <a:xfrm>
          <a:off x="4400549" y="24679275"/>
          <a:ext cx="1457325" cy="247650"/>
        </a:xfrm>
        <a:prstGeom prst="rect">
          <a:avLst/>
        </a:prstGeom>
        <a:noFill/>
        <a:ln w="9525">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l"/>
          <a:r>
            <a:rPr kumimoji="1" lang="en-US" altLang="ja-JP" sz="900">
              <a:latin typeface="HGｺﾞｼｯｸM" panose="020B0609000000000000" pitchFamily="49" charset="-128"/>
              <a:ea typeface="HGｺﾞｼｯｸM" panose="020B0609000000000000" pitchFamily="49" charset="-128"/>
            </a:rPr>
            <a:t>OpenSSL</a:t>
          </a:r>
          <a:r>
            <a:rPr kumimoji="1" lang="ja-JP" altLang="en-US" sz="900">
              <a:latin typeface="HGｺﾞｼｯｸM" panose="020B0609000000000000" pitchFamily="49" charset="-128"/>
              <a:ea typeface="HGｺﾞｼｯｸM" panose="020B0609000000000000" pitchFamily="49" charset="-128"/>
            </a:rPr>
            <a:t>脆弱性有無通知</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104775</xdr:colOff>
      <xdr:row>9</xdr:row>
      <xdr:rowOff>76201</xdr:rowOff>
    </xdr:from>
    <xdr:to>
      <xdr:col>25</xdr:col>
      <xdr:colOff>19050</xdr:colOff>
      <xdr:row>12</xdr:row>
      <xdr:rowOff>104775</xdr:rowOff>
    </xdr:to>
    <xdr:sp macro="" textlink="">
      <xdr:nvSpPr>
        <xdr:cNvPr id="2" name="四角形吹き出し 1"/>
        <xdr:cNvSpPr/>
      </xdr:nvSpPr>
      <xdr:spPr>
        <a:xfrm>
          <a:off x="7343775" y="1666876"/>
          <a:ext cx="1724025" cy="542924"/>
        </a:xfrm>
        <a:prstGeom prst="wedgeRectCallout">
          <a:avLst>
            <a:gd name="adj1" fmla="val -42957"/>
            <a:gd name="adj2" fmla="val 74745"/>
          </a:avLst>
        </a:prstGeom>
        <a:solidFill>
          <a:sysClr val="window" lastClr="FF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[CheckSum]</a:t>
          </a:r>
        </a:p>
        <a:p>
          <a:pPr algn="l"/>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最終位置に</a:t>
          </a: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1Byte</a:t>
          </a: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追加</a:t>
          </a:r>
        </a:p>
      </xdr:txBody>
    </xdr:sp>
    <xdr:clientData/>
  </xdr:twoCellAnchor>
  <xdr:twoCellAnchor>
    <xdr:from>
      <xdr:col>2</xdr:col>
      <xdr:colOff>314324</xdr:colOff>
      <xdr:row>21</xdr:row>
      <xdr:rowOff>19050</xdr:rowOff>
    </xdr:from>
    <xdr:to>
      <xdr:col>10</xdr:col>
      <xdr:colOff>95249</xdr:colOff>
      <xdr:row>22</xdr:row>
      <xdr:rowOff>19050</xdr:rowOff>
    </xdr:to>
    <xdr:sp macro="" textlink="">
      <xdr:nvSpPr>
        <xdr:cNvPr id="3" name="左中かっこ 2"/>
        <xdr:cNvSpPr/>
      </xdr:nvSpPr>
      <xdr:spPr>
        <a:xfrm rot="16200000">
          <a:off x="2290762" y="2414587"/>
          <a:ext cx="171450" cy="26765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xdr:col>
      <xdr:colOff>266699</xdr:colOff>
      <xdr:row>21</xdr:row>
      <xdr:rowOff>133350</xdr:rowOff>
    </xdr:from>
    <xdr:ext cx="2057401" cy="492443"/>
    <xdr:sp macro="" textlink="">
      <xdr:nvSpPr>
        <xdr:cNvPr id="4" name="テキスト ボックス 3"/>
        <xdr:cNvSpPr txBox="1"/>
      </xdr:nvSpPr>
      <xdr:spPr>
        <a:xfrm>
          <a:off x="1352549" y="3781425"/>
          <a:ext cx="205740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ＭＳ ゴシック" panose="020B0609070205080204" pitchFamily="49" charset="-128"/>
              <a:ea typeface="ＭＳ ゴシック" panose="020B0609070205080204" pitchFamily="49" charset="-128"/>
            </a:rPr>
            <a:t>加算結果：</a:t>
          </a:r>
          <a:r>
            <a:rPr kumimoji="1" lang="en-US" altLang="ja-JP" sz="1400">
              <a:latin typeface="ＭＳ ゴシック" panose="020B0609070205080204" pitchFamily="49" charset="-128"/>
              <a:ea typeface="ＭＳ ゴシック" panose="020B0609070205080204" pitchFamily="49" charset="-128"/>
            </a:rPr>
            <a:t>(1)11010111</a:t>
          </a:r>
        </a:p>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は桁上がりのため捨て</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twoCellAnchor>
    <xdr:from>
      <xdr:col>10</xdr:col>
      <xdr:colOff>304800</xdr:colOff>
      <xdr:row>21</xdr:row>
      <xdr:rowOff>9525</xdr:rowOff>
    </xdr:from>
    <xdr:to>
      <xdr:col>13</xdr:col>
      <xdr:colOff>123825</xdr:colOff>
      <xdr:row>23</xdr:row>
      <xdr:rowOff>28575</xdr:rowOff>
    </xdr:to>
    <xdr:sp macro="" textlink="">
      <xdr:nvSpPr>
        <xdr:cNvPr id="5" name="右矢印 4"/>
        <xdr:cNvSpPr/>
      </xdr:nvSpPr>
      <xdr:spPr>
        <a:xfrm>
          <a:off x="3924300" y="3657600"/>
          <a:ext cx="904875" cy="361950"/>
        </a:xfrm>
        <a:prstGeom prst="rightArrow">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266699</xdr:colOff>
      <xdr:row>20</xdr:row>
      <xdr:rowOff>47625</xdr:rowOff>
    </xdr:from>
    <xdr:ext cx="933451" cy="259045"/>
    <xdr:sp macro="" textlink="">
      <xdr:nvSpPr>
        <xdr:cNvPr id="6" name="テキスト ボックス 5"/>
        <xdr:cNvSpPr txBox="1"/>
      </xdr:nvSpPr>
      <xdr:spPr>
        <a:xfrm>
          <a:off x="3886199" y="3524250"/>
          <a:ext cx="933451"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000">
              <a:latin typeface="ＭＳ ゴシック" panose="020B0609070205080204" pitchFamily="49" charset="-128"/>
              <a:ea typeface="ＭＳ ゴシック" panose="020B0609070205080204" pitchFamily="49" charset="-128"/>
            </a:rPr>
            <a:t>2</a:t>
          </a:r>
          <a:r>
            <a:rPr kumimoji="1" lang="ja-JP" altLang="en-US" sz="1000">
              <a:latin typeface="ＭＳ ゴシック" panose="020B0609070205080204" pitchFamily="49" charset="-128"/>
              <a:ea typeface="ＭＳ ゴシック" panose="020B0609070205080204" pitchFamily="49" charset="-128"/>
            </a:rPr>
            <a:t>の補数</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oneCellAnchor>
    <xdr:from>
      <xdr:col>13</xdr:col>
      <xdr:colOff>190499</xdr:colOff>
      <xdr:row>21</xdr:row>
      <xdr:rowOff>57150</xdr:rowOff>
    </xdr:from>
    <xdr:ext cx="2057401" cy="292452"/>
    <xdr:sp macro="" textlink="">
      <xdr:nvSpPr>
        <xdr:cNvPr id="7" name="テキスト ボックス 6"/>
        <xdr:cNvSpPr txBox="1"/>
      </xdr:nvSpPr>
      <xdr:spPr>
        <a:xfrm>
          <a:off x="4895849" y="3705225"/>
          <a:ext cx="2057401"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200">
              <a:latin typeface="ＭＳ ゴシック" panose="020B0609070205080204" pitchFamily="49" charset="-128"/>
              <a:ea typeface="ＭＳ ゴシック" panose="020B0609070205080204" pitchFamily="49" charset="-128"/>
            </a:rPr>
            <a:t>CheckSum</a:t>
          </a:r>
          <a:r>
            <a:rPr kumimoji="1" lang="ja-JP" altLang="en-US" sz="1200">
              <a:latin typeface="ＭＳ ゴシック" panose="020B0609070205080204" pitchFamily="49" charset="-128"/>
              <a:ea typeface="ＭＳ ゴシック" panose="020B0609070205080204" pitchFamily="49" charset="-128"/>
            </a:rPr>
            <a:t>値：</a:t>
          </a:r>
          <a:r>
            <a:rPr kumimoji="1" lang="en-US" altLang="ja-JP" sz="1200">
              <a:latin typeface="ＭＳ ゴシック" panose="020B0609070205080204" pitchFamily="49" charset="-128"/>
              <a:ea typeface="ＭＳ ゴシック" panose="020B0609070205080204" pitchFamily="49" charset="-128"/>
            </a:rPr>
            <a:t>00101001</a:t>
          </a:r>
        </a:p>
      </xdr:txBody>
    </xdr:sp>
    <xdr:clientData/>
  </xdr:oneCellAnchor>
  <xdr:twoCellAnchor>
    <xdr:from>
      <xdr:col>2</xdr:col>
      <xdr:colOff>352425</xdr:colOff>
      <xdr:row>35</xdr:row>
      <xdr:rowOff>47626</xdr:rowOff>
    </xdr:from>
    <xdr:to>
      <xdr:col>12</xdr:col>
      <xdr:colOff>104778</xdr:colOff>
      <xdr:row>36</xdr:row>
      <xdr:rowOff>19050</xdr:rowOff>
    </xdr:to>
    <xdr:sp macro="" textlink="">
      <xdr:nvSpPr>
        <xdr:cNvPr id="8" name="左中かっこ 7"/>
        <xdr:cNvSpPr/>
      </xdr:nvSpPr>
      <xdr:spPr>
        <a:xfrm rot="16200000">
          <a:off x="2690815" y="4481511"/>
          <a:ext cx="142874" cy="33718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4</xdr:col>
      <xdr:colOff>171449</xdr:colOff>
      <xdr:row>35</xdr:row>
      <xdr:rowOff>133350</xdr:rowOff>
    </xdr:from>
    <xdr:ext cx="2809876" cy="492443"/>
    <xdr:sp macro="" textlink="">
      <xdr:nvSpPr>
        <xdr:cNvPr id="9" name="テキスト ボックス 8"/>
        <xdr:cNvSpPr txBox="1"/>
      </xdr:nvSpPr>
      <xdr:spPr>
        <a:xfrm>
          <a:off x="1619249" y="6181725"/>
          <a:ext cx="280987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ＭＳ ゴシック" panose="020B0609070205080204" pitchFamily="49" charset="-128"/>
              <a:ea typeface="ＭＳ ゴシック" panose="020B0609070205080204" pitchFamily="49" charset="-128"/>
            </a:rPr>
            <a:t>加算結果：</a:t>
          </a:r>
          <a:r>
            <a:rPr kumimoji="1" lang="en-US" altLang="ja-JP" sz="1400">
              <a:latin typeface="ＭＳ ゴシック" panose="020B0609070205080204" pitchFamily="49" charset="-128"/>
              <a:ea typeface="ＭＳ ゴシック" panose="020B0609070205080204" pitchFamily="49" charset="-128"/>
            </a:rPr>
            <a:t>(10)00000000</a:t>
          </a:r>
        </a:p>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は桁上がりのため捨て</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twoCellAnchor>
    <xdr:from>
      <xdr:col>8</xdr:col>
      <xdr:colOff>276225</xdr:colOff>
      <xdr:row>24</xdr:row>
      <xdr:rowOff>85725</xdr:rowOff>
    </xdr:from>
    <xdr:to>
      <xdr:col>10</xdr:col>
      <xdr:colOff>276225</xdr:colOff>
      <xdr:row>27</xdr:row>
      <xdr:rowOff>0</xdr:rowOff>
    </xdr:to>
    <xdr:sp macro="" textlink="">
      <xdr:nvSpPr>
        <xdr:cNvPr id="10" name="下矢印 9"/>
        <xdr:cNvSpPr/>
      </xdr:nvSpPr>
      <xdr:spPr>
        <a:xfrm>
          <a:off x="3171825" y="4248150"/>
          <a:ext cx="723900" cy="428625"/>
        </a:xfrm>
        <a:prstGeom prst="downArrow">
          <a:avLst/>
        </a:prstGeom>
        <a:solidFill>
          <a:srgbClr val="FFFF00"/>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304799</xdr:colOff>
      <xdr:row>24</xdr:row>
      <xdr:rowOff>152400</xdr:rowOff>
    </xdr:from>
    <xdr:ext cx="1000126" cy="259045"/>
    <xdr:sp macro="" textlink="">
      <xdr:nvSpPr>
        <xdr:cNvPr id="11" name="テキスト ボックス 10"/>
        <xdr:cNvSpPr txBox="1"/>
      </xdr:nvSpPr>
      <xdr:spPr>
        <a:xfrm>
          <a:off x="3924299" y="4314825"/>
          <a:ext cx="10001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kumimoji="1" lang="ja-JP" altLang="en-US" sz="1000">
              <a:latin typeface="ＭＳ ゴシック" panose="020B0609070205080204" pitchFamily="49" charset="-128"/>
              <a:ea typeface="ＭＳ ゴシック" panose="020B0609070205080204" pitchFamily="49" charset="-128"/>
            </a:rPr>
            <a:t>通信データ</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twoCellAnchor>
    <xdr:from>
      <xdr:col>12</xdr:col>
      <xdr:colOff>323850</xdr:colOff>
      <xdr:row>34</xdr:row>
      <xdr:rowOff>133350</xdr:rowOff>
    </xdr:from>
    <xdr:to>
      <xdr:col>15</xdr:col>
      <xdr:colOff>142875</xdr:colOff>
      <xdr:row>36</xdr:row>
      <xdr:rowOff>152400</xdr:rowOff>
    </xdr:to>
    <xdr:sp macro="" textlink="">
      <xdr:nvSpPr>
        <xdr:cNvPr id="12" name="右矢印 11"/>
        <xdr:cNvSpPr/>
      </xdr:nvSpPr>
      <xdr:spPr>
        <a:xfrm>
          <a:off x="4667250" y="6010275"/>
          <a:ext cx="904875" cy="361950"/>
        </a:xfrm>
        <a:prstGeom prst="rightArrow">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15</xdr:col>
      <xdr:colOff>209549</xdr:colOff>
      <xdr:row>35</xdr:row>
      <xdr:rowOff>9525</xdr:rowOff>
    </xdr:from>
    <xdr:ext cx="3962401" cy="292452"/>
    <xdr:sp macro="" textlink="">
      <xdr:nvSpPr>
        <xdr:cNvPr id="13" name="テキスト ボックス 12"/>
        <xdr:cNvSpPr txBox="1"/>
      </xdr:nvSpPr>
      <xdr:spPr>
        <a:xfrm>
          <a:off x="5638799" y="6057900"/>
          <a:ext cx="3962401"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a:latin typeface="ＭＳ ゴシック" panose="020B0609070205080204" pitchFamily="49" charset="-128"/>
              <a:ea typeface="ＭＳ ゴシック" panose="020B0609070205080204" pitchFamily="49" charset="-128"/>
            </a:rPr>
            <a:t>結果が</a:t>
          </a:r>
          <a:r>
            <a:rPr kumimoji="1" lang="en-US" altLang="ja-JP" sz="1200">
              <a:latin typeface="ＭＳ ゴシック" panose="020B0609070205080204" pitchFamily="49" charset="-128"/>
              <a:ea typeface="ＭＳ ゴシック" panose="020B0609070205080204" pitchFamily="49" charset="-128"/>
            </a:rPr>
            <a:t>"0"</a:t>
          </a:r>
          <a:r>
            <a:rPr kumimoji="1" lang="ja-JP" altLang="en-US" sz="1200">
              <a:latin typeface="ＭＳ ゴシック" panose="020B0609070205080204" pitchFamily="49" charset="-128"/>
              <a:ea typeface="ＭＳ ゴシック" panose="020B0609070205080204" pitchFamily="49" charset="-128"/>
            </a:rPr>
            <a:t>のため当該データは正しい</a:t>
          </a:r>
          <a:endParaRPr kumimoji="1" lang="en-US" altLang="ja-JP" sz="1200">
            <a:latin typeface="ＭＳ ゴシック" panose="020B0609070205080204" pitchFamily="49" charset="-128"/>
            <a:ea typeface="ＭＳ ゴシック" panose="020B0609070205080204" pitchFamily="49" charset="-128"/>
          </a:endParaRPr>
        </a:p>
      </xdr:txBody>
    </xdr:sp>
    <xdr:clientData/>
  </xdr:oneCellAnchor>
  <xdr:twoCellAnchor>
    <xdr:from>
      <xdr:col>21</xdr:col>
      <xdr:colOff>9526</xdr:colOff>
      <xdr:row>48</xdr:row>
      <xdr:rowOff>114299</xdr:rowOff>
    </xdr:from>
    <xdr:to>
      <xdr:col>23</xdr:col>
      <xdr:colOff>276226</xdr:colOff>
      <xdr:row>50</xdr:row>
      <xdr:rowOff>95248</xdr:rowOff>
    </xdr:to>
    <xdr:sp macro="" textlink="">
      <xdr:nvSpPr>
        <xdr:cNvPr id="14" name="四角形吹き出し 13"/>
        <xdr:cNvSpPr/>
      </xdr:nvSpPr>
      <xdr:spPr>
        <a:xfrm>
          <a:off x="7610476" y="8391524"/>
          <a:ext cx="990600" cy="323849"/>
        </a:xfrm>
        <a:prstGeom prst="wedgeRectCallout">
          <a:avLst>
            <a:gd name="adj1" fmla="val -67288"/>
            <a:gd name="adj2" fmla="val 101473"/>
          </a:avLst>
        </a:prstGeom>
        <a:solidFill>
          <a:sysClr val="window" lastClr="FF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[CheckSum]</a:t>
          </a:r>
          <a:endParaRPr kumimoji="1" lang="ja-JP" altLang="en-US"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21</xdr:col>
      <xdr:colOff>47625</xdr:colOff>
      <xdr:row>51</xdr:row>
      <xdr:rowOff>123824</xdr:rowOff>
    </xdr:from>
    <xdr:to>
      <xdr:col>26</xdr:col>
      <xdr:colOff>123824</xdr:colOff>
      <xdr:row>54</xdr:row>
      <xdr:rowOff>142875</xdr:rowOff>
    </xdr:to>
    <xdr:sp macro="" textlink="">
      <xdr:nvSpPr>
        <xdr:cNvPr id="15" name="四角形吹き出し 14"/>
        <xdr:cNvSpPr/>
      </xdr:nvSpPr>
      <xdr:spPr>
        <a:xfrm>
          <a:off x="7648575" y="8915399"/>
          <a:ext cx="1885949" cy="533401"/>
        </a:xfrm>
        <a:prstGeom prst="wedgeRectCallout">
          <a:avLst>
            <a:gd name="adj1" fmla="val -61033"/>
            <a:gd name="adj2" fmla="val 5675"/>
          </a:avLst>
        </a:prstGeom>
        <a:solidFill>
          <a:sysClr val="window" lastClr="FF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[CheckSum]</a:t>
          </a:r>
        </a:p>
        <a:p>
          <a:pPr algn="l"/>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暗号化しない</a:t>
          </a:r>
          <a:r>
            <a:rPr kumimoji="1" lang="en-US" altLang="ja-JP" sz="11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11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224117</xdr:colOff>
      <xdr:row>0</xdr:row>
      <xdr:rowOff>100853</xdr:rowOff>
    </xdr:from>
    <xdr:to>
      <xdr:col>27</xdr:col>
      <xdr:colOff>216273</xdr:colOff>
      <xdr:row>4</xdr:row>
      <xdr:rowOff>77321</xdr:rowOff>
    </xdr:to>
    <xdr:sp macro="" textlink="">
      <xdr:nvSpPr>
        <xdr:cNvPr id="16" name="テキスト ボックス 15"/>
        <xdr:cNvSpPr txBox="1"/>
      </xdr:nvSpPr>
      <xdr:spPr>
        <a:xfrm>
          <a:off x="6678705" y="100853"/>
          <a:ext cx="3219450" cy="704850"/>
        </a:xfrm>
        <a:prstGeom prst="rect">
          <a:avLst/>
        </a:prstGeom>
        <a:solidFill>
          <a:schemeClr val="accent2">
            <a:lumMod val="20000"/>
            <a:lumOff val="80000"/>
          </a:schemeClr>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solidFill>
                <a:srgbClr val="FF0000"/>
              </a:solidFill>
              <a:latin typeface="ＭＳ ゴシック" panose="020B0609070205080204" pitchFamily="49" charset="-128"/>
              <a:ea typeface="ＭＳ ゴシック" panose="020B0609070205080204" pitchFamily="49" charset="-128"/>
            </a:rPr>
            <a:t>(2017/04/07)</a:t>
          </a:r>
        </a:p>
        <a:p>
          <a:r>
            <a:rPr kumimoji="1" lang="en-US" altLang="ja-JP" sz="900">
              <a:solidFill>
                <a:srgbClr val="FF0000"/>
              </a:solidFill>
              <a:latin typeface="ＭＳ ゴシック" panose="020B0609070205080204" pitchFamily="49" charset="-128"/>
              <a:ea typeface="ＭＳ ゴシック" panose="020B0609070205080204" pitchFamily="49" charset="-128"/>
            </a:rPr>
            <a:t>[CheckSum</a:t>
          </a:r>
          <a:r>
            <a:rPr kumimoji="1" lang="ja-JP" altLang="en-US" sz="900">
              <a:solidFill>
                <a:srgbClr val="FF0000"/>
              </a:solidFill>
              <a:latin typeface="ＭＳ ゴシック" panose="020B0609070205080204" pitchFamily="49" charset="-128"/>
              <a:ea typeface="ＭＳ ゴシック" panose="020B0609070205080204" pitchFamily="49" charset="-128"/>
            </a:rPr>
            <a:t>対応</a:t>
          </a:r>
          <a:r>
            <a:rPr kumimoji="1" lang="en-US" altLang="ja-JP" sz="900">
              <a:solidFill>
                <a:srgbClr val="FF0000"/>
              </a:solidFill>
              <a:latin typeface="ＭＳ ゴシック" panose="020B0609070205080204" pitchFamily="49" charset="-128"/>
              <a:ea typeface="ＭＳ ゴシック" panose="020B0609070205080204" pitchFamily="49" charset="-128"/>
            </a:rPr>
            <a:t>.xlsx]</a:t>
          </a:r>
          <a:r>
            <a:rPr kumimoji="1" lang="ja-JP" altLang="en-US" sz="900">
              <a:solidFill>
                <a:srgbClr val="FF0000"/>
              </a:solidFill>
              <a:latin typeface="ＭＳ ゴシック" panose="020B0609070205080204" pitchFamily="49" charset="-128"/>
              <a:ea typeface="ＭＳ ゴシック" panose="020B0609070205080204" pitchFamily="49" charset="-128"/>
            </a:rPr>
            <a:t>を統合</a:t>
          </a:r>
          <a:endParaRPr kumimoji="1" lang="en-US" altLang="ja-JP" sz="9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2321</xdr:colOff>
      <xdr:row>472</xdr:row>
      <xdr:rowOff>46303</xdr:rowOff>
    </xdr:from>
    <xdr:to>
      <xdr:col>15</xdr:col>
      <xdr:colOff>2321</xdr:colOff>
      <xdr:row>480</xdr:row>
      <xdr:rowOff>9525</xdr:rowOff>
    </xdr:to>
    <xdr:grpSp>
      <xdr:nvGrpSpPr>
        <xdr:cNvPr id="2" name="グループ化 1"/>
        <xdr:cNvGrpSpPr/>
      </xdr:nvGrpSpPr>
      <xdr:grpSpPr>
        <a:xfrm>
          <a:off x="2453973" y="70879173"/>
          <a:ext cx="2145196" cy="1155917"/>
          <a:chOff x="2135921" y="64120978"/>
          <a:chExt cx="2133600" cy="725222"/>
        </a:xfrm>
      </xdr:grpSpPr>
      <xdr:cxnSp macro="">
        <xdr:nvCxnSpPr>
          <xdr:cNvPr id="3" name="直線コネクタ 2"/>
          <xdr:cNvCxnSpPr/>
        </xdr:nvCxnSpPr>
        <xdr:spPr>
          <a:xfrm>
            <a:off x="4269521" y="64120978"/>
            <a:ext cx="0" cy="72522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 name="直線コネクタ 3"/>
          <xdr:cNvCxnSpPr/>
        </xdr:nvCxnSpPr>
        <xdr:spPr>
          <a:xfrm>
            <a:off x="2135921" y="64120978"/>
            <a:ext cx="0" cy="72522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63601</xdr:colOff>
      <xdr:row>7</xdr:row>
      <xdr:rowOff>65940</xdr:rowOff>
    </xdr:from>
    <xdr:to>
      <xdr:col>18</xdr:col>
      <xdr:colOff>205152</xdr:colOff>
      <xdr:row>21</xdr:row>
      <xdr:rowOff>1464</xdr:rowOff>
    </xdr:to>
    <xdr:grpSp>
      <xdr:nvGrpSpPr>
        <xdr:cNvPr id="5" name="グループ化 4"/>
        <xdr:cNvGrpSpPr/>
      </xdr:nvGrpSpPr>
      <xdr:grpSpPr>
        <a:xfrm>
          <a:off x="1289427" y="1200657"/>
          <a:ext cx="4431942" cy="2022742"/>
          <a:chOff x="1360467" y="1208940"/>
          <a:chExt cx="4449782" cy="2088174"/>
        </a:xfrm>
      </xdr:grpSpPr>
      <xdr:grpSp>
        <xdr:nvGrpSpPr>
          <xdr:cNvPr id="6" name="グループ化 69"/>
          <xdr:cNvGrpSpPr>
            <a:grpSpLocks/>
          </xdr:cNvGrpSpPr>
        </xdr:nvGrpSpPr>
        <xdr:grpSpPr bwMode="auto">
          <a:xfrm>
            <a:off x="4974978" y="1216268"/>
            <a:ext cx="835271" cy="1495330"/>
            <a:chOff x="5092700" y="1676400"/>
            <a:chExt cx="901700" cy="1681963"/>
          </a:xfrm>
        </xdr:grpSpPr>
        <xdr:sp macro="" textlink="">
          <xdr:nvSpPr>
            <xdr:cNvPr id="35" name="角丸四角形 34"/>
            <xdr:cNvSpPr/>
          </xdr:nvSpPr>
          <xdr:spPr bwMode="auto">
            <a:xfrm>
              <a:off x="5092700" y="1676400"/>
              <a:ext cx="901700" cy="1681963"/>
            </a:xfrm>
            <a:prstGeom prst="roundRect">
              <a:avLst/>
            </a:prstGeom>
            <a:solidFill>
              <a:schemeClr val="bg1"/>
            </a:solidFill>
            <a:ln w="12700">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endParaRPr>
            </a:p>
          </xdr:txBody>
        </xdr:sp>
        <xdr:sp macro="" textlink="">
          <xdr:nvSpPr>
            <xdr:cNvPr id="36" name="正方形/長方形 35"/>
            <xdr:cNvSpPr/>
          </xdr:nvSpPr>
          <xdr:spPr bwMode="auto">
            <a:xfrm>
              <a:off x="5172851" y="1858782"/>
              <a:ext cx="741398" cy="1317200"/>
            </a:xfrm>
            <a:prstGeom prst="rect">
              <a:avLst/>
            </a:prstGeom>
            <a:solidFill>
              <a:schemeClr val="bg1">
                <a:lumMod val="95000"/>
              </a:schemeClr>
            </a:solidFill>
            <a:ln w="12700">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endParaRPr>
            </a:p>
          </xdr:txBody>
        </xdr:sp>
        <xdr:sp macro="" textlink="">
          <xdr:nvSpPr>
            <xdr:cNvPr id="37" name="円/楕円 36"/>
            <xdr:cNvSpPr/>
          </xdr:nvSpPr>
          <xdr:spPr bwMode="auto">
            <a:xfrm>
              <a:off x="5473418" y="3196246"/>
              <a:ext cx="140264" cy="141852"/>
            </a:xfrm>
            <a:prstGeom prst="ellipse">
              <a:avLst/>
            </a:prstGeom>
            <a:noFill/>
            <a:ln w="9525">
              <a:solidFill>
                <a:schemeClr val="bg2">
                  <a:lumMod val="7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endParaRPr>
            </a:p>
          </xdr:txBody>
        </xdr:sp>
        <xdr:cxnSp macro="">
          <xdr:nvCxnSpPr>
            <xdr:cNvPr id="38" name="直線コネクタ 73"/>
            <xdr:cNvCxnSpPr>
              <a:cxnSpLocks noChangeShapeType="1"/>
            </xdr:cNvCxnSpPr>
          </xdr:nvCxnSpPr>
          <xdr:spPr bwMode="auto">
            <a:xfrm>
              <a:off x="5464175" y="1771650"/>
              <a:ext cx="149815" cy="0"/>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grpSp>
      <xdr:grpSp>
        <xdr:nvGrpSpPr>
          <xdr:cNvPr id="7" name="グループ化 1"/>
          <xdr:cNvGrpSpPr>
            <a:grpSpLocks/>
          </xdr:cNvGrpSpPr>
        </xdr:nvGrpSpPr>
        <xdr:grpSpPr bwMode="auto">
          <a:xfrm>
            <a:off x="1360467" y="1208940"/>
            <a:ext cx="2475633" cy="1355483"/>
            <a:chOff x="5324561" y="2387149"/>
            <a:chExt cx="2087745" cy="1173345"/>
          </a:xfrm>
        </xdr:grpSpPr>
        <xdr:sp macro="" textlink="">
          <xdr:nvSpPr>
            <xdr:cNvPr id="23" name="直方体 22"/>
            <xdr:cNvSpPr/>
          </xdr:nvSpPr>
          <xdr:spPr bwMode="auto">
            <a:xfrm>
              <a:off x="5433487" y="2387149"/>
              <a:ext cx="1978819" cy="1155294"/>
            </a:xfrm>
            <a:prstGeom prst="cube">
              <a:avLst/>
            </a:prstGeom>
            <a:solidFill>
              <a:schemeClr val="bg1">
                <a:lumMod val="85000"/>
              </a:schemeClr>
            </a:solidFill>
            <a:ln w="9525">
              <a:no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4" name="角丸四角形 23"/>
            <xdr:cNvSpPr/>
          </xdr:nvSpPr>
          <xdr:spPr bwMode="auto">
            <a:xfrm>
              <a:off x="5342715" y="2585715"/>
              <a:ext cx="1906202" cy="956727"/>
            </a:xfrm>
            <a:prstGeom prst="roundRect">
              <a:avLst/>
            </a:prstGeom>
            <a:solidFill>
              <a:schemeClr val="tx1">
                <a:lumMod val="65000"/>
                <a:lumOff val="35000"/>
              </a:schemeClr>
            </a:solidFill>
            <a:ln w="9525">
              <a:no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5" name="正方形/長方形 24"/>
            <xdr:cNvSpPr/>
          </xdr:nvSpPr>
          <xdr:spPr bwMode="auto">
            <a:xfrm>
              <a:off x="5633184" y="2657921"/>
              <a:ext cx="1325264" cy="36103"/>
            </a:xfrm>
            <a:prstGeom prst="rect">
              <a:avLst/>
            </a:prstGeom>
            <a:solidFill>
              <a:schemeClr val="bg1">
                <a:lumMod val="75000"/>
              </a:schemeClr>
            </a:solidFill>
            <a:ln w="9525">
              <a:no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6" name="正方形/長方形 25"/>
            <xdr:cNvSpPr/>
          </xdr:nvSpPr>
          <xdr:spPr bwMode="auto">
            <a:xfrm>
              <a:off x="5633184" y="2766230"/>
              <a:ext cx="1325264" cy="685956"/>
            </a:xfrm>
            <a:prstGeom prst="rect">
              <a:avLst/>
            </a:prstGeom>
            <a:solidFill>
              <a:schemeClr val="tx2">
                <a:lumMod val="40000"/>
                <a:lumOff val="60000"/>
              </a:schemeClr>
            </a:solidFill>
            <a:ln w="9525">
              <a:no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7" name="正方形/長方形 26"/>
            <xdr:cNvSpPr/>
          </xdr:nvSpPr>
          <xdr:spPr bwMode="auto">
            <a:xfrm>
              <a:off x="5433487" y="2838436"/>
              <a:ext cx="145234"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8" name="正方形/長方形 27"/>
            <xdr:cNvSpPr/>
          </xdr:nvSpPr>
          <xdr:spPr bwMode="auto">
            <a:xfrm>
              <a:off x="5433487" y="2982847"/>
              <a:ext cx="145234"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29" name="正方形/長方形 28"/>
            <xdr:cNvSpPr/>
          </xdr:nvSpPr>
          <xdr:spPr bwMode="auto">
            <a:xfrm>
              <a:off x="5433487" y="3127259"/>
              <a:ext cx="145234"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30" name="正方形/長方形 29"/>
            <xdr:cNvSpPr/>
          </xdr:nvSpPr>
          <xdr:spPr bwMode="auto">
            <a:xfrm>
              <a:off x="5433487" y="3271671"/>
              <a:ext cx="145234"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31" name="正方形/長方形 30"/>
            <xdr:cNvSpPr/>
          </xdr:nvSpPr>
          <xdr:spPr bwMode="auto">
            <a:xfrm>
              <a:off x="7031066" y="2838436"/>
              <a:ext cx="127080"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32" name="正方形/長方形 31"/>
            <xdr:cNvSpPr/>
          </xdr:nvSpPr>
          <xdr:spPr bwMode="auto">
            <a:xfrm>
              <a:off x="7031066" y="2982847"/>
              <a:ext cx="127080"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33" name="正方形/長方形 32"/>
            <xdr:cNvSpPr/>
          </xdr:nvSpPr>
          <xdr:spPr bwMode="auto">
            <a:xfrm>
              <a:off x="7031066" y="3127259"/>
              <a:ext cx="127080"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sp macro="" textlink="">
          <xdr:nvSpPr>
            <xdr:cNvPr id="34" name="正方形/長方形 33"/>
            <xdr:cNvSpPr/>
          </xdr:nvSpPr>
          <xdr:spPr bwMode="auto">
            <a:xfrm>
              <a:off x="7031066" y="3271671"/>
              <a:ext cx="127080" cy="144412"/>
            </a:xfrm>
            <a:prstGeom prst="rect">
              <a:avLst/>
            </a:prstGeom>
            <a:noFill/>
            <a:ln w="9525">
              <a:solidFill>
                <a:schemeClr val="tx1">
                  <a:lumMod val="85000"/>
                  <a:lumOff val="15000"/>
                </a:schemeClr>
              </a:solidFill>
              <a:miter lim="800000"/>
              <a:headEnd/>
              <a:tailEnd/>
            </a:ln>
            <a:effectLst/>
          </xdr:spPr>
          <xdr:txBody>
            <a:bodyPr wrap="square" rtlCol="0" anchor="ctr" anchorCtr="0">
              <a:noAutofit/>
            </a:bodyPr>
            <a:lstStyle>
              <a:defPPr>
                <a:defRPr lang="ja-JP"/>
              </a:defPPr>
              <a:lvl1pPr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1pPr>
              <a:lvl2pPr marL="4572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2pPr>
              <a:lvl3pPr marL="9144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3pPr>
              <a:lvl4pPr marL="13716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4pPr>
              <a:lvl5pPr marL="1828800" algn="l" rtl="0" fontAlgn="base">
                <a:spcBef>
                  <a:spcPct val="0"/>
                </a:spcBef>
                <a:spcAft>
                  <a:spcPct val="0"/>
                </a:spcAft>
                <a:defRPr kumimoji="1" sz="1200" kern="1200">
                  <a:solidFill>
                    <a:schemeClr val="tx1"/>
                  </a:solidFill>
                  <a:latin typeface="HGPｺﾞｼｯｸE" pitchFamily="50" charset="-128"/>
                  <a:ea typeface="HGPｺﾞｼｯｸE" pitchFamily="50" charset="-128"/>
                  <a:cs typeface="+mn-cs"/>
                </a:defRPr>
              </a:lvl5pPr>
              <a:lvl6pPr marL="22860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6pPr>
              <a:lvl7pPr marL="27432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7pPr>
              <a:lvl8pPr marL="32004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8pPr>
              <a:lvl9pPr marL="3657600" algn="l" defTabSz="914400" rtl="0" eaLnBrk="1" latinLnBrk="0" hangingPunct="1">
                <a:defRPr kumimoji="1" sz="1200" kern="1200">
                  <a:solidFill>
                    <a:schemeClr val="tx1"/>
                  </a:solidFill>
                  <a:latin typeface="HGPｺﾞｼｯｸE" pitchFamily="50" charset="-128"/>
                  <a:ea typeface="HGPｺﾞｼｯｸE" pitchFamily="50" charset="-128"/>
                  <a:cs typeface="+mn-cs"/>
                </a:defRPr>
              </a:lvl9pPr>
            </a:lstStyle>
            <a:p>
              <a:pPr algn="ctr"/>
              <a:endParaRPr kumimoji="1" lang="ja-JP" altLang="en-US" sz="1800">
                <a:solidFill>
                  <a:schemeClr val="tx1"/>
                </a:solidFill>
                <a:latin typeface="HGｺﾞｼｯｸM" panose="020B0609000000000000" pitchFamily="49" charset="-128"/>
                <a:ea typeface="HGｺﾞｼｯｸM" panose="020B0609000000000000" pitchFamily="49" charset="-128"/>
              </a:endParaRPr>
            </a:p>
          </xdr:txBody>
        </xdr:sp>
      </xdr:grpSp>
      <xdr:sp macro="" textlink="">
        <xdr:nvSpPr>
          <xdr:cNvPr id="8" name="四角形吹き出し 7"/>
          <xdr:cNvSpPr/>
        </xdr:nvSpPr>
        <xdr:spPr>
          <a:xfrm>
            <a:off x="2066193" y="2593729"/>
            <a:ext cx="2161442" cy="703385"/>
          </a:xfrm>
          <a:prstGeom prst="wedgeRectCallout">
            <a:avLst>
              <a:gd name="adj1" fmla="val -5351"/>
              <a:gd name="adj2" fmla="val -8154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側からの要求により</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にて現在オーディオの音量調整を行うと共に、操作結果を通知する</a:t>
            </a:r>
          </a:p>
        </xdr:txBody>
      </xdr:sp>
      <xdr:sp macro="" textlink="">
        <xdr:nvSpPr>
          <xdr:cNvPr id="9" name="正方形/長方形 8"/>
          <xdr:cNvSpPr/>
        </xdr:nvSpPr>
        <xdr:spPr>
          <a:xfrm>
            <a:off x="3553552" y="1245577"/>
            <a:ext cx="1604597" cy="42496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H/U]VOL-UP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p>
        </xdr:txBody>
      </xdr:sp>
      <xdr:grpSp>
        <xdr:nvGrpSpPr>
          <xdr:cNvPr id="10" name="グループ化 9"/>
          <xdr:cNvGrpSpPr/>
        </xdr:nvGrpSpPr>
        <xdr:grpSpPr>
          <a:xfrm>
            <a:off x="5231420" y="1458056"/>
            <a:ext cx="307734" cy="263771"/>
            <a:chOff x="3707420" y="1384787"/>
            <a:chExt cx="307734" cy="263771"/>
          </a:xfrm>
        </xdr:grpSpPr>
        <xdr:sp macro="" textlink="">
          <xdr:nvSpPr>
            <xdr:cNvPr id="21" name="正方形/長方形 20"/>
            <xdr:cNvSpPr/>
          </xdr:nvSpPr>
          <xdr:spPr>
            <a:xfrm>
              <a:off x="3707420" y="1384787"/>
              <a:ext cx="307734" cy="263771"/>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2" name="加算記号 21"/>
            <xdr:cNvSpPr/>
          </xdr:nvSpPr>
          <xdr:spPr>
            <a:xfrm>
              <a:off x="3758710" y="1406765"/>
              <a:ext cx="219807" cy="219807"/>
            </a:xfrm>
            <a:prstGeom prst="mathPlus">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sp macro="" textlink="">
        <xdr:nvSpPr>
          <xdr:cNvPr id="11" name="左矢印 10"/>
          <xdr:cNvSpPr/>
        </xdr:nvSpPr>
        <xdr:spPr>
          <a:xfrm>
            <a:off x="3582865" y="1487365"/>
            <a:ext cx="1670537" cy="205154"/>
          </a:xfrm>
          <a:prstGeom prst="leftArrow">
            <a:avLst/>
          </a:prstGeom>
          <a:solidFill>
            <a:schemeClr val="accent4">
              <a:lumMod val="20000"/>
              <a:lumOff val="80000"/>
            </a:schemeClr>
          </a:solidFill>
          <a:ln w="127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2" name="左矢印 11"/>
          <xdr:cNvSpPr/>
        </xdr:nvSpPr>
        <xdr:spPr>
          <a:xfrm flipH="1">
            <a:off x="3582865" y="2220059"/>
            <a:ext cx="1567960" cy="205154"/>
          </a:xfrm>
          <a:prstGeom prst="leftArrow">
            <a:avLst/>
          </a:prstGeom>
          <a:solidFill>
            <a:schemeClr val="accent3">
              <a:lumMod val="60000"/>
              <a:lumOff val="40000"/>
            </a:schemeClr>
          </a:solidFill>
          <a:ln w="12700">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13" name="グループ化 12"/>
          <xdr:cNvGrpSpPr/>
        </xdr:nvGrpSpPr>
        <xdr:grpSpPr>
          <a:xfrm>
            <a:off x="5231421" y="1831727"/>
            <a:ext cx="307734" cy="263771"/>
            <a:chOff x="4901708" y="1948960"/>
            <a:chExt cx="307734" cy="263771"/>
          </a:xfrm>
        </xdr:grpSpPr>
        <xdr:sp macro="" textlink="">
          <xdr:nvSpPr>
            <xdr:cNvPr id="19" name="正方形/長方形 18"/>
            <xdr:cNvSpPr/>
          </xdr:nvSpPr>
          <xdr:spPr>
            <a:xfrm>
              <a:off x="4901708" y="1948960"/>
              <a:ext cx="307734" cy="263771"/>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0" name="減算記号 19"/>
            <xdr:cNvSpPr/>
          </xdr:nvSpPr>
          <xdr:spPr>
            <a:xfrm>
              <a:off x="4931019" y="1985594"/>
              <a:ext cx="256442" cy="205154"/>
            </a:xfrm>
            <a:prstGeom prst="mathMinus">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sp macro="" textlink="">
        <xdr:nvSpPr>
          <xdr:cNvPr id="14" name="正方形/長方形 13"/>
          <xdr:cNvSpPr/>
        </xdr:nvSpPr>
        <xdr:spPr>
          <a:xfrm>
            <a:off x="5084888" y="2176096"/>
            <a:ext cx="637441" cy="29307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VOL:10</a:t>
            </a:r>
            <a:endParaRPr kumimoji="1" lang="ja-JP" altLang="en-US" sz="900" u="sng">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5" name="正方形/長方形 14"/>
          <xdr:cNvSpPr/>
        </xdr:nvSpPr>
        <xdr:spPr>
          <a:xfrm>
            <a:off x="3553557" y="1626577"/>
            <a:ext cx="1604597" cy="42496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H/U]VOL-DN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p>
        </xdr:txBody>
      </xdr:sp>
      <xdr:sp macro="" textlink="">
        <xdr:nvSpPr>
          <xdr:cNvPr id="16" name="正方形/長方形 15"/>
          <xdr:cNvSpPr/>
        </xdr:nvSpPr>
        <xdr:spPr>
          <a:xfrm>
            <a:off x="3531578" y="1992923"/>
            <a:ext cx="1604597" cy="42496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p>
        </xdr:txBody>
      </xdr:sp>
      <xdr:sp macro="" textlink="">
        <xdr:nvSpPr>
          <xdr:cNvPr id="17" name="左矢印 16"/>
          <xdr:cNvSpPr/>
        </xdr:nvSpPr>
        <xdr:spPr>
          <a:xfrm>
            <a:off x="3582865" y="1861038"/>
            <a:ext cx="1670537" cy="205154"/>
          </a:xfrm>
          <a:prstGeom prst="leftArrow">
            <a:avLst/>
          </a:prstGeom>
          <a:solidFill>
            <a:schemeClr val="accent4">
              <a:lumMod val="20000"/>
              <a:lumOff val="80000"/>
            </a:schemeClr>
          </a:solidFill>
          <a:ln w="127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8" name="正方形/長方形 17"/>
          <xdr:cNvSpPr/>
        </xdr:nvSpPr>
        <xdr:spPr>
          <a:xfrm>
            <a:off x="2688984" y="2139462"/>
            <a:ext cx="637441" cy="29307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VOL:10</a:t>
            </a:r>
            <a:endParaRPr kumimoji="1" lang="ja-JP" altLang="en-US" sz="900" u="sng">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oneCellAnchor>
    <xdr:from>
      <xdr:col>4</xdr:col>
      <xdr:colOff>36638</xdr:colOff>
      <xdr:row>87</xdr:row>
      <xdr:rowOff>73272</xdr:rowOff>
    </xdr:from>
    <xdr:ext cx="4608954" cy="425758"/>
    <xdr:sp macro="" textlink="">
      <xdr:nvSpPr>
        <xdr:cNvPr id="39" name="テキスト ボックス 38"/>
        <xdr:cNvSpPr txBox="1"/>
      </xdr:nvSpPr>
      <xdr:spPr>
        <a:xfrm>
          <a:off x="1255838" y="13417797"/>
          <a:ext cx="4608954" cy="42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補足</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実際に</a:t>
          </a:r>
          <a:r>
            <a:rPr kumimoji="1" lang="en-US" altLang="ja-JP" sz="1000">
              <a:latin typeface="ＭＳ ゴシック" panose="020B0609070205080204" pitchFamily="49" charset="-128"/>
              <a:ea typeface="ＭＳ ゴシック" panose="020B0609070205080204" pitchFamily="49" charset="-128"/>
            </a:rPr>
            <a:t>MD</a:t>
          </a:r>
          <a:r>
            <a:rPr kumimoji="1" lang="ja-JP" altLang="en-US" sz="1000">
              <a:latin typeface="ＭＳ ゴシック" panose="020B0609070205080204" pitchFamily="49" charset="-128"/>
              <a:ea typeface="ＭＳ ゴシック" panose="020B0609070205080204" pitchFamily="49" charset="-128"/>
            </a:rPr>
            <a:t>と直接通信を実施しているのは</a:t>
          </a:r>
          <a:r>
            <a:rPr kumimoji="1" lang="en-US" altLang="ja-JP" sz="1000">
              <a:latin typeface="ＭＳ ゴシック" panose="020B0609070205080204" pitchFamily="49" charset="-128"/>
              <a:ea typeface="ＭＳ ゴシック" panose="020B0609070205080204" pitchFamily="49" charset="-128"/>
            </a:rPr>
            <a:t>H/U</a:t>
          </a:r>
          <a:r>
            <a:rPr kumimoji="1" lang="ja-JP" altLang="en-US" sz="1000">
              <a:latin typeface="ＭＳ ゴシック" panose="020B0609070205080204" pitchFamily="49" charset="-128"/>
              <a:ea typeface="ＭＳ ゴシック" panose="020B0609070205080204" pitchFamily="49" charset="-128"/>
            </a:rPr>
            <a:t>側アプリの制御となるが、</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　　　簡易表現のため</a:t>
          </a:r>
          <a:r>
            <a:rPr kumimoji="1" lang="en-US" altLang="ja-JP" sz="1000">
              <a:latin typeface="ＭＳ ゴシック" panose="020B0609070205080204" pitchFamily="49" charset="-128"/>
              <a:ea typeface="ＭＳ ゴシック" panose="020B0609070205080204" pitchFamily="49" charset="-128"/>
            </a:rPr>
            <a:t>HUVELib-MD</a:t>
          </a:r>
          <a:r>
            <a:rPr kumimoji="1" lang="ja-JP" altLang="en-US" sz="1000">
              <a:latin typeface="ＭＳ ゴシック" panose="020B0609070205080204" pitchFamily="49" charset="-128"/>
              <a:ea typeface="ＭＳ ゴシック" panose="020B0609070205080204" pitchFamily="49" charset="-128"/>
            </a:rPr>
            <a:t>間で矢印表現としている</a:t>
          </a:r>
        </a:p>
      </xdr:txBody>
    </xdr:sp>
    <xdr:clientData/>
  </xdr:oneCellAnchor>
  <xdr:twoCellAnchor>
    <xdr:from>
      <xdr:col>4</xdr:col>
      <xdr:colOff>7327</xdr:colOff>
      <xdr:row>73</xdr:row>
      <xdr:rowOff>65943</xdr:rowOff>
    </xdr:from>
    <xdr:to>
      <xdr:col>24</xdr:col>
      <xdr:colOff>173419</xdr:colOff>
      <xdr:row>87</xdr:row>
      <xdr:rowOff>43961</xdr:rowOff>
    </xdr:to>
    <xdr:grpSp>
      <xdr:nvGrpSpPr>
        <xdr:cNvPr id="40" name="グループ化 39"/>
        <xdr:cNvGrpSpPr/>
      </xdr:nvGrpSpPr>
      <xdr:grpSpPr>
        <a:xfrm>
          <a:off x="1233153" y="11040400"/>
          <a:ext cx="6295223" cy="2065235"/>
          <a:chOff x="402981" y="3802673"/>
          <a:chExt cx="6320261" cy="2132133"/>
        </a:xfrm>
      </xdr:grpSpPr>
      <xdr:sp macro="" textlink="">
        <xdr:nvSpPr>
          <xdr:cNvPr id="41" name="テキスト ボックス 40"/>
          <xdr:cNvSpPr txBox="1"/>
        </xdr:nvSpPr>
        <xdr:spPr>
          <a:xfrm>
            <a:off x="1230923" y="3934559"/>
            <a:ext cx="1230938" cy="47478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42" name="テキスト ボックス 41"/>
          <xdr:cNvSpPr txBox="1"/>
        </xdr:nvSpPr>
        <xdr:spPr>
          <a:xfrm>
            <a:off x="1235983" y="5004290"/>
            <a:ext cx="1230938" cy="47478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sp macro="" textlink="">
        <xdr:nvSpPr>
          <xdr:cNvPr id="43" name="テキスト ボックス 42"/>
          <xdr:cNvSpPr txBox="1"/>
        </xdr:nvSpPr>
        <xdr:spPr>
          <a:xfrm>
            <a:off x="4305993" y="5009293"/>
            <a:ext cx="1230938" cy="474787"/>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p>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MDEAPFramework</a:t>
            </a:r>
          </a:p>
        </xdr:txBody>
      </xdr:sp>
      <xdr:sp macro="" textlink="">
        <xdr:nvSpPr>
          <xdr:cNvPr id="44" name="テキスト ボックス 43"/>
          <xdr:cNvSpPr txBox="1"/>
        </xdr:nvSpPr>
        <xdr:spPr>
          <a:xfrm>
            <a:off x="4306015" y="3934558"/>
            <a:ext cx="1230938" cy="472459"/>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45" name="下矢印 44"/>
          <xdr:cNvSpPr/>
        </xdr:nvSpPr>
        <xdr:spPr>
          <a:xfrm>
            <a:off x="4586654" y="4374173"/>
            <a:ext cx="168512" cy="696058"/>
          </a:xfrm>
          <a:prstGeom prst="downArrow">
            <a:avLst/>
          </a:prstGeom>
          <a:solidFill>
            <a:schemeClr val="accent4">
              <a:lumMod val="20000"/>
              <a:lumOff val="80000"/>
            </a:schemeClr>
          </a:solidFill>
          <a:ln w="127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下矢印 45"/>
          <xdr:cNvSpPr/>
        </xdr:nvSpPr>
        <xdr:spPr>
          <a:xfrm rot="5400000">
            <a:off x="3302610" y="4200160"/>
            <a:ext cx="157530" cy="1926980"/>
          </a:xfrm>
          <a:prstGeom prst="downArrow">
            <a:avLst/>
          </a:prstGeom>
          <a:solidFill>
            <a:schemeClr val="accent4">
              <a:lumMod val="20000"/>
              <a:lumOff val="80000"/>
            </a:schemeClr>
          </a:solidFill>
          <a:ln w="127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四角形吹き出し 46"/>
          <xdr:cNvSpPr/>
        </xdr:nvSpPr>
        <xdr:spPr>
          <a:xfrm>
            <a:off x="3510102" y="3802673"/>
            <a:ext cx="1069224" cy="542192"/>
          </a:xfrm>
          <a:prstGeom prst="wedgeRectCallout">
            <a:avLst>
              <a:gd name="adj1" fmla="val 59557"/>
              <a:gd name="adj2" fmla="val 9478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2-1)VendorApp</a:t>
            </a: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p>
        </xdr:txBody>
      </xdr:sp>
      <xdr:sp macro="" textlink="">
        <xdr:nvSpPr>
          <xdr:cNvPr id="48" name="四角形吹き出し 47"/>
          <xdr:cNvSpPr/>
        </xdr:nvSpPr>
        <xdr:spPr>
          <a:xfrm>
            <a:off x="2498480" y="4593981"/>
            <a:ext cx="1721827" cy="410307"/>
          </a:xfrm>
          <a:prstGeom prst="wedgeRectCallout">
            <a:avLst>
              <a:gd name="adj1" fmla="val -7549"/>
              <a:gd name="adj2" fmla="val 89883"/>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1-1)</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要求用通信プロトコル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49" name="下矢印 48"/>
          <xdr:cNvSpPr/>
        </xdr:nvSpPr>
        <xdr:spPr>
          <a:xfrm flipV="1">
            <a:off x="5194789" y="4366845"/>
            <a:ext cx="168512" cy="696058"/>
          </a:xfrm>
          <a:prstGeom prst="downArrow">
            <a:avLst/>
          </a:prstGeom>
          <a:solidFill>
            <a:schemeClr val="accent3">
              <a:lumMod val="40000"/>
              <a:lumOff val="60000"/>
            </a:schemeClr>
          </a:solidFill>
          <a:ln w="12700">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吹き出し 49"/>
          <xdr:cNvSpPr/>
        </xdr:nvSpPr>
        <xdr:spPr>
          <a:xfrm>
            <a:off x="5577346" y="4024390"/>
            <a:ext cx="1145896" cy="542192"/>
          </a:xfrm>
          <a:prstGeom prst="wedgeRectCallout">
            <a:avLst>
              <a:gd name="adj1" fmla="val -75258"/>
              <a:gd name="adj2" fmla="val 6505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2-2)VendorApp</a:t>
            </a: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p>
        </xdr:txBody>
      </xdr:sp>
      <xdr:sp macro="" textlink="">
        <xdr:nvSpPr>
          <xdr:cNvPr id="51" name="下矢印 50"/>
          <xdr:cNvSpPr/>
        </xdr:nvSpPr>
        <xdr:spPr>
          <a:xfrm rot="16200000" flipH="1">
            <a:off x="3317264" y="4405313"/>
            <a:ext cx="157530" cy="1926980"/>
          </a:xfrm>
          <a:prstGeom prst="downArrow">
            <a:avLst/>
          </a:prstGeom>
          <a:solidFill>
            <a:schemeClr val="accent3">
              <a:lumMod val="40000"/>
              <a:lumOff val="60000"/>
            </a:schemeClr>
          </a:solidFill>
          <a:ln w="12700">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吹き出し 51"/>
          <xdr:cNvSpPr/>
        </xdr:nvSpPr>
        <xdr:spPr>
          <a:xfrm>
            <a:off x="2498479" y="5524499"/>
            <a:ext cx="1721827" cy="410307"/>
          </a:xfrm>
          <a:prstGeom prst="wedgeRectCallout">
            <a:avLst>
              <a:gd name="adj1" fmla="val -12230"/>
              <a:gd name="adj2" fmla="val -85118"/>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応答用通信プロトコル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53" name="下矢印 52"/>
          <xdr:cNvSpPr/>
        </xdr:nvSpPr>
        <xdr:spPr>
          <a:xfrm flipV="1">
            <a:off x="2073518" y="4359519"/>
            <a:ext cx="168512" cy="696058"/>
          </a:xfrm>
          <a:prstGeom prst="downArrow">
            <a:avLst/>
          </a:prstGeom>
          <a:solidFill>
            <a:schemeClr val="accent4">
              <a:lumMod val="20000"/>
              <a:lumOff val="80000"/>
            </a:schemeClr>
          </a:solidFill>
          <a:ln w="127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下矢印 53"/>
          <xdr:cNvSpPr/>
        </xdr:nvSpPr>
        <xdr:spPr>
          <a:xfrm>
            <a:off x="1450731" y="4352191"/>
            <a:ext cx="168512" cy="696058"/>
          </a:xfrm>
          <a:prstGeom prst="downArrow">
            <a:avLst/>
          </a:prstGeom>
          <a:solidFill>
            <a:schemeClr val="accent3">
              <a:lumMod val="40000"/>
              <a:lumOff val="60000"/>
            </a:schemeClr>
          </a:solidFill>
          <a:ln w="12700">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吹き出し 54"/>
          <xdr:cNvSpPr/>
        </xdr:nvSpPr>
        <xdr:spPr>
          <a:xfrm>
            <a:off x="2337288" y="4066443"/>
            <a:ext cx="996462" cy="410307"/>
          </a:xfrm>
          <a:prstGeom prst="wedgeRectCallout">
            <a:avLst>
              <a:gd name="adj1" fmla="val -67108"/>
              <a:gd name="adj2" fmla="val 86312"/>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3-1)HU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p>
        </xdr:txBody>
      </xdr:sp>
      <xdr:sp macro="" textlink="">
        <xdr:nvSpPr>
          <xdr:cNvPr id="56" name="四角形吹き出し 55"/>
          <xdr:cNvSpPr/>
        </xdr:nvSpPr>
        <xdr:spPr>
          <a:xfrm>
            <a:off x="402981" y="4088423"/>
            <a:ext cx="1011115" cy="410307"/>
          </a:xfrm>
          <a:prstGeom prst="wedgeRectCallout">
            <a:avLst>
              <a:gd name="adj1" fmla="val 62016"/>
              <a:gd name="adj2" fmla="val 95240"/>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3-2)HU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p>
        </xdr:txBody>
      </xdr:sp>
    </xdr:grpSp>
    <xdr:clientData/>
  </xdr:twoCellAnchor>
  <xdr:twoCellAnchor>
    <xdr:from>
      <xdr:col>15</xdr:col>
      <xdr:colOff>1909</xdr:colOff>
      <xdr:row>33</xdr:row>
      <xdr:rowOff>36</xdr:rowOff>
    </xdr:from>
    <xdr:to>
      <xdr:col>19</xdr:col>
      <xdr:colOff>2196</xdr:colOff>
      <xdr:row>46</xdr:row>
      <xdr:rowOff>479</xdr:rowOff>
    </xdr:to>
    <xdr:sp macro="" textlink="">
      <xdr:nvSpPr>
        <xdr:cNvPr id="57" name="テキスト ボックス 56"/>
        <xdr:cNvSpPr txBox="1"/>
      </xdr:nvSpPr>
      <xdr:spPr>
        <a:xfrm>
          <a:off x="4573909" y="5114961"/>
          <a:ext cx="1219487" cy="1981643"/>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298768</xdr:colOff>
      <xdr:row>33</xdr:row>
      <xdr:rowOff>36</xdr:rowOff>
    </xdr:from>
    <xdr:to>
      <xdr:col>8</xdr:col>
      <xdr:colOff>299055</xdr:colOff>
      <xdr:row>46</xdr:row>
      <xdr:rowOff>479</xdr:rowOff>
    </xdr:to>
    <xdr:sp macro="" textlink="">
      <xdr:nvSpPr>
        <xdr:cNvPr id="58" name="テキスト ボックス 57"/>
        <xdr:cNvSpPr txBox="1"/>
      </xdr:nvSpPr>
      <xdr:spPr>
        <a:xfrm>
          <a:off x="1517968" y="5114961"/>
          <a:ext cx="1219487" cy="1981643"/>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233712</xdr:colOff>
      <xdr:row>39</xdr:row>
      <xdr:rowOff>7507</xdr:rowOff>
    </xdr:from>
    <xdr:to>
      <xdr:col>15</xdr:col>
      <xdr:colOff>52721</xdr:colOff>
      <xdr:row>39</xdr:row>
      <xdr:rowOff>7507</xdr:rowOff>
    </xdr:to>
    <xdr:cxnSp macro="">
      <xdr:nvCxnSpPr>
        <xdr:cNvPr id="59" name="直線矢印コネクタ 58"/>
        <xdr:cNvCxnSpPr/>
      </xdr:nvCxnSpPr>
      <xdr:spPr>
        <a:xfrm flipH="1">
          <a:off x="2672112" y="6036832"/>
          <a:ext cx="1952609" cy="0"/>
        </a:xfrm>
        <a:prstGeom prst="straightConnector1">
          <a:avLst/>
        </a:prstGeom>
        <a:ln w="28575">
          <a:solidFill>
            <a:schemeClr val="accent4">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124898</xdr:colOff>
      <xdr:row>37</xdr:row>
      <xdr:rowOff>7438</xdr:rowOff>
    </xdr:from>
    <xdr:to>
      <xdr:col>14</xdr:col>
      <xdr:colOff>190569</xdr:colOff>
      <xdr:row>39</xdr:row>
      <xdr:rowOff>123646</xdr:rowOff>
    </xdr:to>
    <xdr:sp macro="" textlink="">
      <xdr:nvSpPr>
        <xdr:cNvPr id="60" name="正方形/長方形 59"/>
        <xdr:cNvSpPr/>
      </xdr:nvSpPr>
      <xdr:spPr>
        <a:xfrm>
          <a:off x="2868098" y="5731963"/>
          <a:ext cx="1589671" cy="42100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H/U]VOL-UP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p>
      </xdr:txBody>
    </xdr:sp>
    <xdr:clientData/>
  </xdr:twoCellAnchor>
  <xdr:twoCellAnchor>
    <xdr:from>
      <xdr:col>8</xdr:col>
      <xdr:colOff>161120</xdr:colOff>
      <xdr:row>32</xdr:row>
      <xdr:rowOff>7265</xdr:rowOff>
    </xdr:from>
    <xdr:to>
      <xdr:col>15</xdr:col>
      <xdr:colOff>81755</xdr:colOff>
      <xdr:row>34</xdr:row>
      <xdr:rowOff>123473</xdr:rowOff>
    </xdr:to>
    <xdr:sp macro="" textlink="">
      <xdr:nvSpPr>
        <xdr:cNvPr id="61" name="正方形/長方形 60"/>
        <xdr:cNvSpPr/>
      </xdr:nvSpPr>
      <xdr:spPr>
        <a:xfrm>
          <a:off x="2599520" y="4969790"/>
          <a:ext cx="2054235" cy="42100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VOL3</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161119</xdr:colOff>
      <xdr:row>33</xdr:row>
      <xdr:rowOff>94403</xdr:rowOff>
    </xdr:from>
    <xdr:to>
      <xdr:col>15</xdr:col>
      <xdr:colOff>81754</xdr:colOff>
      <xdr:row>36</xdr:row>
      <xdr:rowOff>58212</xdr:rowOff>
    </xdr:to>
    <xdr:sp macro="" textlink="">
      <xdr:nvSpPr>
        <xdr:cNvPr id="62" name="正方形/長方形 61"/>
        <xdr:cNvSpPr/>
      </xdr:nvSpPr>
      <xdr:spPr>
        <a:xfrm>
          <a:off x="2599519" y="5209328"/>
          <a:ext cx="2054235" cy="42100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VOL3</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240971</xdr:colOff>
      <xdr:row>34</xdr:row>
      <xdr:rowOff>7333</xdr:rowOff>
    </xdr:from>
    <xdr:to>
      <xdr:col>15</xdr:col>
      <xdr:colOff>59980</xdr:colOff>
      <xdr:row>34</xdr:row>
      <xdr:rowOff>7333</xdr:rowOff>
    </xdr:to>
    <xdr:cxnSp macro="">
      <xdr:nvCxnSpPr>
        <xdr:cNvPr id="63" name="直線矢印コネクタ 62"/>
        <xdr:cNvCxnSpPr/>
      </xdr:nvCxnSpPr>
      <xdr:spPr>
        <a:xfrm>
          <a:off x="2679371" y="5274658"/>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233712</xdr:colOff>
      <xdr:row>35</xdr:row>
      <xdr:rowOff>108991</xdr:rowOff>
    </xdr:from>
    <xdr:to>
      <xdr:col>15</xdr:col>
      <xdr:colOff>52721</xdr:colOff>
      <xdr:row>35</xdr:row>
      <xdr:rowOff>108991</xdr:rowOff>
    </xdr:to>
    <xdr:cxnSp macro="">
      <xdr:nvCxnSpPr>
        <xdr:cNvPr id="64" name="直線矢印コネクタ 63"/>
        <xdr:cNvCxnSpPr/>
      </xdr:nvCxnSpPr>
      <xdr:spPr>
        <a:xfrm>
          <a:off x="2672112" y="5528716"/>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124558</xdr:colOff>
      <xdr:row>35</xdr:row>
      <xdr:rowOff>104</xdr:rowOff>
    </xdr:from>
    <xdr:to>
      <xdr:col>8</xdr:col>
      <xdr:colOff>190160</xdr:colOff>
      <xdr:row>38</xdr:row>
      <xdr:rowOff>46661</xdr:rowOff>
    </xdr:to>
    <xdr:sp macro="" textlink="">
      <xdr:nvSpPr>
        <xdr:cNvPr id="65" name="円形吹き出し 64"/>
        <xdr:cNvSpPr/>
      </xdr:nvSpPr>
      <xdr:spPr>
        <a:xfrm>
          <a:off x="1343758" y="5419829"/>
          <a:ext cx="1284802" cy="503757"/>
        </a:xfrm>
        <a:prstGeom prst="wedgeEllipseCallout">
          <a:avLst>
            <a:gd name="adj1" fmla="val 49788"/>
            <a:gd name="adj2" fmla="val 63942"/>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要求受付</a:t>
          </a:r>
          <a:endParaRPr kumimoji="1" lang="en-US" altLang="ja-JP" sz="800">
            <a:latin typeface="ＭＳ ゴシック" panose="020B0609070205080204" pitchFamily="49" charset="-128"/>
            <a:ea typeface="ＭＳ ゴシック" panose="020B0609070205080204" pitchFamily="49" charset="-128"/>
          </a:endParaRPr>
        </a:p>
        <a:p>
          <a:pPr algn="ctr"/>
          <a:r>
            <a:rPr kumimoji="1" lang="en-US" altLang="ja-JP" sz="800">
              <a:latin typeface="ＭＳ ゴシック" panose="020B0609070205080204" pitchFamily="49" charset="-128"/>
              <a:ea typeface="ＭＳ ゴシック" panose="020B0609070205080204" pitchFamily="49" charset="-128"/>
            </a:rPr>
            <a:t>VOL-UP</a:t>
          </a:r>
          <a:r>
            <a:rPr kumimoji="1" lang="ja-JP" altLang="en-US" sz="800">
              <a:latin typeface="ＭＳ ゴシック" panose="020B0609070205080204" pitchFamily="49" charset="-128"/>
              <a:ea typeface="ＭＳ ゴシック" panose="020B0609070205080204" pitchFamily="49" charset="-128"/>
            </a:rPr>
            <a:t>処理</a:t>
          </a:r>
        </a:p>
      </xdr:txBody>
    </xdr:sp>
    <xdr:clientData/>
  </xdr:twoCellAnchor>
  <xdr:twoCellAnchor>
    <xdr:from>
      <xdr:col>8</xdr:col>
      <xdr:colOff>161120</xdr:colOff>
      <xdr:row>40</xdr:row>
      <xdr:rowOff>58355</xdr:rowOff>
    </xdr:from>
    <xdr:to>
      <xdr:col>15</xdr:col>
      <xdr:colOff>81755</xdr:colOff>
      <xdr:row>43</xdr:row>
      <xdr:rowOff>22163</xdr:rowOff>
    </xdr:to>
    <xdr:sp macro="" textlink="">
      <xdr:nvSpPr>
        <xdr:cNvPr id="66" name="正方形/長方形 65"/>
        <xdr:cNvSpPr/>
      </xdr:nvSpPr>
      <xdr:spPr>
        <a:xfrm>
          <a:off x="2599520" y="6240080"/>
          <a:ext cx="2054235" cy="42100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VOL4</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161119</xdr:colOff>
      <xdr:row>41</xdr:row>
      <xdr:rowOff>145493</xdr:rowOff>
    </xdr:from>
    <xdr:to>
      <xdr:col>15</xdr:col>
      <xdr:colOff>81754</xdr:colOff>
      <xdr:row>44</xdr:row>
      <xdr:rowOff>109302</xdr:rowOff>
    </xdr:to>
    <xdr:sp macro="" textlink="">
      <xdr:nvSpPr>
        <xdr:cNvPr id="67" name="正方形/長方形 66"/>
        <xdr:cNvSpPr/>
      </xdr:nvSpPr>
      <xdr:spPr>
        <a:xfrm>
          <a:off x="2599519" y="6479618"/>
          <a:ext cx="2054235" cy="42100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VOL4</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240971</xdr:colOff>
      <xdr:row>42</xdr:row>
      <xdr:rowOff>58425</xdr:rowOff>
    </xdr:from>
    <xdr:to>
      <xdr:col>15</xdr:col>
      <xdr:colOff>59980</xdr:colOff>
      <xdr:row>42</xdr:row>
      <xdr:rowOff>58425</xdr:rowOff>
    </xdr:to>
    <xdr:cxnSp macro="">
      <xdr:nvCxnSpPr>
        <xdr:cNvPr id="68" name="直線矢印コネクタ 67"/>
        <xdr:cNvCxnSpPr/>
      </xdr:nvCxnSpPr>
      <xdr:spPr>
        <a:xfrm>
          <a:off x="2679371" y="6544950"/>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233712</xdr:colOff>
      <xdr:row>44</xdr:row>
      <xdr:rowOff>7680</xdr:rowOff>
    </xdr:from>
    <xdr:to>
      <xdr:col>15</xdr:col>
      <xdr:colOff>52721</xdr:colOff>
      <xdr:row>44</xdr:row>
      <xdr:rowOff>7680</xdr:rowOff>
    </xdr:to>
    <xdr:cxnSp macro="">
      <xdr:nvCxnSpPr>
        <xdr:cNvPr id="69" name="直線矢印コネクタ 68"/>
        <xdr:cNvCxnSpPr/>
      </xdr:nvCxnSpPr>
      <xdr:spPr>
        <a:xfrm>
          <a:off x="2672112" y="679900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248843</xdr:colOff>
      <xdr:row>32</xdr:row>
      <xdr:rowOff>2</xdr:rowOff>
    </xdr:from>
    <xdr:to>
      <xdr:col>20</xdr:col>
      <xdr:colOff>174283</xdr:colOff>
      <xdr:row>38</xdr:row>
      <xdr:rowOff>51018</xdr:rowOff>
    </xdr:to>
    <xdr:grpSp>
      <xdr:nvGrpSpPr>
        <xdr:cNvPr id="70" name="グループ化 69"/>
        <xdr:cNvGrpSpPr/>
      </xdr:nvGrpSpPr>
      <xdr:grpSpPr>
        <a:xfrm>
          <a:off x="5458604" y="4861893"/>
          <a:ext cx="844809" cy="945538"/>
          <a:chOff x="8318255" y="25406838"/>
          <a:chExt cx="847726" cy="974481"/>
        </a:xfrm>
      </xdr:grpSpPr>
      <xdr:sp macro="" textlink="">
        <xdr:nvSpPr>
          <xdr:cNvPr id="71" name="正方形/長方形 70"/>
          <xdr:cNvSpPr/>
        </xdr:nvSpPr>
        <xdr:spPr>
          <a:xfrm>
            <a:off x="8318255" y="25406838"/>
            <a:ext cx="847726" cy="974481"/>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テキスト ボックス 71"/>
          <xdr:cNvSpPr txBox="1"/>
        </xdr:nvSpPr>
        <xdr:spPr>
          <a:xfrm>
            <a:off x="8323385" y="25410501"/>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grpSp>
        <xdr:nvGrpSpPr>
          <xdr:cNvPr id="73" name="グループ化 72"/>
          <xdr:cNvGrpSpPr/>
        </xdr:nvGrpSpPr>
        <xdr:grpSpPr>
          <a:xfrm>
            <a:off x="8423033" y="25617120"/>
            <a:ext cx="288680" cy="701187"/>
            <a:chOff x="9346224" y="23016063"/>
            <a:chExt cx="605937" cy="1661015"/>
          </a:xfrm>
        </xdr:grpSpPr>
        <xdr:sp macro="" textlink="">
          <xdr:nvSpPr>
            <xdr:cNvPr id="76" name="正方形/長方形 75"/>
            <xdr:cNvSpPr/>
          </xdr:nvSpPr>
          <xdr:spPr>
            <a:xfrm>
              <a:off x="9346224" y="2385865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正方形/長方形 76"/>
            <xdr:cNvSpPr/>
          </xdr:nvSpPr>
          <xdr:spPr>
            <a:xfrm>
              <a:off x="9346224" y="2402717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8" name="正方形/長方形 77"/>
            <xdr:cNvSpPr/>
          </xdr:nvSpPr>
          <xdr:spPr>
            <a:xfrm>
              <a:off x="9346224" y="2419569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正方形/長方形 78"/>
            <xdr:cNvSpPr/>
          </xdr:nvSpPr>
          <xdr:spPr>
            <a:xfrm>
              <a:off x="9346224" y="23690139"/>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9346225" y="2301606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xdr:cNvSpPr/>
          </xdr:nvSpPr>
          <xdr:spPr>
            <a:xfrm>
              <a:off x="9346224" y="2318458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正方形/長方形 81"/>
            <xdr:cNvSpPr/>
          </xdr:nvSpPr>
          <xdr:spPr>
            <a:xfrm>
              <a:off x="9346224" y="2335310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9346224" y="2352162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xdr:cNvSpPr/>
          </xdr:nvSpPr>
          <xdr:spPr>
            <a:xfrm>
              <a:off x="9346224" y="2436421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xdr:cNvSpPr/>
          </xdr:nvSpPr>
          <xdr:spPr>
            <a:xfrm>
              <a:off x="9346224" y="2453273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4" name="正方形/長方形 73"/>
          <xdr:cNvSpPr/>
        </xdr:nvSpPr>
        <xdr:spPr>
          <a:xfrm>
            <a:off x="8777654" y="25842058"/>
            <a:ext cx="271097" cy="197826"/>
          </a:xfrm>
          <a:prstGeom prst="rect">
            <a:avLst/>
          </a:prstGeom>
          <a:solidFill>
            <a:schemeClr val="accent1">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75" name="正方形/長方形 74"/>
          <xdr:cNvSpPr/>
        </xdr:nvSpPr>
        <xdr:spPr>
          <a:xfrm>
            <a:off x="8777654" y="26113154"/>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19</xdr:col>
      <xdr:colOff>292531</xdr:colOff>
      <xdr:row>33</xdr:row>
      <xdr:rowOff>36328</xdr:rowOff>
    </xdr:from>
    <xdr:to>
      <xdr:col>21</xdr:col>
      <xdr:colOff>249115</xdr:colOff>
      <xdr:row>34</xdr:row>
      <xdr:rowOff>146695</xdr:rowOff>
    </xdr:to>
    <xdr:sp macro="" textlink="">
      <xdr:nvSpPr>
        <xdr:cNvPr id="86" name="円形吹き出し 85"/>
        <xdr:cNvSpPr/>
      </xdr:nvSpPr>
      <xdr:spPr>
        <a:xfrm>
          <a:off x="6083731" y="5151253"/>
          <a:ext cx="566184" cy="262767"/>
        </a:xfrm>
        <a:prstGeom prst="wedgeEllipseCallout">
          <a:avLst>
            <a:gd name="adj1" fmla="val -40064"/>
            <a:gd name="adj2" fmla="val 7078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選択</a:t>
          </a:r>
        </a:p>
      </xdr:txBody>
    </xdr:sp>
    <xdr:clientData/>
  </xdr:twoCellAnchor>
  <xdr:twoCellAnchor>
    <xdr:from>
      <xdr:col>8</xdr:col>
      <xdr:colOff>161118</xdr:colOff>
      <xdr:row>35</xdr:row>
      <xdr:rowOff>50918</xdr:rowOff>
    </xdr:from>
    <xdr:to>
      <xdr:col>15</xdr:col>
      <xdr:colOff>81753</xdr:colOff>
      <xdr:row>38</xdr:row>
      <xdr:rowOff>14727</xdr:rowOff>
    </xdr:to>
    <xdr:sp macro="" textlink="">
      <xdr:nvSpPr>
        <xdr:cNvPr id="87" name="正方形/長方形 86"/>
        <xdr:cNvSpPr/>
      </xdr:nvSpPr>
      <xdr:spPr>
        <a:xfrm>
          <a:off x="2599518" y="5470643"/>
          <a:ext cx="2054235" cy="42100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VOL3</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233711</xdr:colOff>
      <xdr:row>37</xdr:row>
      <xdr:rowOff>65506</xdr:rowOff>
    </xdr:from>
    <xdr:to>
      <xdr:col>15</xdr:col>
      <xdr:colOff>52720</xdr:colOff>
      <xdr:row>37</xdr:row>
      <xdr:rowOff>65506</xdr:rowOff>
    </xdr:to>
    <xdr:cxnSp macro="">
      <xdr:nvCxnSpPr>
        <xdr:cNvPr id="88" name="直線矢印コネクタ 87"/>
        <xdr:cNvCxnSpPr/>
      </xdr:nvCxnSpPr>
      <xdr:spPr>
        <a:xfrm>
          <a:off x="2672111" y="5790031"/>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161120</xdr:colOff>
      <xdr:row>38</xdr:row>
      <xdr:rowOff>101840</xdr:rowOff>
    </xdr:from>
    <xdr:to>
      <xdr:col>15</xdr:col>
      <xdr:colOff>81755</xdr:colOff>
      <xdr:row>41</xdr:row>
      <xdr:rowOff>65648</xdr:rowOff>
    </xdr:to>
    <xdr:sp macro="" textlink="">
      <xdr:nvSpPr>
        <xdr:cNvPr id="89" name="正方形/長方形 88"/>
        <xdr:cNvSpPr/>
      </xdr:nvSpPr>
      <xdr:spPr>
        <a:xfrm>
          <a:off x="2599520" y="5978765"/>
          <a:ext cx="2054235" cy="421008"/>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b="1">
              <a:solidFill>
                <a:srgbClr val="0000FF"/>
              </a:solidFill>
              <a:latin typeface="ＭＳ ゴシック" panose="020B0609070205080204" pitchFamily="49" charset="-128"/>
              <a:ea typeface="ＭＳ ゴシック" panose="020B0609070205080204" pitchFamily="49" charset="-128"/>
            </a:rPr>
            <a:t>VOL4</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240971</xdr:colOff>
      <xdr:row>40</xdr:row>
      <xdr:rowOff>101909</xdr:rowOff>
    </xdr:from>
    <xdr:to>
      <xdr:col>15</xdr:col>
      <xdr:colOff>59980</xdr:colOff>
      <xdr:row>40</xdr:row>
      <xdr:rowOff>101909</xdr:rowOff>
    </xdr:to>
    <xdr:cxnSp macro="">
      <xdr:nvCxnSpPr>
        <xdr:cNvPr id="90" name="直線矢印コネクタ 89"/>
        <xdr:cNvCxnSpPr/>
      </xdr:nvCxnSpPr>
      <xdr:spPr>
        <a:xfrm>
          <a:off x="2679371" y="6283634"/>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248843</xdr:colOff>
      <xdr:row>40</xdr:row>
      <xdr:rowOff>276</xdr:rowOff>
    </xdr:from>
    <xdr:to>
      <xdr:col>20</xdr:col>
      <xdr:colOff>174283</xdr:colOff>
      <xdr:row>46</xdr:row>
      <xdr:rowOff>51292</xdr:rowOff>
    </xdr:to>
    <xdr:grpSp>
      <xdr:nvGrpSpPr>
        <xdr:cNvPr id="91" name="グループ化 90"/>
        <xdr:cNvGrpSpPr/>
      </xdr:nvGrpSpPr>
      <xdr:grpSpPr>
        <a:xfrm>
          <a:off x="5458604" y="6054863"/>
          <a:ext cx="844809" cy="945538"/>
          <a:chOff x="8318255" y="25406838"/>
          <a:chExt cx="847726" cy="974481"/>
        </a:xfrm>
      </xdr:grpSpPr>
      <xdr:sp macro="" textlink="">
        <xdr:nvSpPr>
          <xdr:cNvPr id="92" name="正方形/長方形 91"/>
          <xdr:cNvSpPr/>
        </xdr:nvSpPr>
        <xdr:spPr>
          <a:xfrm>
            <a:off x="8318255" y="25406838"/>
            <a:ext cx="847726" cy="974481"/>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テキスト ボックス 92"/>
          <xdr:cNvSpPr txBox="1"/>
        </xdr:nvSpPr>
        <xdr:spPr>
          <a:xfrm>
            <a:off x="8323385" y="25410501"/>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grpSp>
        <xdr:nvGrpSpPr>
          <xdr:cNvPr id="94" name="グループ化 93"/>
          <xdr:cNvGrpSpPr/>
        </xdr:nvGrpSpPr>
        <xdr:grpSpPr>
          <a:xfrm>
            <a:off x="8423033" y="25617120"/>
            <a:ext cx="288680" cy="701187"/>
            <a:chOff x="9346224" y="23016063"/>
            <a:chExt cx="605937" cy="1661015"/>
          </a:xfrm>
        </xdr:grpSpPr>
        <xdr:sp macro="" textlink="">
          <xdr:nvSpPr>
            <xdr:cNvPr id="97" name="正方形/長方形 96"/>
            <xdr:cNvSpPr/>
          </xdr:nvSpPr>
          <xdr:spPr>
            <a:xfrm>
              <a:off x="9346224" y="2385865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xdr:cNvSpPr/>
          </xdr:nvSpPr>
          <xdr:spPr>
            <a:xfrm>
              <a:off x="9346224" y="2402717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正方形/長方形 98"/>
            <xdr:cNvSpPr/>
          </xdr:nvSpPr>
          <xdr:spPr>
            <a:xfrm>
              <a:off x="9346224" y="2419569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正方形/長方形 99"/>
            <xdr:cNvSpPr/>
          </xdr:nvSpPr>
          <xdr:spPr>
            <a:xfrm>
              <a:off x="9346224" y="23690139"/>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正方形/長方形 100"/>
            <xdr:cNvSpPr/>
          </xdr:nvSpPr>
          <xdr:spPr>
            <a:xfrm>
              <a:off x="9346225" y="2301606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正方形/長方形 101"/>
            <xdr:cNvSpPr/>
          </xdr:nvSpPr>
          <xdr:spPr>
            <a:xfrm>
              <a:off x="9346224" y="2318458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正方形/長方形 102"/>
            <xdr:cNvSpPr/>
          </xdr:nvSpPr>
          <xdr:spPr>
            <a:xfrm>
              <a:off x="9346224" y="2335310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xdr:cNvSpPr/>
          </xdr:nvSpPr>
          <xdr:spPr>
            <a:xfrm>
              <a:off x="9346224" y="2352162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正方形/長方形 104"/>
            <xdr:cNvSpPr/>
          </xdr:nvSpPr>
          <xdr:spPr>
            <a:xfrm>
              <a:off x="9346224" y="2436421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xdr:cNvSpPr/>
          </xdr:nvSpPr>
          <xdr:spPr>
            <a:xfrm>
              <a:off x="9346224" y="2453273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5" name="正方形/長方形 94"/>
          <xdr:cNvSpPr/>
        </xdr:nvSpPr>
        <xdr:spPr>
          <a:xfrm>
            <a:off x="8777654" y="25842058"/>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96" name="正方形/長方形 95"/>
          <xdr:cNvSpPr/>
        </xdr:nvSpPr>
        <xdr:spPr>
          <a:xfrm>
            <a:off x="8777654" y="26113154"/>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15</xdr:col>
      <xdr:colOff>176119</xdr:colOff>
      <xdr:row>42</xdr:row>
      <xdr:rowOff>22118</xdr:rowOff>
    </xdr:from>
    <xdr:to>
      <xdr:col>17</xdr:col>
      <xdr:colOff>263360</xdr:colOff>
      <xdr:row>44</xdr:row>
      <xdr:rowOff>9120</xdr:rowOff>
    </xdr:to>
    <xdr:sp macro="" textlink="">
      <xdr:nvSpPr>
        <xdr:cNvPr id="107" name="円形吹き出し 106"/>
        <xdr:cNvSpPr/>
      </xdr:nvSpPr>
      <xdr:spPr>
        <a:xfrm>
          <a:off x="4748119" y="6508643"/>
          <a:ext cx="696841" cy="291802"/>
        </a:xfrm>
        <a:prstGeom prst="wedgeEllipseCallout">
          <a:avLst>
            <a:gd name="adj1" fmla="val 56090"/>
            <a:gd name="adj2" fmla="val 5973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ＭＳ ゴシック" panose="020B0609070205080204" pitchFamily="49" charset="-128"/>
              <a:ea typeface="ＭＳ ゴシック" panose="020B0609070205080204" pitchFamily="49" charset="-128"/>
            </a:rPr>
            <a:t>VOL-UP</a:t>
          </a:r>
          <a:endParaRPr kumimoji="1" lang="ja-JP" altLang="en-US" sz="8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1</xdr:colOff>
      <xdr:row>33</xdr:row>
      <xdr:rowOff>7329</xdr:rowOff>
    </xdr:from>
    <xdr:to>
      <xdr:col>9</xdr:col>
      <xdr:colOff>21980</xdr:colOff>
      <xdr:row>34</xdr:row>
      <xdr:rowOff>146540</xdr:rowOff>
    </xdr:to>
    <xdr:sp macro="" textlink="">
      <xdr:nvSpPr>
        <xdr:cNvPr id="108" name="正方形/長方形 107"/>
        <xdr:cNvSpPr/>
      </xdr:nvSpPr>
      <xdr:spPr>
        <a:xfrm>
          <a:off x="2133601" y="5122254"/>
          <a:ext cx="631579" cy="29161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VOL:3</a:t>
          </a:r>
          <a:endParaRPr kumimoji="1" lang="ja-JP" altLang="en-US" sz="900" u="sng">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14655</xdr:colOff>
      <xdr:row>39</xdr:row>
      <xdr:rowOff>29309</xdr:rowOff>
    </xdr:from>
    <xdr:to>
      <xdr:col>9</xdr:col>
      <xdr:colOff>36634</xdr:colOff>
      <xdr:row>41</xdr:row>
      <xdr:rowOff>14655</xdr:rowOff>
    </xdr:to>
    <xdr:sp macro="" textlink="">
      <xdr:nvSpPr>
        <xdr:cNvPr id="109" name="正方形/長方形 108"/>
        <xdr:cNvSpPr/>
      </xdr:nvSpPr>
      <xdr:spPr>
        <a:xfrm>
          <a:off x="2148255" y="6058634"/>
          <a:ext cx="631579" cy="29014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VOL:4</a:t>
          </a:r>
          <a:endParaRPr kumimoji="1" lang="ja-JP" altLang="en-US" sz="900" u="sng">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7326</xdr:colOff>
      <xdr:row>54</xdr:row>
      <xdr:rowOff>5</xdr:rowOff>
    </xdr:from>
    <xdr:to>
      <xdr:col>19</xdr:col>
      <xdr:colOff>7341</xdr:colOff>
      <xdr:row>67</xdr:row>
      <xdr:rowOff>6</xdr:rowOff>
    </xdr:to>
    <xdr:sp macro="" textlink="">
      <xdr:nvSpPr>
        <xdr:cNvPr id="110" name="テキスト ボックス 109"/>
        <xdr:cNvSpPr txBox="1"/>
      </xdr:nvSpPr>
      <xdr:spPr>
        <a:xfrm>
          <a:off x="4579326" y="8315330"/>
          <a:ext cx="1219215" cy="1981201"/>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307730</xdr:colOff>
      <xdr:row>54</xdr:row>
      <xdr:rowOff>5</xdr:rowOff>
    </xdr:from>
    <xdr:to>
      <xdr:col>9</xdr:col>
      <xdr:colOff>14</xdr:colOff>
      <xdr:row>67</xdr:row>
      <xdr:rowOff>6</xdr:rowOff>
    </xdr:to>
    <xdr:sp macro="" textlink="">
      <xdr:nvSpPr>
        <xdr:cNvPr id="111" name="テキスト ボックス 110"/>
        <xdr:cNvSpPr txBox="1"/>
      </xdr:nvSpPr>
      <xdr:spPr>
        <a:xfrm>
          <a:off x="1526930" y="8315330"/>
          <a:ext cx="1216284" cy="1981201"/>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241788</xdr:colOff>
      <xdr:row>56</xdr:row>
      <xdr:rowOff>14661</xdr:rowOff>
    </xdr:from>
    <xdr:to>
      <xdr:col>15</xdr:col>
      <xdr:colOff>58615</xdr:colOff>
      <xdr:row>56</xdr:row>
      <xdr:rowOff>14661</xdr:rowOff>
    </xdr:to>
    <xdr:cxnSp macro="">
      <xdr:nvCxnSpPr>
        <xdr:cNvPr id="112" name="直線矢印コネクタ 111"/>
        <xdr:cNvCxnSpPr/>
      </xdr:nvCxnSpPr>
      <xdr:spPr>
        <a:xfrm flipH="1">
          <a:off x="2680188" y="8634786"/>
          <a:ext cx="1950427" cy="0"/>
        </a:xfrm>
        <a:prstGeom prst="straightConnector1">
          <a:avLst/>
        </a:prstGeom>
        <a:ln w="28575">
          <a:solidFill>
            <a:schemeClr val="accent4">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7324</xdr:colOff>
      <xdr:row>54</xdr:row>
      <xdr:rowOff>7333</xdr:rowOff>
    </xdr:from>
    <xdr:to>
      <xdr:col>15</xdr:col>
      <xdr:colOff>7325</xdr:colOff>
      <xdr:row>56</xdr:row>
      <xdr:rowOff>124564</xdr:rowOff>
    </xdr:to>
    <xdr:sp macro="" textlink="">
      <xdr:nvSpPr>
        <xdr:cNvPr id="113" name="正方形/長方形 112"/>
        <xdr:cNvSpPr/>
      </xdr:nvSpPr>
      <xdr:spPr>
        <a:xfrm>
          <a:off x="2750524" y="8322658"/>
          <a:ext cx="1828801" cy="42203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ﾌﾟﾘｾｯﾄﾘｽﾄ取得要求</a:t>
          </a:r>
        </a:p>
      </xdr:txBody>
    </xdr:sp>
    <xdr:clientData/>
  </xdr:twoCellAnchor>
  <xdr:twoCellAnchor>
    <xdr:from>
      <xdr:col>3</xdr:col>
      <xdr:colOff>161193</xdr:colOff>
      <xdr:row>53</xdr:row>
      <xdr:rowOff>80598</xdr:rowOff>
    </xdr:from>
    <xdr:to>
      <xdr:col>8</xdr:col>
      <xdr:colOff>65943</xdr:colOff>
      <xdr:row>58</xdr:row>
      <xdr:rowOff>29309</xdr:rowOff>
    </xdr:to>
    <xdr:sp macro="" textlink="">
      <xdr:nvSpPr>
        <xdr:cNvPr id="114" name="円形吹き出し 113"/>
        <xdr:cNvSpPr/>
      </xdr:nvSpPr>
      <xdr:spPr>
        <a:xfrm>
          <a:off x="1075593" y="8243523"/>
          <a:ext cx="1428750" cy="710711"/>
        </a:xfrm>
        <a:prstGeom prst="wedgeEllipseCallout">
          <a:avLst>
            <a:gd name="adj1" fmla="val 57085"/>
            <a:gd name="adj2" fmla="val 13386"/>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要求受付</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プリセットリスト取得処理</a:t>
          </a:r>
        </a:p>
      </xdr:txBody>
    </xdr:sp>
    <xdr:clientData/>
  </xdr:twoCellAnchor>
  <xdr:twoCellAnchor>
    <xdr:from>
      <xdr:col>8</xdr:col>
      <xdr:colOff>168514</xdr:colOff>
      <xdr:row>58</xdr:row>
      <xdr:rowOff>73284</xdr:rowOff>
    </xdr:from>
    <xdr:to>
      <xdr:col>15</xdr:col>
      <xdr:colOff>87922</xdr:colOff>
      <xdr:row>61</xdr:row>
      <xdr:rowOff>36649</xdr:rowOff>
    </xdr:to>
    <xdr:sp macro="" textlink="">
      <xdr:nvSpPr>
        <xdr:cNvPr id="115" name="正方形/長方形 114"/>
        <xdr:cNvSpPr/>
      </xdr:nvSpPr>
      <xdr:spPr>
        <a:xfrm>
          <a:off x="2606914" y="8998209"/>
          <a:ext cx="2053008" cy="42056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ﾌﾟﾘｾｯﾄﾘｽﾄ応答</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イベント</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249115</xdr:colOff>
      <xdr:row>60</xdr:row>
      <xdr:rowOff>58632</xdr:rowOff>
    </xdr:from>
    <xdr:to>
      <xdr:col>15</xdr:col>
      <xdr:colOff>65942</xdr:colOff>
      <xdr:row>60</xdr:row>
      <xdr:rowOff>58632</xdr:rowOff>
    </xdr:to>
    <xdr:cxnSp macro="">
      <xdr:nvCxnSpPr>
        <xdr:cNvPr id="116" name="直線矢印コネクタ 115"/>
        <xdr:cNvCxnSpPr/>
      </xdr:nvCxnSpPr>
      <xdr:spPr>
        <a:xfrm>
          <a:off x="2687515" y="9288357"/>
          <a:ext cx="1950427" cy="0"/>
        </a:xfrm>
        <a:prstGeom prst="straightConnector1">
          <a:avLst/>
        </a:prstGeom>
        <a:ln w="12700">
          <a:solidFill>
            <a:schemeClr val="accent3">
              <a:lumMod val="75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161193</xdr:colOff>
      <xdr:row>52</xdr:row>
      <xdr:rowOff>14656</xdr:rowOff>
    </xdr:from>
    <xdr:to>
      <xdr:col>21</xdr:col>
      <xdr:colOff>212481</xdr:colOff>
      <xdr:row>58</xdr:row>
      <xdr:rowOff>65944</xdr:rowOff>
    </xdr:to>
    <xdr:grpSp>
      <xdr:nvGrpSpPr>
        <xdr:cNvPr id="117" name="グループ化 116"/>
        <xdr:cNvGrpSpPr/>
      </xdr:nvGrpSpPr>
      <xdr:grpSpPr>
        <a:xfrm>
          <a:off x="5370954" y="7858286"/>
          <a:ext cx="1277114" cy="945810"/>
          <a:chOff x="7026519" y="11334750"/>
          <a:chExt cx="1282211" cy="974480"/>
        </a:xfrm>
      </xdr:grpSpPr>
      <xdr:sp macro="" textlink="">
        <xdr:nvSpPr>
          <xdr:cNvPr id="118" name="正方形/長方形 117"/>
          <xdr:cNvSpPr/>
        </xdr:nvSpPr>
        <xdr:spPr>
          <a:xfrm>
            <a:off x="7026519" y="11334750"/>
            <a:ext cx="871904" cy="974480"/>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アプリ</a:t>
            </a:r>
          </a:p>
        </xdr:txBody>
      </xdr:sp>
      <xdr:sp macro="" textlink="">
        <xdr:nvSpPr>
          <xdr:cNvPr id="119" name="正方形/長方形 118"/>
          <xdr:cNvSpPr/>
        </xdr:nvSpPr>
        <xdr:spPr>
          <a:xfrm>
            <a:off x="7085134" y="12067442"/>
            <a:ext cx="754673" cy="197826"/>
          </a:xfrm>
          <a:prstGeom prst="rect">
            <a:avLst/>
          </a:prstGeom>
          <a:solidFill>
            <a:schemeClr val="accent1">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リスト表示</a:t>
            </a:r>
          </a:p>
        </xdr:txBody>
      </xdr:sp>
      <xdr:sp macro="" textlink="">
        <xdr:nvSpPr>
          <xdr:cNvPr id="120" name="円形吹き出し 119"/>
          <xdr:cNvSpPr/>
        </xdr:nvSpPr>
        <xdr:spPr>
          <a:xfrm>
            <a:off x="7737230" y="11745057"/>
            <a:ext cx="571500" cy="265234"/>
          </a:xfrm>
          <a:prstGeom prst="wedgeEllipseCallout">
            <a:avLst>
              <a:gd name="adj1" fmla="val -40064"/>
              <a:gd name="adj2" fmla="val 9288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選択</a:t>
            </a:r>
          </a:p>
        </xdr:txBody>
      </xdr:sp>
    </xdr:grpSp>
    <xdr:clientData/>
  </xdr:twoCellAnchor>
  <xdr:twoCellAnchor>
    <xdr:from>
      <xdr:col>8</xdr:col>
      <xdr:colOff>256441</xdr:colOff>
      <xdr:row>64</xdr:row>
      <xdr:rowOff>11</xdr:rowOff>
    </xdr:from>
    <xdr:to>
      <xdr:col>15</xdr:col>
      <xdr:colOff>73268</xdr:colOff>
      <xdr:row>64</xdr:row>
      <xdr:rowOff>11</xdr:rowOff>
    </xdr:to>
    <xdr:cxnSp macro="">
      <xdr:nvCxnSpPr>
        <xdr:cNvPr id="121" name="直線矢印コネクタ 120"/>
        <xdr:cNvCxnSpPr/>
      </xdr:nvCxnSpPr>
      <xdr:spPr>
        <a:xfrm flipH="1">
          <a:off x="2694841" y="9839336"/>
          <a:ext cx="1950427" cy="0"/>
        </a:xfrm>
        <a:prstGeom prst="straightConnector1">
          <a:avLst/>
        </a:prstGeom>
        <a:ln w="28575">
          <a:solidFill>
            <a:schemeClr val="accent4">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21977</xdr:colOff>
      <xdr:row>62</xdr:row>
      <xdr:rowOff>7337</xdr:rowOff>
    </xdr:from>
    <xdr:to>
      <xdr:col>15</xdr:col>
      <xdr:colOff>21978</xdr:colOff>
      <xdr:row>64</xdr:row>
      <xdr:rowOff>124568</xdr:rowOff>
    </xdr:to>
    <xdr:sp macro="" textlink="">
      <xdr:nvSpPr>
        <xdr:cNvPr id="122" name="正方形/長方形 121"/>
        <xdr:cNvSpPr/>
      </xdr:nvSpPr>
      <xdr:spPr>
        <a:xfrm>
          <a:off x="2765177" y="9541862"/>
          <a:ext cx="1828801" cy="42203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ﾌﾟﾘｾｯﾄﾘｽﾄ選択要求</a:t>
          </a:r>
        </a:p>
      </xdr:txBody>
    </xdr:sp>
    <xdr:clientData/>
  </xdr:twoCellAnchor>
  <xdr:twoCellAnchor>
    <xdr:from>
      <xdr:col>3</xdr:col>
      <xdr:colOff>197828</xdr:colOff>
      <xdr:row>63</xdr:row>
      <xdr:rowOff>124559</xdr:rowOff>
    </xdr:from>
    <xdr:to>
      <xdr:col>8</xdr:col>
      <xdr:colOff>102578</xdr:colOff>
      <xdr:row>68</xdr:row>
      <xdr:rowOff>73270</xdr:rowOff>
    </xdr:to>
    <xdr:sp macro="" textlink="">
      <xdr:nvSpPr>
        <xdr:cNvPr id="123" name="円形吹き出し 122"/>
        <xdr:cNvSpPr/>
      </xdr:nvSpPr>
      <xdr:spPr>
        <a:xfrm>
          <a:off x="1112228" y="9811484"/>
          <a:ext cx="1428750" cy="710711"/>
        </a:xfrm>
        <a:prstGeom prst="wedgeEllipseCallout">
          <a:avLst>
            <a:gd name="adj1" fmla="val 57085"/>
            <a:gd name="adj2" fmla="val -33553"/>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要求受付</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プリセットリスト選択処理</a:t>
          </a:r>
        </a:p>
      </xdr:txBody>
    </xdr:sp>
    <xdr:clientData/>
  </xdr:twoCellAnchor>
  <xdr:twoCellAnchor>
    <xdr:from>
      <xdr:col>16</xdr:col>
      <xdr:colOff>30041</xdr:colOff>
      <xdr:row>129</xdr:row>
      <xdr:rowOff>19783</xdr:rowOff>
    </xdr:from>
    <xdr:to>
      <xdr:col>20</xdr:col>
      <xdr:colOff>175848</xdr:colOff>
      <xdr:row>131</xdr:row>
      <xdr:rowOff>139212</xdr:rowOff>
    </xdr:to>
    <xdr:sp macro="" textlink="">
      <xdr:nvSpPr>
        <xdr:cNvPr id="124" name="四角形吹き出し 123"/>
        <xdr:cNvSpPr/>
      </xdr:nvSpPr>
      <xdr:spPr>
        <a:xfrm>
          <a:off x="4906841" y="19765108"/>
          <a:ext cx="1365007" cy="424229"/>
        </a:xfrm>
        <a:prstGeom prst="wedgeRectCallout">
          <a:avLst>
            <a:gd name="adj1" fmla="val -79988"/>
            <a:gd name="adj2" fmla="val 1812"/>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既存</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通知</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JSON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データに追加</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197828</xdr:colOff>
      <xdr:row>559</xdr:row>
      <xdr:rowOff>14654</xdr:rowOff>
    </xdr:from>
    <xdr:to>
      <xdr:col>25</xdr:col>
      <xdr:colOff>227135</xdr:colOff>
      <xdr:row>564</xdr:row>
      <xdr:rowOff>78829</xdr:rowOff>
    </xdr:to>
    <xdr:sp macro="" textlink="">
      <xdr:nvSpPr>
        <xdr:cNvPr id="125" name="四角形吹き出し 124"/>
        <xdr:cNvSpPr/>
      </xdr:nvSpPr>
      <xdr:spPr>
        <a:xfrm>
          <a:off x="5989028" y="82529729"/>
          <a:ext cx="1858107" cy="826175"/>
        </a:xfrm>
        <a:prstGeom prst="wedgeRectCallout">
          <a:avLst>
            <a:gd name="adj1" fmla="val -57631"/>
            <a:gd name="adj2" fmla="val 790"/>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送信側の暗号化→送信、</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受信側の復号化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の順番の整合性が取れているため問題無し。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20</xdr:col>
      <xdr:colOff>0</xdr:colOff>
      <xdr:row>572</xdr:row>
      <xdr:rowOff>146538</xdr:rowOff>
    </xdr:from>
    <xdr:to>
      <xdr:col>26</xdr:col>
      <xdr:colOff>29307</xdr:colOff>
      <xdr:row>578</xdr:row>
      <xdr:rowOff>95249</xdr:rowOff>
    </xdr:to>
    <xdr:sp macro="" textlink="">
      <xdr:nvSpPr>
        <xdr:cNvPr id="126" name="四角形吹き出し 125"/>
        <xdr:cNvSpPr/>
      </xdr:nvSpPr>
      <xdr:spPr>
        <a:xfrm>
          <a:off x="6096000" y="84642813"/>
          <a:ext cx="1858107" cy="863111"/>
        </a:xfrm>
        <a:prstGeom prst="wedgeRectCallout">
          <a:avLst>
            <a:gd name="adj1" fmla="val -63490"/>
            <a:gd name="adj2" fmla="val 28915"/>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大げさなケースではあるが、この場合においても暗号化と復号化の処理順の整合性がとれているため問題無く復号化可能。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80596</xdr:colOff>
      <xdr:row>588</xdr:row>
      <xdr:rowOff>133159</xdr:rowOff>
    </xdr:from>
    <xdr:to>
      <xdr:col>19</xdr:col>
      <xdr:colOff>168519</xdr:colOff>
      <xdr:row>591</xdr:row>
      <xdr:rowOff>58615</xdr:rowOff>
    </xdr:to>
    <xdr:grpSp>
      <xdr:nvGrpSpPr>
        <xdr:cNvPr id="127" name="グループ化 126"/>
        <xdr:cNvGrpSpPr/>
      </xdr:nvGrpSpPr>
      <xdr:grpSpPr>
        <a:xfrm>
          <a:off x="5596813" y="88417485"/>
          <a:ext cx="394380" cy="372717"/>
          <a:chOff x="5766289" y="28942621"/>
          <a:chExt cx="395653" cy="387052"/>
        </a:xfrm>
      </xdr:grpSpPr>
      <xdr:sp macro="" textlink="">
        <xdr:nvSpPr>
          <xdr:cNvPr id="128" name="爆発 1 127"/>
          <xdr:cNvSpPr/>
        </xdr:nvSpPr>
        <xdr:spPr>
          <a:xfrm>
            <a:off x="5766289" y="28942621"/>
            <a:ext cx="395653" cy="387052"/>
          </a:xfrm>
          <a:prstGeom prst="irregularSeal1">
            <a:avLst/>
          </a:prstGeom>
          <a:solidFill>
            <a:srgbClr val="FFFF00"/>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テキスト ボックス 128"/>
          <xdr:cNvSpPr txBox="1"/>
        </xdr:nvSpPr>
        <xdr:spPr>
          <a:xfrm>
            <a:off x="5817578" y="29021941"/>
            <a:ext cx="287258"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latin typeface="ＭＳ ゴシック" panose="020B0609070205080204" pitchFamily="49" charset="-128"/>
                <a:ea typeface="ＭＳ ゴシック" panose="020B0609070205080204" pitchFamily="49" charset="-128"/>
              </a:rPr>
              <a:t>NG</a:t>
            </a:r>
            <a:endParaRPr kumimoji="1" lang="ja-JP" altLang="en-US" sz="800">
              <a:latin typeface="ＭＳ ゴシック" panose="020B0609070205080204" pitchFamily="49" charset="-128"/>
              <a:ea typeface="ＭＳ ゴシック" panose="020B0609070205080204" pitchFamily="49" charset="-128"/>
            </a:endParaRPr>
          </a:p>
        </xdr:txBody>
      </xdr:sp>
    </xdr:grpSp>
    <xdr:clientData/>
  </xdr:twoCellAnchor>
  <xdr:twoCellAnchor>
    <xdr:from>
      <xdr:col>18</xdr:col>
      <xdr:colOff>175847</xdr:colOff>
      <xdr:row>590</xdr:row>
      <xdr:rowOff>45236</xdr:rowOff>
    </xdr:from>
    <xdr:to>
      <xdr:col>19</xdr:col>
      <xdr:colOff>263770</xdr:colOff>
      <xdr:row>592</xdr:row>
      <xdr:rowOff>124557</xdr:rowOff>
    </xdr:to>
    <xdr:grpSp>
      <xdr:nvGrpSpPr>
        <xdr:cNvPr id="130" name="グループ化 129"/>
        <xdr:cNvGrpSpPr/>
      </xdr:nvGrpSpPr>
      <xdr:grpSpPr>
        <a:xfrm>
          <a:off x="5692064" y="88627736"/>
          <a:ext cx="394380" cy="377495"/>
          <a:chOff x="5766289" y="28942621"/>
          <a:chExt cx="395653" cy="387052"/>
        </a:xfrm>
      </xdr:grpSpPr>
      <xdr:sp macro="" textlink="">
        <xdr:nvSpPr>
          <xdr:cNvPr id="131" name="爆発 1 130"/>
          <xdr:cNvSpPr/>
        </xdr:nvSpPr>
        <xdr:spPr>
          <a:xfrm>
            <a:off x="5766289" y="28942621"/>
            <a:ext cx="395653" cy="387052"/>
          </a:xfrm>
          <a:prstGeom prst="irregularSeal1">
            <a:avLst/>
          </a:prstGeom>
          <a:solidFill>
            <a:srgbClr val="FFFF00"/>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テキスト ボックス 131"/>
          <xdr:cNvSpPr txBox="1"/>
        </xdr:nvSpPr>
        <xdr:spPr>
          <a:xfrm>
            <a:off x="5817578" y="29021941"/>
            <a:ext cx="287258"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latin typeface="ＭＳ ゴシック" panose="020B0609070205080204" pitchFamily="49" charset="-128"/>
                <a:ea typeface="ＭＳ ゴシック" panose="020B0609070205080204" pitchFamily="49" charset="-128"/>
              </a:rPr>
              <a:t>NG</a:t>
            </a:r>
            <a:endParaRPr kumimoji="1" lang="ja-JP" altLang="en-US" sz="800">
              <a:latin typeface="ＭＳ ゴシック" panose="020B0609070205080204" pitchFamily="49" charset="-128"/>
              <a:ea typeface="ＭＳ ゴシック" panose="020B0609070205080204" pitchFamily="49" charset="-128"/>
            </a:endParaRPr>
          </a:p>
        </xdr:txBody>
      </xdr:sp>
    </xdr:grpSp>
    <xdr:clientData/>
  </xdr:twoCellAnchor>
  <xdr:twoCellAnchor>
    <xdr:from>
      <xdr:col>18</xdr:col>
      <xdr:colOff>95251</xdr:colOff>
      <xdr:row>592</xdr:row>
      <xdr:rowOff>67216</xdr:rowOff>
    </xdr:from>
    <xdr:to>
      <xdr:col>19</xdr:col>
      <xdr:colOff>183174</xdr:colOff>
      <xdr:row>594</xdr:row>
      <xdr:rowOff>146538</xdr:rowOff>
    </xdr:to>
    <xdr:grpSp>
      <xdr:nvGrpSpPr>
        <xdr:cNvPr id="133" name="グループ化 132"/>
        <xdr:cNvGrpSpPr/>
      </xdr:nvGrpSpPr>
      <xdr:grpSpPr>
        <a:xfrm>
          <a:off x="5611468" y="88947890"/>
          <a:ext cx="394380" cy="377496"/>
          <a:chOff x="5766289" y="28942621"/>
          <a:chExt cx="395653" cy="387052"/>
        </a:xfrm>
      </xdr:grpSpPr>
      <xdr:sp macro="" textlink="">
        <xdr:nvSpPr>
          <xdr:cNvPr id="134" name="爆発 1 133"/>
          <xdr:cNvSpPr/>
        </xdr:nvSpPr>
        <xdr:spPr>
          <a:xfrm>
            <a:off x="5766289" y="28942621"/>
            <a:ext cx="395653" cy="387052"/>
          </a:xfrm>
          <a:prstGeom prst="irregularSeal1">
            <a:avLst/>
          </a:prstGeom>
          <a:solidFill>
            <a:srgbClr val="FFFF00"/>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テキスト ボックス 134"/>
          <xdr:cNvSpPr txBox="1"/>
        </xdr:nvSpPr>
        <xdr:spPr>
          <a:xfrm>
            <a:off x="5817578" y="29021941"/>
            <a:ext cx="287258"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latin typeface="ＭＳ ゴシック" panose="020B0609070205080204" pitchFamily="49" charset="-128"/>
                <a:ea typeface="ＭＳ ゴシック" panose="020B0609070205080204" pitchFamily="49" charset="-128"/>
              </a:rPr>
              <a:t>OK</a:t>
            </a:r>
            <a:endParaRPr kumimoji="1" lang="ja-JP" altLang="en-US" sz="800">
              <a:latin typeface="ＭＳ ゴシック" panose="020B0609070205080204" pitchFamily="49" charset="-128"/>
              <a:ea typeface="ＭＳ ゴシック" panose="020B0609070205080204" pitchFamily="49" charset="-128"/>
            </a:endParaRPr>
          </a:p>
        </xdr:txBody>
      </xdr:sp>
    </xdr:grpSp>
    <xdr:clientData/>
  </xdr:twoCellAnchor>
  <xdr:twoCellAnchor>
    <xdr:from>
      <xdr:col>20</xdr:col>
      <xdr:colOff>227136</xdr:colOff>
      <xdr:row>583</xdr:row>
      <xdr:rowOff>117230</xdr:rowOff>
    </xdr:from>
    <xdr:to>
      <xdr:col>30</xdr:col>
      <xdr:colOff>234462</xdr:colOff>
      <xdr:row>591</xdr:row>
      <xdr:rowOff>87922</xdr:rowOff>
    </xdr:to>
    <xdr:sp macro="" textlink="">
      <xdr:nvSpPr>
        <xdr:cNvPr id="136" name="四角形吹き出し 135"/>
        <xdr:cNvSpPr/>
      </xdr:nvSpPr>
      <xdr:spPr>
        <a:xfrm>
          <a:off x="6323136" y="86289905"/>
          <a:ext cx="3055326" cy="1189892"/>
        </a:xfrm>
        <a:prstGeom prst="wedgeRectCallout">
          <a:avLst>
            <a:gd name="adj1" fmla="val -65236"/>
            <a:gd name="adj2" fmla="val 2869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イベント通知用の送信データ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を暗号化後、割り込みで定期通知用の送信データ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を暗号化→送信した場合は復号化不可能となる。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(*4)</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復号化自体はされるが意味不明なデータとなる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送信側の暗号化と受信側の復号化の整合性が取れていない！</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20</xdr:col>
      <xdr:colOff>234461</xdr:colOff>
      <xdr:row>592</xdr:row>
      <xdr:rowOff>1</xdr:rowOff>
    </xdr:from>
    <xdr:to>
      <xdr:col>28</xdr:col>
      <xdr:colOff>117231</xdr:colOff>
      <xdr:row>595</xdr:row>
      <xdr:rowOff>14655</xdr:rowOff>
    </xdr:to>
    <xdr:sp macro="" textlink="">
      <xdr:nvSpPr>
        <xdr:cNvPr id="137" name="四角形吹き出し 136"/>
        <xdr:cNvSpPr/>
      </xdr:nvSpPr>
      <xdr:spPr>
        <a:xfrm>
          <a:off x="6330461" y="87544276"/>
          <a:ext cx="2321170" cy="471854"/>
        </a:xfrm>
        <a:prstGeom prst="wedgeRectCallout">
          <a:avLst>
            <a:gd name="adj1" fmla="val -70990"/>
            <a:gd name="adj2" fmla="val 4300"/>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補足</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順番が正常に戻ると復帰します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7327</xdr:colOff>
      <xdr:row>160</xdr:row>
      <xdr:rowOff>0</xdr:rowOff>
    </xdr:from>
    <xdr:to>
      <xdr:col>19</xdr:col>
      <xdr:colOff>683</xdr:colOff>
      <xdr:row>170</xdr:row>
      <xdr:rowOff>0</xdr:rowOff>
    </xdr:to>
    <xdr:grpSp>
      <xdr:nvGrpSpPr>
        <xdr:cNvPr id="138" name="グループ化 137"/>
        <xdr:cNvGrpSpPr/>
      </xdr:nvGrpSpPr>
      <xdr:grpSpPr>
        <a:xfrm>
          <a:off x="2458979" y="23945022"/>
          <a:ext cx="3364378" cy="1490869"/>
          <a:chOff x="1846066" y="20366935"/>
          <a:chExt cx="3362721" cy="1516986"/>
        </a:xfrm>
      </xdr:grpSpPr>
      <xdr:grpSp>
        <xdr:nvGrpSpPr>
          <xdr:cNvPr id="139" name="グループ化 138"/>
          <xdr:cNvGrpSpPr/>
        </xdr:nvGrpSpPr>
        <xdr:grpSpPr>
          <a:xfrm>
            <a:off x="2451652" y="20538004"/>
            <a:ext cx="2146469" cy="1328084"/>
            <a:chOff x="3692769" y="22090673"/>
            <a:chExt cx="2154115" cy="14249712"/>
          </a:xfrm>
        </xdr:grpSpPr>
        <xdr:cxnSp macro="">
          <xdr:nvCxnSpPr>
            <xdr:cNvPr id="149" name="直線コネクタ 148"/>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0" name="直線コネクタ 149"/>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140" name="テキスト ボックス 139"/>
          <xdr:cNvSpPr txBox="1"/>
        </xdr:nvSpPr>
        <xdr:spPr>
          <a:xfrm>
            <a:off x="184606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141" name="テキスト ボックス 140"/>
          <xdr:cNvSpPr txBox="1"/>
        </xdr:nvSpPr>
        <xdr:spPr>
          <a:xfrm>
            <a:off x="398294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142" name="直線矢印コネクタ 141"/>
          <xdr:cNvCxnSpPr/>
        </xdr:nvCxnSpPr>
        <xdr:spPr>
          <a:xfrm>
            <a:off x="2451652" y="20963283"/>
            <a:ext cx="2139143"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43" name="正方形/長方形 142"/>
          <xdr:cNvSpPr/>
        </xdr:nvSpPr>
        <xdr:spPr>
          <a:xfrm>
            <a:off x="2527463" y="20623694"/>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要求通知用</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コールバック登録</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(int,int)</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144" name="直線矢印コネクタ 143"/>
          <xdr:cNvCxnSpPr/>
        </xdr:nvCxnSpPr>
        <xdr:spPr>
          <a:xfrm>
            <a:off x="2459936" y="21410542"/>
            <a:ext cx="2139143"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2535747" y="21070953"/>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要求通知用</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コールバック登録</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(double)</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146" name="直線矢印コネクタ 145"/>
          <xdr:cNvCxnSpPr/>
        </xdr:nvCxnSpPr>
        <xdr:spPr>
          <a:xfrm flipH="1">
            <a:off x="2451652" y="21029542"/>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147" name="直線矢印コネクタ 146"/>
          <xdr:cNvCxnSpPr/>
        </xdr:nvCxnSpPr>
        <xdr:spPr>
          <a:xfrm flipH="1">
            <a:off x="2451651" y="21485084"/>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48" name="正方形/長方形 147"/>
          <xdr:cNvSpPr/>
        </xdr:nvSpPr>
        <xdr:spPr>
          <a:xfrm>
            <a:off x="2502617" y="21468518"/>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要求分だけ登録</a:t>
            </a:r>
          </a:p>
        </xdr:txBody>
      </xdr:sp>
    </xdr:grpSp>
    <xdr:clientData/>
  </xdr:twoCellAnchor>
  <xdr:twoCellAnchor>
    <xdr:from>
      <xdr:col>22</xdr:col>
      <xdr:colOff>7342</xdr:colOff>
      <xdr:row>159</xdr:row>
      <xdr:rowOff>140805</xdr:rowOff>
    </xdr:from>
    <xdr:to>
      <xdr:col>40</xdr:col>
      <xdr:colOff>713</xdr:colOff>
      <xdr:row>170</xdr:row>
      <xdr:rowOff>0</xdr:rowOff>
    </xdr:to>
    <xdr:grpSp>
      <xdr:nvGrpSpPr>
        <xdr:cNvPr id="151" name="グループ化 150"/>
        <xdr:cNvGrpSpPr/>
      </xdr:nvGrpSpPr>
      <xdr:grpSpPr>
        <a:xfrm>
          <a:off x="6749385" y="23936740"/>
          <a:ext cx="5509589" cy="1499151"/>
          <a:chOff x="5830001" y="20358653"/>
          <a:chExt cx="5507932" cy="1507436"/>
        </a:xfrm>
      </xdr:grpSpPr>
      <xdr:grpSp>
        <xdr:nvGrpSpPr>
          <xdr:cNvPr id="152" name="グループ化 151"/>
          <xdr:cNvGrpSpPr/>
        </xdr:nvGrpSpPr>
        <xdr:grpSpPr>
          <a:xfrm>
            <a:off x="5830001" y="20358653"/>
            <a:ext cx="5507932" cy="1507436"/>
            <a:chOff x="1846066" y="20366935"/>
            <a:chExt cx="5507932" cy="1507436"/>
          </a:xfrm>
        </xdr:grpSpPr>
        <xdr:grpSp>
          <xdr:nvGrpSpPr>
            <xdr:cNvPr id="154" name="グループ化 153"/>
            <xdr:cNvGrpSpPr/>
          </xdr:nvGrpSpPr>
          <xdr:grpSpPr>
            <a:xfrm>
              <a:off x="2451652" y="20538004"/>
              <a:ext cx="4291664" cy="1336367"/>
              <a:chOff x="3692769" y="22090673"/>
              <a:chExt cx="4306951" cy="14338585"/>
            </a:xfrm>
          </xdr:grpSpPr>
          <xdr:cxnSp macro="">
            <xdr:nvCxnSpPr>
              <xdr:cNvPr id="164" name="直線コネクタ 163"/>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7999720" y="22179546"/>
                <a:ext cx="0" cy="1424971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5" name="テキスト ボックス 154"/>
            <xdr:cNvSpPr txBox="1"/>
          </xdr:nvSpPr>
          <xdr:spPr>
            <a:xfrm>
              <a:off x="184606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156" name="テキスト ボックス 155"/>
            <xdr:cNvSpPr txBox="1"/>
          </xdr:nvSpPr>
          <xdr:spPr>
            <a:xfrm>
              <a:off x="398294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157" name="直線矢印コネクタ 156"/>
            <xdr:cNvCxnSpPr/>
          </xdr:nvCxnSpPr>
          <xdr:spPr>
            <a:xfrm flipH="1">
              <a:off x="2451651" y="21567914"/>
              <a:ext cx="2139143" cy="0"/>
            </a:xfrm>
            <a:prstGeom prst="straightConnector1">
              <a:avLst/>
            </a:prstGeom>
            <a:ln>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58" name="正方形/長方形 157"/>
            <xdr:cNvSpPr/>
          </xdr:nvSpPr>
          <xdr:spPr>
            <a:xfrm>
              <a:off x="2502616" y="21220043"/>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要求通知用</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コールバックコール</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(int xx, int yy)</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59" name="テキスト ボックス 158"/>
            <xdr:cNvSpPr txBox="1"/>
          </xdr:nvSpPr>
          <xdr:spPr>
            <a:xfrm>
              <a:off x="6128157" y="20366935"/>
              <a:ext cx="1225841" cy="309036"/>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160" name="直線矢印コネクタ 159"/>
            <xdr:cNvCxnSpPr/>
          </xdr:nvCxnSpPr>
          <xdr:spPr>
            <a:xfrm flipH="1">
              <a:off x="4605130" y="20971572"/>
              <a:ext cx="2139143" cy="0"/>
            </a:xfrm>
            <a:prstGeom prst="straightConnector1">
              <a:avLst/>
            </a:prstGeom>
            <a:ln>
              <a:solidFill>
                <a:schemeClr val="accent2">
                  <a:lumMod val="75000"/>
                </a:schemeClr>
              </a:solidFill>
              <a:prstDash val="solid"/>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1" name="正方形/長方形 160"/>
            <xdr:cNvSpPr/>
          </xdr:nvSpPr>
          <xdr:spPr>
            <a:xfrm>
              <a:off x="4639521" y="20565711"/>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要求データ</a:t>
              </a:r>
            </a:p>
          </xdr:txBody>
        </xdr:sp>
        <xdr:sp macro="" textlink="">
          <xdr:nvSpPr>
            <xdr:cNvPr id="162" name="正方形/長方形 161"/>
            <xdr:cNvSpPr/>
          </xdr:nvSpPr>
          <xdr:spPr>
            <a:xfrm>
              <a:off x="5153054" y="21070953"/>
              <a:ext cx="1415039"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・復号化</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u="sng">
                  <a:solidFill>
                    <a:srgbClr val="FF0000"/>
                  </a:solidFill>
                  <a:latin typeface="ＭＳ ゴシック" panose="020B0609070205080204" pitchFamily="49" charset="-128"/>
                  <a:ea typeface="ＭＳ ゴシック" panose="020B0609070205080204" pitchFamily="49" charset="-128"/>
                </a:rPr>
                <a:t>・データ取出</a:t>
              </a:r>
              <a:r>
                <a:rPr kumimoji="1" lang="en-US" altLang="ja-JP" sz="800" b="0" u="sng">
                  <a:solidFill>
                    <a:srgbClr val="FF0000"/>
                  </a:solidFill>
                  <a:latin typeface="ＭＳ ゴシック" panose="020B0609070205080204" pitchFamily="49" charset="-128"/>
                  <a:ea typeface="ＭＳ ゴシック" panose="020B0609070205080204" pitchFamily="49" charset="-128"/>
                </a:rPr>
                <a:t>[xx, yy]</a:t>
              </a:r>
              <a:endParaRPr kumimoji="1" lang="ja-JP" altLang="en-US" sz="800" b="0" u="sng">
                <a:solidFill>
                  <a:srgbClr val="FF0000"/>
                </a:solidFill>
                <a:latin typeface="ＭＳ ゴシック" panose="020B0609070205080204" pitchFamily="49" charset="-128"/>
                <a:ea typeface="ＭＳ ゴシック" panose="020B0609070205080204" pitchFamily="49" charset="-128"/>
              </a:endParaRPr>
            </a:p>
          </xdr:txBody>
        </xdr:sp>
        <xdr:cxnSp macro="">
          <xdr:nvCxnSpPr>
            <xdr:cNvPr id="163" name="直線矢印コネクタ 162"/>
            <xdr:cNvCxnSpPr/>
          </xdr:nvCxnSpPr>
          <xdr:spPr>
            <a:xfrm>
              <a:off x="2459933" y="21791964"/>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153" name="フリーフォーム 152"/>
          <xdr:cNvSpPr/>
        </xdr:nvSpPr>
        <xdr:spPr>
          <a:xfrm>
            <a:off x="8589065" y="21112370"/>
            <a:ext cx="604631" cy="298173"/>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99391</xdr:colOff>
      <xdr:row>162</xdr:row>
      <xdr:rowOff>115955</xdr:rowOff>
    </xdr:from>
    <xdr:to>
      <xdr:col>19</xdr:col>
      <xdr:colOff>273326</xdr:colOff>
      <xdr:row>165</xdr:row>
      <xdr:rowOff>86649</xdr:rowOff>
    </xdr:to>
    <xdr:sp macro="" textlink="">
      <xdr:nvSpPr>
        <xdr:cNvPr id="167" name="四角形吹き出し 166"/>
        <xdr:cNvSpPr/>
      </xdr:nvSpPr>
      <xdr:spPr>
        <a:xfrm>
          <a:off x="4976191" y="24890480"/>
          <a:ext cx="1088335" cy="427894"/>
        </a:xfrm>
        <a:prstGeom prst="wedgeRectCallout">
          <a:avLst>
            <a:gd name="adj1" fmla="val -64668"/>
            <a:gd name="adj2" fmla="val -2571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要求毎に必要な</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引数を定義</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33</xdr:col>
      <xdr:colOff>160735</xdr:colOff>
      <xdr:row>163</xdr:row>
      <xdr:rowOff>44002</xdr:rowOff>
    </xdr:from>
    <xdr:to>
      <xdr:col>35</xdr:col>
      <xdr:colOff>148830</xdr:colOff>
      <xdr:row>164</xdr:row>
      <xdr:rowOff>35720</xdr:rowOff>
    </xdr:to>
    <xdr:grpSp>
      <xdr:nvGrpSpPr>
        <xdr:cNvPr id="168" name="グループ化 167"/>
        <xdr:cNvGrpSpPr/>
      </xdr:nvGrpSpPr>
      <xdr:grpSpPr>
        <a:xfrm>
          <a:off x="10273800" y="24436285"/>
          <a:ext cx="601008" cy="140805"/>
          <a:chOff x="8507016" y="19903627"/>
          <a:chExt cx="595313" cy="146499"/>
        </a:xfrm>
        <a:solidFill>
          <a:sysClr val="window" lastClr="FFFFFF"/>
        </a:solidFill>
      </xdr:grpSpPr>
      <xdr:sp macro="" textlink="">
        <xdr:nvSpPr>
          <xdr:cNvPr id="169" name="正方形/長方形 168"/>
          <xdr:cNvSpPr/>
        </xdr:nvSpPr>
        <xdr:spPr>
          <a:xfrm>
            <a:off x="8507016" y="19903627"/>
            <a:ext cx="297656" cy="146499"/>
          </a:xfrm>
          <a:prstGeom prst="rect">
            <a:avLst/>
          </a:prstGeom>
          <a:grp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xx</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70" name="正方形/長方形 169"/>
          <xdr:cNvSpPr/>
        </xdr:nvSpPr>
        <xdr:spPr>
          <a:xfrm>
            <a:off x="8804673" y="19903627"/>
            <a:ext cx="297656" cy="146499"/>
          </a:xfrm>
          <a:prstGeom prst="rect">
            <a:avLst/>
          </a:prstGeom>
          <a:grp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yy</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19</xdr:col>
      <xdr:colOff>265043</xdr:colOff>
      <xdr:row>166</xdr:row>
      <xdr:rowOff>33129</xdr:rowOff>
    </xdr:from>
    <xdr:to>
      <xdr:col>23</xdr:col>
      <xdr:colOff>132522</xdr:colOff>
      <xdr:row>169</xdr:row>
      <xdr:rowOff>3823</xdr:rowOff>
    </xdr:to>
    <xdr:sp macro="" textlink="">
      <xdr:nvSpPr>
        <xdr:cNvPr id="171" name="四角形吹き出し 170"/>
        <xdr:cNvSpPr/>
      </xdr:nvSpPr>
      <xdr:spPr>
        <a:xfrm>
          <a:off x="6056243" y="25417254"/>
          <a:ext cx="1086679" cy="427894"/>
        </a:xfrm>
        <a:prstGeom prst="wedgeRectCallout">
          <a:avLst>
            <a:gd name="adj1" fmla="val 64877"/>
            <a:gd name="adj2" fmla="val 33734"/>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要求に応じた処理を実施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7327</xdr:colOff>
      <xdr:row>177</xdr:row>
      <xdr:rowOff>149086</xdr:rowOff>
    </xdr:from>
    <xdr:to>
      <xdr:col>19</xdr:col>
      <xdr:colOff>683</xdr:colOff>
      <xdr:row>187</xdr:row>
      <xdr:rowOff>131561</xdr:rowOff>
    </xdr:to>
    <xdr:grpSp>
      <xdr:nvGrpSpPr>
        <xdr:cNvPr id="172" name="グループ化 171"/>
        <xdr:cNvGrpSpPr/>
      </xdr:nvGrpSpPr>
      <xdr:grpSpPr>
        <a:xfrm>
          <a:off x="2458979" y="26628586"/>
          <a:ext cx="3364378" cy="1473345"/>
          <a:chOff x="1846066" y="20366935"/>
          <a:chExt cx="3362721" cy="1499153"/>
        </a:xfrm>
      </xdr:grpSpPr>
      <xdr:grpSp>
        <xdr:nvGrpSpPr>
          <xdr:cNvPr id="173" name="グループ化 172"/>
          <xdr:cNvGrpSpPr/>
        </xdr:nvGrpSpPr>
        <xdr:grpSpPr>
          <a:xfrm>
            <a:off x="2451652" y="20538004"/>
            <a:ext cx="2146469" cy="1328084"/>
            <a:chOff x="3692769" y="22090673"/>
            <a:chExt cx="2154115" cy="14249712"/>
          </a:xfrm>
        </xdr:grpSpPr>
        <xdr:cxnSp macro="">
          <xdr:nvCxnSpPr>
            <xdr:cNvPr id="179" name="直線コネクタ 178"/>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174" name="テキスト ボックス 173"/>
          <xdr:cNvSpPr txBox="1"/>
        </xdr:nvSpPr>
        <xdr:spPr>
          <a:xfrm>
            <a:off x="184606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175" name="テキスト ボックス 174"/>
          <xdr:cNvSpPr txBox="1"/>
        </xdr:nvSpPr>
        <xdr:spPr>
          <a:xfrm>
            <a:off x="3982946" y="20366935"/>
            <a:ext cx="1225841" cy="30903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176" name="直線矢印コネクタ 175"/>
          <xdr:cNvCxnSpPr/>
        </xdr:nvCxnSpPr>
        <xdr:spPr>
          <a:xfrm>
            <a:off x="2451652" y="21123416"/>
            <a:ext cx="2139143"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77" name="正方形/長方形 176"/>
          <xdr:cNvSpPr/>
        </xdr:nvSpPr>
        <xdr:spPr>
          <a:xfrm>
            <a:off x="2527463" y="20783828"/>
            <a:ext cx="2064605" cy="415403"/>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共通要求通知用</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コールバック登録</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(char*,int)</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178" name="直線矢印コネクタ 177"/>
          <xdr:cNvCxnSpPr/>
        </xdr:nvCxnSpPr>
        <xdr:spPr>
          <a:xfrm flipH="1">
            <a:off x="2451652" y="21189676"/>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15</xdr:colOff>
      <xdr:row>179</xdr:row>
      <xdr:rowOff>12761</xdr:rowOff>
    </xdr:from>
    <xdr:to>
      <xdr:col>38</xdr:col>
      <xdr:colOff>1287</xdr:colOff>
      <xdr:row>191</xdr:row>
      <xdr:rowOff>41413</xdr:rowOff>
    </xdr:to>
    <xdr:grpSp>
      <xdr:nvGrpSpPr>
        <xdr:cNvPr id="181" name="グループ化 180"/>
        <xdr:cNvGrpSpPr/>
      </xdr:nvGrpSpPr>
      <xdr:grpSpPr>
        <a:xfrm>
          <a:off x="7354972" y="26790435"/>
          <a:ext cx="4291663" cy="1817695"/>
          <a:chOff x="3692769" y="22090673"/>
          <a:chExt cx="4306951" cy="14338585"/>
        </a:xfrm>
      </xdr:grpSpPr>
      <xdr:cxnSp macro="">
        <xdr:nvCxnSpPr>
          <xdr:cNvPr id="182" name="直線コネクタ 181"/>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3" name="直線コネクタ 182"/>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7999720" y="22179546"/>
            <a:ext cx="0" cy="1424971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7342</xdr:colOff>
      <xdr:row>177</xdr:row>
      <xdr:rowOff>140805</xdr:rowOff>
    </xdr:from>
    <xdr:to>
      <xdr:col>26</xdr:col>
      <xdr:colOff>7356</xdr:colOff>
      <xdr:row>180</xdr:row>
      <xdr:rowOff>883</xdr:rowOff>
    </xdr:to>
    <xdr:sp macro="" textlink="">
      <xdr:nvSpPr>
        <xdr:cNvPr id="185" name="テキスト ボックス 184"/>
        <xdr:cNvSpPr txBox="1"/>
      </xdr:nvSpPr>
      <xdr:spPr>
        <a:xfrm>
          <a:off x="6712942" y="27201330"/>
          <a:ext cx="1219214" cy="31727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clientData/>
  </xdr:twoCellAnchor>
  <xdr:twoCellAnchor>
    <xdr:from>
      <xdr:col>28</xdr:col>
      <xdr:colOff>305482</xdr:colOff>
      <xdr:row>177</xdr:row>
      <xdr:rowOff>140805</xdr:rowOff>
    </xdr:from>
    <xdr:to>
      <xdr:col>32</xdr:col>
      <xdr:colOff>305497</xdr:colOff>
      <xdr:row>180</xdr:row>
      <xdr:rowOff>883</xdr:rowOff>
    </xdr:to>
    <xdr:sp macro="" textlink="">
      <xdr:nvSpPr>
        <xdr:cNvPr id="186" name="テキスト ボックス 185"/>
        <xdr:cNvSpPr txBox="1"/>
      </xdr:nvSpPr>
      <xdr:spPr>
        <a:xfrm>
          <a:off x="8839882" y="27201330"/>
          <a:ext cx="1219215" cy="31727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lientData/>
  </xdr:twoCellAnchor>
  <xdr:twoCellAnchor>
    <xdr:from>
      <xdr:col>24</xdr:col>
      <xdr:colOff>14</xdr:colOff>
      <xdr:row>185</xdr:row>
      <xdr:rowOff>142488</xdr:rowOff>
    </xdr:from>
    <xdr:to>
      <xdr:col>30</xdr:col>
      <xdr:colOff>300417</xdr:colOff>
      <xdr:row>185</xdr:row>
      <xdr:rowOff>142488</xdr:rowOff>
    </xdr:to>
    <xdr:cxnSp macro="">
      <xdr:nvCxnSpPr>
        <xdr:cNvPr id="187" name="直線矢印コネクタ 186"/>
        <xdr:cNvCxnSpPr/>
      </xdr:nvCxnSpPr>
      <xdr:spPr>
        <a:xfrm flipH="1">
          <a:off x="7315214" y="28422213"/>
          <a:ext cx="2129203" cy="0"/>
        </a:xfrm>
        <a:prstGeom prst="straightConnector1">
          <a:avLst/>
        </a:prstGeom>
        <a:ln>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50979</xdr:colOff>
      <xdr:row>183</xdr:row>
      <xdr:rowOff>94703</xdr:rowOff>
    </xdr:from>
    <xdr:to>
      <xdr:col>30</xdr:col>
      <xdr:colOff>276844</xdr:colOff>
      <xdr:row>186</xdr:row>
      <xdr:rowOff>60562</xdr:rowOff>
    </xdr:to>
    <xdr:sp macro="" textlink="">
      <xdr:nvSpPr>
        <xdr:cNvPr id="188" name="正方形/長方形 187"/>
        <xdr:cNvSpPr/>
      </xdr:nvSpPr>
      <xdr:spPr>
        <a:xfrm>
          <a:off x="7366179" y="28069628"/>
          <a:ext cx="2054665" cy="42305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共通要求通知用</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コールバックコール</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(char</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 int)</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35</xdr:col>
      <xdr:colOff>305498</xdr:colOff>
      <xdr:row>177</xdr:row>
      <xdr:rowOff>140805</xdr:rowOff>
    </xdr:from>
    <xdr:to>
      <xdr:col>39</xdr:col>
      <xdr:colOff>305513</xdr:colOff>
      <xdr:row>180</xdr:row>
      <xdr:rowOff>883</xdr:rowOff>
    </xdr:to>
    <xdr:sp macro="" textlink="">
      <xdr:nvSpPr>
        <xdr:cNvPr id="189" name="テキスト ボックス 188"/>
        <xdr:cNvSpPr txBox="1"/>
      </xdr:nvSpPr>
      <xdr:spPr>
        <a:xfrm>
          <a:off x="10973498" y="27201330"/>
          <a:ext cx="1219215" cy="317278"/>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31</xdr:col>
      <xdr:colOff>8297</xdr:colOff>
      <xdr:row>181</xdr:row>
      <xdr:rowOff>145772</xdr:rowOff>
    </xdr:from>
    <xdr:to>
      <xdr:col>38</xdr:col>
      <xdr:colOff>2244</xdr:colOff>
      <xdr:row>181</xdr:row>
      <xdr:rowOff>145772</xdr:rowOff>
    </xdr:to>
    <xdr:cxnSp macro="">
      <xdr:nvCxnSpPr>
        <xdr:cNvPr id="190" name="直線矢印コネクタ 189"/>
        <xdr:cNvCxnSpPr/>
      </xdr:nvCxnSpPr>
      <xdr:spPr>
        <a:xfrm flipH="1">
          <a:off x="9457097" y="27815897"/>
          <a:ext cx="2127547" cy="0"/>
        </a:xfrm>
        <a:prstGeom prst="straightConnector1">
          <a:avLst/>
        </a:prstGeom>
        <a:ln>
          <a:solidFill>
            <a:schemeClr val="accent2">
              <a:lumMod val="75000"/>
            </a:schemeClr>
          </a:solidFill>
          <a:prstDash val="solid"/>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42688</xdr:colOff>
      <xdr:row>179</xdr:row>
      <xdr:rowOff>40316</xdr:rowOff>
    </xdr:from>
    <xdr:to>
      <xdr:col>37</xdr:col>
      <xdr:colOff>268554</xdr:colOff>
      <xdr:row>182</xdr:row>
      <xdr:rowOff>6175</xdr:rowOff>
    </xdr:to>
    <xdr:sp macro="" textlink="">
      <xdr:nvSpPr>
        <xdr:cNvPr id="191" name="正方形/長方形 190"/>
        <xdr:cNvSpPr/>
      </xdr:nvSpPr>
      <xdr:spPr>
        <a:xfrm>
          <a:off x="9491488" y="27405641"/>
          <a:ext cx="2054666" cy="42305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要求データ</a:t>
          </a:r>
        </a:p>
      </xdr:txBody>
    </xdr:sp>
    <xdr:clientData/>
  </xdr:twoCellAnchor>
  <xdr:twoCellAnchor>
    <xdr:from>
      <xdr:col>32</xdr:col>
      <xdr:colOff>249764</xdr:colOff>
      <xdr:row>182</xdr:row>
      <xdr:rowOff>95520</xdr:rowOff>
    </xdr:from>
    <xdr:to>
      <xdr:col>37</xdr:col>
      <xdr:colOff>132521</xdr:colOff>
      <xdr:row>185</xdr:row>
      <xdr:rowOff>61379</xdr:rowOff>
    </xdr:to>
    <xdr:sp macro="" textlink="">
      <xdr:nvSpPr>
        <xdr:cNvPr id="192" name="正方形/長方形 191"/>
        <xdr:cNvSpPr/>
      </xdr:nvSpPr>
      <xdr:spPr>
        <a:xfrm>
          <a:off x="10003364" y="27918045"/>
          <a:ext cx="1406757" cy="42305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・復号化</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8296</xdr:colOff>
      <xdr:row>190</xdr:row>
      <xdr:rowOff>890</xdr:rowOff>
    </xdr:from>
    <xdr:to>
      <xdr:col>31</xdr:col>
      <xdr:colOff>2243</xdr:colOff>
      <xdr:row>190</xdr:row>
      <xdr:rowOff>890</xdr:rowOff>
    </xdr:to>
    <xdr:cxnSp macro="">
      <xdr:nvCxnSpPr>
        <xdr:cNvPr id="193" name="直線矢印コネクタ 192"/>
        <xdr:cNvCxnSpPr/>
      </xdr:nvCxnSpPr>
      <xdr:spPr>
        <a:xfrm>
          <a:off x="7323496" y="29042615"/>
          <a:ext cx="2127547"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8297</xdr:colOff>
      <xdr:row>182</xdr:row>
      <xdr:rowOff>144946</xdr:rowOff>
    </xdr:from>
    <xdr:to>
      <xdr:col>33</xdr:col>
      <xdr:colOff>15</xdr:colOff>
      <xdr:row>184</xdr:row>
      <xdr:rowOff>143306</xdr:rowOff>
    </xdr:to>
    <xdr:sp macro="" textlink="">
      <xdr:nvSpPr>
        <xdr:cNvPr id="194" name="フリーフォーム 193"/>
        <xdr:cNvSpPr/>
      </xdr:nvSpPr>
      <xdr:spPr>
        <a:xfrm>
          <a:off x="9457097" y="27967471"/>
          <a:ext cx="601318" cy="303160"/>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180974</xdr:colOff>
      <xdr:row>183</xdr:row>
      <xdr:rowOff>124652</xdr:rowOff>
    </xdr:from>
    <xdr:to>
      <xdr:col>19</xdr:col>
      <xdr:colOff>48453</xdr:colOff>
      <xdr:row>187</xdr:row>
      <xdr:rowOff>74958</xdr:rowOff>
    </xdr:to>
    <xdr:sp macro="" textlink="">
      <xdr:nvSpPr>
        <xdr:cNvPr id="195" name="四角形吹き出し 194"/>
        <xdr:cNvSpPr/>
      </xdr:nvSpPr>
      <xdr:spPr>
        <a:xfrm>
          <a:off x="4752974" y="28099577"/>
          <a:ext cx="1086679" cy="559906"/>
        </a:xfrm>
        <a:prstGeom prst="wedgeRectCallout">
          <a:avLst>
            <a:gd name="adj1" fmla="val -59409"/>
            <a:gd name="adj2" fmla="val -66092"/>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要求データとｻｲｽﾞをそのまま引き渡す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33</xdr:col>
      <xdr:colOff>160735</xdr:colOff>
      <xdr:row>181</xdr:row>
      <xdr:rowOff>44002</xdr:rowOff>
    </xdr:from>
    <xdr:to>
      <xdr:col>35</xdr:col>
      <xdr:colOff>148830</xdr:colOff>
      <xdr:row>182</xdr:row>
      <xdr:rowOff>35720</xdr:rowOff>
    </xdr:to>
    <xdr:grpSp>
      <xdr:nvGrpSpPr>
        <xdr:cNvPr id="196" name="グループ化 195"/>
        <xdr:cNvGrpSpPr/>
      </xdr:nvGrpSpPr>
      <xdr:grpSpPr>
        <a:xfrm>
          <a:off x="10273800" y="27119850"/>
          <a:ext cx="601008" cy="140805"/>
          <a:chOff x="8507016" y="19903627"/>
          <a:chExt cx="595313" cy="146499"/>
        </a:xfrm>
        <a:solidFill>
          <a:sysClr val="window" lastClr="FFFFFF"/>
        </a:solidFill>
      </xdr:grpSpPr>
      <xdr:sp macro="" textlink="">
        <xdr:nvSpPr>
          <xdr:cNvPr id="197" name="正方形/長方形 196"/>
          <xdr:cNvSpPr/>
        </xdr:nvSpPr>
        <xdr:spPr>
          <a:xfrm>
            <a:off x="8507016" y="19903627"/>
            <a:ext cx="297656" cy="146499"/>
          </a:xfrm>
          <a:prstGeom prst="rect">
            <a:avLst/>
          </a:prstGeom>
          <a:grp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xx</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98" name="正方形/長方形 197"/>
          <xdr:cNvSpPr/>
        </xdr:nvSpPr>
        <xdr:spPr>
          <a:xfrm>
            <a:off x="8804673" y="19903627"/>
            <a:ext cx="297656" cy="146499"/>
          </a:xfrm>
          <a:prstGeom prst="rect">
            <a:avLst/>
          </a:prstGeom>
          <a:grp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yy</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19</xdr:col>
      <xdr:colOff>232868</xdr:colOff>
      <xdr:row>188</xdr:row>
      <xdr:rowOff>35995</xdr:rowOff>
    </xdr:from>
    <xdr:to>
      <xdr:col>23</xdr:col>
      <xdr:colOff>100347</xdr:colOff>
      <xdr:row>191</xdr:row>
      <xdr:rowOff>6689</xdr:rowOff>
    </xdr:to>
    <xdr:sp macro="" textlink="">
      <xdr:nvSpPr>
        <xdr:cNvPr id="199" name="四角形吹き出し 198"/>
        <xdr:cNvSpPr/>
      </xdr:nvSpPr>
      <xdr:spPr>
        <a:xfrm>
          <a:off x="6024068" y="28772920"/>
          <a:ext cx="1086679" cy="427894"/>
        </a:xfrm>
        <a:prstGeom prst="wedgeRectCallout">
          <a:avLst>
            <a:gd name="adj1" fmla="val 64877"/>
            <a:gd name="adj2" fmla="val 33734"/>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以後、要求に応じた処理を実施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32</xdr:col>
      <xdr:colOff>131580</xdr:colOff>
      <xdr:row>185</xdr:row>
      <xdr:rowOff>91110</xdr:rowOff>
    </xdr:from>
    <xdr:to>
      <xdr:col>37</xdr:col>
      <xdr:colOff>24848</xdr:colOff>
      <xdr:row>189</xdr:row>
      <xdr:rowOff>66261</xdr:rowOff>
    </xdr:to>
    <xdr:sp macro="" textlink="">
      <xdr:nvSpPr>
        <xdr:cNvPr id="200" name="四角形吹き出し 199"/>
        <xdr:cNvSpPr/>
      </xdr:nvSpPr>
      <xdr:spPr>
        <a:xfrm>
          <a:off x="9885180" y="28370835"/>
          <a:ext cx="1417268" cy="584751"/>
        </a:xfrm>
        <a:prstGeom prst="wedgeRectCallout">
          <a:avLst>
            <a:gd name="adj1" fmla="val -76789"/>
            <a:gd name="adj2" fmla="val -49557"/>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ヘッダを除いた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要求データをそのまま渡す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15</xdr:colOff>
      <xdr:row>187</xdr:row>
      <xdr:rowOff>28989</xdr:rowOff>
    </xdr:from>
    <xdr:to>
      <xdr:col>25</xdr:col>
      <xdr:colOff>298189</xdr:colOff>
      <xdr:row>189</xdr:row>
      <xdr:rowOff>27349</xdr:rowOff>
    </xdr:to>
    <xdr:sp macro="" textlink="">
      <xdr:nvSpPr>
        <xdr:cNvPr id="201" name="フリーフォーム 200"/>
        <xdr:cNvSpPr/>
      </xdr:nvSpPr>
      <xdr:spPr>
        <a:xfrm>
          <a:off x="7315215" y="28613514"/>
          <a:ext cx="602974" cy="303160"/>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233199</xdr:colOff>
      <xdr:row>186</xdr:row>
      <xdr:rowOff>103803</xdr:rowOff>
    </xdr:from>
    <xdr:to>
      <xdr:col>30</xdr:col>
      <xdr:colOff>115955</xdr:colOff>
      <xdr:row>189</xdr:row>
      <xdr:rowOff>69662</xdr:rowOff>
    </xdr:to>
    <xdr:sp macro="" textlink="">
      <xdr:nvSpPr>
        <xdr:cNvPr id="202" name="正方形/長方形 201"/>
        <xdr:cNvSpPr/>
      </xdr:nvSpPr>
      <xdr:spPr>
        <a:xfrm>
          <a:off x="7853199" y="28535928"/>
          <a:ext cx="1406756" cy="423059"/>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u="sng">
              <a:solidFill>
                <a:srgbClr val="FF0000"/>
              </a:solidFill>
              <a:latin typeface="ＭＳ ゴシック" panose="020B0609070205080204" pitchFamily="49" charset="-128"/>
              <a:ea typeface="ＭＳ ゴシック" panose="020B0609070205080204" pitchFamily="49" charset="-128"/>
            </a:rPr>
            <a:t>・データ取出し</a:t>
          </a:r>
          <a:r>
            <a:rPr kumimoji="1" lang="en-US" altLang="ja-JP" sz="800" b="0" u="sng">
              <a:solidFill>
                <a:srgbClr val="FF0000"/>
              </a:solidFill>
              <a:latin typeface="ＭＳ ゴシック" panose="020B0609070205080204" pitchFamily="49" charset="-128"/>
              <a:ea typeface="ＭＳ ゴシック" panose="020B0609070205080204" pitchFamily="49" charset="-128"/>
            </a:rPr>
            <a:t>[xx, yy]</a:t>
          </a:r>
        </a:p>
      </xdr:txBody>
    </xdr:sp>
    <xdr:clientData/>
  </xdr:twoCellAnchor>
  <xdr:oneCellAnchor>
    <xdr:from>
      <xdr:col>7</xdr:col>
      <xdr:colOff>8288</xdr:colOff>
      <xdr:row>192</xdr:row>
      <xdr:rowOff>17147</xdr:rowOff>
    </xdr:from>
    <xdr:ext cx="10113065" cy="562635"/>
    <xdr:sp macro="" textlink="">
      <xdr:nvSpPr>
        <xdr:cNvPr id="203" name="テキスト ボックス 202"/>
        <xdr:cNvSpPr txBox="1"/>
      </xdr:nvSpPr>
      <xdr:spPr>
        <a:xfrm>
          <a:off x="2141888" y="29363672"/>
          <a:ext cx="10113065" cy="562635"/>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100">
              <a:latin typeface="ＭＳ ゴシック" panose="020B0609070205080204" pitchFamily="49" charset="-128"/>
              <a:ea typeface="ＭＳ ゴシック" panose="020B0609070205080204" pitchFamily="49" charset="-128"/>
            </a:rPr>
            <a:t>構造の分かりやすさの観点では①がよいが、以後の要求追加時の修正、影響範囲を考慮し、②を採用とする。</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以後、②前提で検討書を記載する。</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twoCellAnchor>
    <xdr:from>
      <xdr:col>15</xdr:col>
      <xdr:colOff>297528</xdr:colOff>
      <xdr:row>211</xdr:row>
      <xdr:rowOff>46533</xdr:rowOff>
    </xdr:from>
    <xdr:to>
      <xdr:col>31</xdr:col>
      <xdr:colOff>178624</xdr:colOff>
      <xdr:row>226</xdr:row>
      <xdr:rowOff>111532</xdr:rowOff>
    </xdr:to>
    <xdr:sp macro="" textlink="">
      <xdr:nvSpPr>
        <xdr:cNvPr id="204" name="フリーフォーム 203"/>
        <xdr:cNvSpPr/>
      </xdr:nvSpPr>
      <xdr:spPr>
        <a:xfrm rot="5160707">
          <a:off x="6072976" y="31085210"/>
          <a:ext cx="2350999" cy="4757896"/>
        </a:xfrm>
        <a:custGeom>
          <a:avLst/>
          <a:gdLst>
            <a:gd name="connsiteX0" fmla="*/ 0 w 5458239"/>
            <a:gd name="connsiteY0" fmla="*/ 1093305 h 1093305"/>
            <a:gd name="connsiteX1" fmla="*/ 5300870 w 5458239"/>
            <a:gd name="connsiteY1" fmla="*/ 0 h 1093305"/>
            <a:gd name="connsiteX2" fmla="*/ 5458239 w 5458239"/>
            <a:gd name="connsiteY2" fmla="*/ 1010479 h 1093305"/>
            <a:gd name="connsiteX0" fmla="*/ 0 w 6764240"/>
            <a:gd name="connsiteY0" fmla="*/ 1093305 h 1231215"/>
            <a:gd name="connsiteX1" fmla="*/ 5300870 w 6764240"/>
            <a:gd name="connsiteY1" fmla="*/ 0 h 1231215"/>
            <a:gd name="connsiteX2" fmla="*/ 6764241 w 6764240"/>
            <a:gd name="connsiteY2" fmla="*/ 1231215 h 1231215"/>
            <a:gd name="connsiteX0" fmla="*/ -1 w 6517915"/>
            <a:gd name="connsiteY0" fmla="*/ 1188798 h 1231215"/>
            <a:gd name="connsiteX1" fmla="*/ 5054545 w 6517915"/>
            <a:gd name="connsiteY1" fmla="*/ 0 h 1231215"/>
            <a:gd name="connsiteX2" fmla="*/ 6517916 w 6517915"/>
            <a:gd name="connsiteY2" fmla="*/ 1231215 h 1231215"/>
          </a:gdLst>
          <a:ahLst/>
          <a:cxnLst>
            <a:cxn ang="0">
              <a:pos x="connsiteX0" y="connsiteY0"/>
            </a:cxn>
            <a:cxn ang="0">
              <a:pos x="connsiteX1" y="connsiteY1"/>
            </a:cxn>
            <a:cxn ang="0">
              <a:pos x="connsiteX2" y="connsiteY2"/>
            </a:cxn>
          </a:cxnLst>
          <a:rect l="l" t="t" r="r" b="b"/>
          <a:pathLst>
            <a:path w="6517915" h="1231215">
              <a:moveTo>
                <a:pt x="-1" y="1188798"/>
              </a:moveTo>
              <a:lnTo>
                <a:pt x="5054545" y="0"/>
              </a:lnTo>
              <a:cubicBezTo>
                <a:pt x="5107001" y="336826"/>
                <a:pt x="6465460" y="894389"/>
                <a:pt x="6517916" y="1231215"/>
              </a:cubicBezTo>
            </a:path>
          </a:pathLst>
        </a:custGeom>
        <a:noFill/>
        <a:ln w="9525">
          <a:headEnd type="arrow"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246034</xdr:colOff>
      <xdr:row>220</xdr:row>
      <xdr:rowOff>15190</xdr:rowOff>
    </xdr:from>
    <xdr:to>
      <xdr:col>35</xdr:col>
      <xdr:colOff>165443</xdr:colOff>
      <xdr:row>222</xdr:row>
      <xdr:rowOff>133449</xdr:rowOff>
    </xdr:to>
    <xdr:sp macro="" textlink="">
      <xdr:nvSpPr>
        <xdr:cNvPr id="205" name="正方形/長方形 204"/>
        <xdr:cNvSpPr/>
      </xdr:nvSpPr>
      <xdr:spPr>
        <a:xfrm>
          <a:off x="8780434" y="33628915"/>
          <a:ext cx="2053009" cy="423059"/>
        </a:xfrm>
        <a:prstGeom prst="rect">
          <a:avLst/>
        </a:prstGeom>
        <a:solidFill>
          <a:sysClr val="window" lastClr="FFFFFF"/>
        </a:solidFill>
        <a:ln w="9525">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Huvelib</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側で機能毎に異なる応答データ作成用のメソッドを準備しておく</a:t>
          </a:r>
        </a:p>
      </xdr:txBody>
    </xdr:sp>
    <xdr:clientData/>
  </xdr:twoCellAnchor>
  <xdr:twoCellAnchor>
    <xdr:from>
      <xdr:col>4</xdr:col>
      <xdr:colOff>16496</xdr:colOff>
      <xdr:row>243</xdr:row>
      <xdr:rowOff>149080</xdr:rowOff>
    </xdr:from>
    <xdr:to>
      <xdr:col>27</xdr:col>
      <xdr:colOff>206993</xdr:colOff>
      <xdr:row>260</xdr:row>
      <xdr:rowOff>8284</xdr:rowOff>
    </xdr:to>
    <xdr:grpSp>
      <xdr:nvGrpSpPr>
        <xdr:cNvPr id="206" name="グループ化 205"/>
        <xdr:cNvGrpSpPr/>
      </xdr:nvGrpSpPr>
      <xdr:grpSpPr>
        <a:xfrm>
          <a:off x="1242322" y="36468319"/>
          <a:ext cx="7238997" cy="2393682"/>
          <a:chOff x="629409" y="32741145"/>
          <a:chExt cx="7238997" cy="2393682"/>
        </a:xfrm>
      </xdr:grpSpPr>
      <xdr:grpSp>
        <xdr:nvGrpSpPr>
          <xdr:cNvPr id="207" name="グループ化 206"/>
          <xdr:cNvGrpSpPr/>
        </xdr:nvGrpSpPr>
        <xdr:grpSpPr>
          <a:xfrm>
            <a:off x="2451595" y="32959019"/>
            <a:ext cx="4291664" cy="2175808"/>
            <a:chOff x="3692769" y="22090673"/>
            <a:chExt cx="4306951" cy="14338585"/>
          </a:xfrm>
        </xdr:grpSpPr>
        <xdr:cxnSp macro="">
          <xdr:nvCxnSpPr>
            <xdr:cNvPr id="222" name="直線コネクタ 221"/>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3" name="直線コネクタ 222"/>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xdr:nvCxnSpPr>
          <xdr:spPr>
            <a:xfrm>
              <a:off x="7999720" y="22179546"/>
              <a:ext cx="0" cy="1424971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08" name="テキスト ボックス 207"/>
          <xdr:cNvSpPr txBox="1"/>
        </xdr:nvSpPr>
        <xdr:spPr>
          <a:xfrm>
            <a:off x="1846009" y="32741145"/>
            <a:ext cx="1225841" cy="393587"/>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209" name="テキスト ボックス 208"/>
          <xdr:cNvSpPr txBox="1"/>
        </xdr:nvSpPr>
        <xdr:spPr>
          <a:xfrm>
            <a:off x="3982889" y="32741145"/>
            <a:ext cx="1225841" cy="393587"/>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210" name="直線矢印コネクタ 209"/>
          <xdr:cNvCxnSpPr/>
        </xdr:nvCxnSpPr>
        <xdr:spPr>
          <a:xfrm>
            <a:off x="2451594" y="34078925"/>
            <a:ext cx="2139143" cy="0"/>
          </a:xfrm>
          <a:prstGeom prst="straightConnector1">
            <a:avLst/>
          </a:prstGeom>
          <a:ln>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11" name="正方形/長方形 210"/>
          <xdr:cNvSpPr/>
        </xdr:nvSpPr>
        <xdr:spPr>
          <a:xfrm>
            <a:off x="2216114" y="33760125"/>
            <a:ext cx="2637496" cy="529054"/>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共通応答データ作成用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IF</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(char*,</a:t>
            </a:r>
            <a:r>
              <a:rPr kumimoji="1" lang="ja-JP" altLang="en-US" sz="800" b="0" baseline="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baseline="0">
                <a:solidFill>
                  <a:sysClr val="windowText" lastClr="000000"/>
                </a:solidFill>
                <a:latin typeface="ＭＳ ゴシック" panose="020B0609070205080204" pitchFamily="49" charset="-128"/>
                <a:ea typeface="ＭＳ ゴシック" panose="020B0609070205080204" pitchFamily="49" charset="-128"/>
              </a:rPr>
              <a:t>int, char*</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送信データ格納バッファ</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データ長</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12" name="テキスト ボックス 211"/>
          <xdr:cNvSpPr txBox="1"/>
        </xdr:nvSpPr>
        <xdr:spPr>
          <a:xfrm>
            <a:off x="6128100" y="32741145"/>
            <a:ext cx="1225841" cy="393587"/>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213" name="直線矢印コネクタ 212"/>
          <xdr:cNvCxnSpPr/>
        </xdr:nvCxnSpPr>
        <xdr:spPr>
          <a:xfrm>
            <a:off x="2459877" y="34978322"/>
            <a:ext cx="4290379" cy="0"/>
          </a:xfrm>
          <a:prstGeom prst="straightConnector1">
            <a:avLst/>
          </a:prstGeom>
          <a:ln>
            <a:solidFill>
              <a:schemeClr val="tx2">
                <a:lumMod val="60000"/>
                <a:lumOff val="40000"/>
              </a:schemeClr>
            </a:solidFill>
            <a:prstDash val="solid"/>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14" name="正方形/長方形 213"/>
          <xdr:cNvSpPr/>
        </xdr:nvSpPr>
        <xdr:spPr>
          <a:xfrm>
            <a:off x="2461135" y="34706677"/>
            <a:ext cx="992639" cy="393874"/>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データ送信</a:t>
            </a:r>
          </a:p>
        </xdr:txBody>
      </xdr:sp>
      <xdr:sp macro="" textlink="">
        <xdr:nvSpPr>
          <xdr:cNvPr id="215" name="正方形/長方形 214"/>
          <xdr:cNvSpPr/>
        </xdr:nvSpPr>
        <xdr:spPr>
          <a:xfrm>
            <a:off x="5161280" y="33925964"/>
            <a:ext cx="1564129" cy="107636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ヘッダ部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計算</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・データ部暗号化</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App</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の送信データ格納バッファにデータを格納</a:t>
            </a:r>
          </a:p>
        </xdr:txBody>
      </xdr:sp>
      <xdr:cxnSp macro="">
        <xdr:nvCxnSpPr>
          <xdr:cNvPr id="216" name="直線矢印コネクタ 215"/>
          <xdr:cNvCxnSpPr/>
        </xdr:nvCxnSpPr>
        <xdr:spPr>
          <a:xfrm flipH="1">
            <a:off x="2459877" y="34675922"/>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17" name="フリーフォーム 216"/>
          <xdr:cNvSpPr/>
        </xdr:nvSpPr>
        <xdr:spPr>
          <a:xfrm>
            <a:off x="2451594" y="33339403"/>
            <a:ext cx="604631" cy="379751"/>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8" name="四角形吹き出し 217"/>
          <xdr:cNvSpPr/>
        </xdr:nvSpPr>
        <xdr:spPr>
          <a:xfrm>
            <a:off x="629409" y="33186181"/>
            <a:ext cx="1606824" cy="1050096"/>
          </a:xfrm>
          <a:prstGeom prst="wedgeRectCallout">
            <a:avLst>
              <a:gd name="adj1" fmla="val 57394"/>
              <a:gd name="adj2" fmla="val -12696"/>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各種要求に対する処理完了後に共通ルールに従って送信データ部を作成⇒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応答用データ作成用メソッドコール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19" name="正方形/長方形 218"/>
          <xdr:cNvSpPr/>
        </xdr:nvSpPr>
        <xdr:spPr>
          <a:xfrm>
            <a:off x="2991240" y="33255052"/>
            <a:ext cx="1564129" cy="55455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220" name="フリーフォーム 219"/>
          <xdr:cNvSpPr/>
        </xdr:nvSpPr>
        <xdr:spPr>
          <a:xfrm>
            <a:off x="4605073" y="34233924"/>
            <a:ext cx="604631" cy="337685"/>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四角形吹き出し 220"/>
          <xdr:cNvSpPr/>
        </xdr:nvSpPr>
        <xdr:spPr>
          <a:xfrm>
            <a:off x="6476999" y="33774247"/>
            <a:ext cx="1391407" cy="490905"/>
          </a:xfrm>
          <a:prstGeom prst="wedgeRectCallout">
            <a:avLst>
              <a:gd name="adj1" fmla="val -75352"/>
              <a:gd name="adj2" fmla="val 44669"/>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生成のデータ部を使用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oneCellAnchor>
    <xdr:from>
      <xdr:col>28</xdr:col>
      <xdr:colOff>183170</xdr:colOff>
      <xdr:row>250</xdr:row>
      <xdr:rowOff>69128</xdr:rowOff>
    </xdr:from>
    <xdr:ext cx="3379306" cy="1275522"/>
    <xdr:sp macro="" textlink="">
      <xdr:nvSpPr>
        <xdr:cNvPr id="225" name="テキスト ボックス 224"/>
        <xdr:cNvSpPr txBox="1"/>
      </xdr:nvSpPr>
      <xdr:spPr>
        <a:xfrm>
          <a:off x="8717570" y="38254853"/>
          <a:ext cx="3379306" cy="1275522"/>
        </a:xfrm>
        <a:prstGeom prst="rect">
          <a:avLst/>
        </a:prstGeom>
        <a:solidFill>
          <a:schemeClr val="tx2">
            <a:lumMod val="20000"/>
            <a:lumOff val="80000"/>
          </a:schemeClr>
        </a:solidFill>
        <a:ln w="12700">
          <a:solidFill>
            <a:schemeClr val="tx2">
              <a:lumMod val="20000"/>
              <a:lumOff val="8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100">
              <a:latin typeface="ＭＳ ゴシック" panose="020B0609070205080204" pitchFamily="49" charset="-128"/>
              <a:ea typeface="ＭＳ ゴシック" panose="020B0609070205080204" pitchFamily="49" charset="-128"/>
            </a:rPr>
            <a:t>＜補足＞イベント応答の送信タイミングは</a:t>
          </a:r>
          <a:r>
            <a:rPr kumimoji="1" lang="en-US" altLang="ja-JP" sz="1100">
              <a:latin typeface="ＭＳ ゴシック" panose="020B0609070205080204" pitchFamily="49" charset="-128"/>
              <a:ea typeface="ＭＳ ゴシック" panose="020B0609070205080204" pitchFamily="49" charset="-128"/>
            </a:rPr>
            <a:t>HU</a:t>
          </a:r>
          <a:r>
            <a:rPr kumimoji="1" lang="ja-JP" altLang="en-US" sz="1100">
              <a:latin typeface="ＭＳ ゴシック" panose="020B0609070205080204" pitchFamily="49" charset="-128"/>
              <a:ea typeface="ＭＳ ゴシック" panose="020B0609070205080204" pitchFamily="49" charset="-128"/>
            </a:rPr>
            <a:t>側</a:t>
          </a:r>
          <a:r>
            <a:rPr kumimoji="1" lang="en-US" altLang="ja-JP" sz="1100">
              <a:latin typeface="ＭＳ ゴシック" panose="020B0609070205080204" pitchFamily="49" charset="-128"/>
              <a:ea typeface="ＭＳ ゴシック" panose="020B0609070205080204" pitchFamily="49" charset="-128"/>
            </a:rPr>
            <a:t>App</a:t>
          </a:r>
          <a:r>
            <a:rPr kumimoji="1" lang="ja-JP" altLang="en-US" sz="1100">
              <a:latin typeface="ＭＳ ゴシック" panose="020B0609070205080204" pitchFamily="49" charset="-128"/>
              <a:ea typeface="ＭＳ ゴシック" panose="020B0609070205080204" pitchFamily="49" charset="-128"/>
            </a:rPr>
            <a:t>の処理完了</a:t>
          </a:r>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応答データが出来た時点</a:t>
          </a:r>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となりますので、</a:t>
          </a:r>
          <a:r>
            <a:rPr kumimoji="1" lang="en-US" altLang="ja-JP" sz="1100">
              <a:latin typeface="ＭＳ ゴシック" panose="020B0609070205080204" pitchFamily="49" charset="-128"/>
              <a:ea typeface="ＭＳ ゴシック" panose="020B0609070205080204" pitchFamily="49" charset="-128"/>
            </a:rPr>
            <a:t>HU</a:t>
          </a:r>
          <a:r>
            <a:rPr kumimoji="1" lang="ja-JP" altLang="en-US" sz="1100">
              <a:latin typeface="ＭＳ ゴシック" panose="020B0609070205080204" pitchFamily="49" charset="-128"/>
              <a:ea typeface="ＭＳ ゴシック" panose="020B0609070205080204" pitchFamily="49" charset="-128"/>
            </a:rPr>
            <a:t>側</a:t>
          </a:r>
          <a:r>
            <a:rPr kumimoji="1" lang="en-US" altLang="ja-JP" sz="1100">
              <a:latin typeface="ＭＳ ゴシック" panose="020B0609070205080204" pitchFamily="49" charset="-128"/>
              <a:ea typeface="ＭＳ ゴシック" panose="020B0609070205080204" pitchFamily="49" charset="-128"/>
            </a:rPr>
            <a:t>App</a:t>
          </a:r>
          <a:r>
            <a:rPr kumimoji="1" lang="ja-JP" altLang="en-US" sz="1100">
              <a:latin typeface="ＭＳ ゴシック" panose="020B0609070205080204" pitchFamily="49" charset="-128"/>
              <a:ea typeface="ＭＳ ゴシック" panose="020B0609070205080204" pitchFamily="49" charset="-128"/>
            </a:rPr>
            <a:t>にて制御をお願いします。</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定期通知のように</a:t>
          </a:r>
          <a:r>
            <a:rPr kumimoji="1" lang="en-US" altLang="ja-JP" sz="1100">
              <a:latin typeface="ＭＳ ゴシック" panose="020B0609070205080204" pitchFamily="49" charset="-128"/>
              <a:ea typeface="ＭＳ ゴシック" panose="020B0609070205080204" pitchFamily="49" charset="-128"/>
            </a:rPr>
            <a:t>Huvelib</a:t>
          </a:r>
          <a:r>
            <a:rPr kumimoji="1" lang="ja-JP" altLang="en-US" sz="1100">
              <a:latin typeface="ＭＳ ゴシック" panose="020B0609070205080204" pitchFamily="49" charset="-128"/>
              <a:ea typeface="ＭＳ ゴシック" panose="020B0609070205080204" pitchFamily="49" charset="-128"/>
            </a:rPr>
            <a:t>から送信タイミングの通知は行いません。</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oneCellAnchor>
    <xdr:from>
      <xdr:col>7</xdr:col>
      <xdr:colOff>0</xdr:colOff>
      <xdr:row>260</xdr:row>
      <xdr:rowOff>66264</xdr:rowOff>
    </xdr:from>
    <xdr:ext cx="10113065" cy="562635"/>
    <xdr:sp macro="" textlink="">
      <xdr:nvSpPr>
        <xdr:cNvPr id="226" name="テキスト ボックス 225"/>
        <xdr:cNvSpPr txBox="1"/>
      </xdr:nvSpPr>
      <xdr:spPr>
        <a:xfrm>
          <a:off x="2133600" y="39775989"/>
          <a:ext cx="10113065" cy="562635"/>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100">
              <a:latin typeface="ＭＳ ゴシック" panose="020B0609070205080204" pitchFamily="49" charset="-128"/>
              <a:ea typeface="ＭＳ ゴシック" panose="020B0609070205080204" pitchFamily="49" charset="-128"/>
            </a:rPr>
            <a:t>構造の分かりやすさの観点では①がよいが、以後の要求追加時の修正、影響範囲を考慮し、②を採用とする。</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以後、②前提で検討書を記載する。</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twoCellAnchor>
    <xdr:from>
      <xdr:col>17</xdr:col>
      <xdr:colOff>161925</xdr:colOff>
      <xdr:row>60</xdr:row>
      <xdr:rowOff>128799</xdr:rowOff>
    </xdr:from>
    <xdr:to>
      <xdr:col>20</xdr:col>
      <xdr:colOff>115606</xdr:colOff>
      <xdr:row>67</xdr:row>
      <xdr:rowOff>113115</xdr:rowOff>
    </xdr:to>
    <xdr:grpSp>
      <xdr:nvGrpSpPr>
        <xdr:cNvPr id="227" name="グループ化 226"/>
        <xdr:cNvGrpSpPr/>
      </xdr:nvGrpSpPr>
      <xdr:grpSpPr>
        <a:xfrm>
          <a:off x="5371686" y="9165125"/>
          <a:ext cx="873050" cy="1027925"/>
          <a:chOff x="8048880" y="15041282"/>
          <a:chExt cx="868081" cy="1051116"/>
        </a:xfrm>
      </xdr:grpSpPr>
      <xdr:sp macro="" textlink="">
        <xdr:nvSpPr>
          <xdr:cNvPr id="228" name="正方形/長方形 227"/>
          <xdr:cNvSpPr/>
        </xdr:nvSpPr>
        <xdr:spPr>
          <a:xfrm>
            <a:off x="8048880" y="15041282"/>
            <a:ext cx="868081" cy="105111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9" name="正方形/長方形 228"/>
          <xdr:cNvSpPr/>
        </xdr:nvSpPr>
        <xdr:spPr>
          <a:xfrm>
            <a:off x="8114536" y="15280875"/>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1:100Hz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30" name="テキスト ボックス 229"/>
          <xdr:cNvSpPr txBox="1"/>
        </xdr:nvSpPr>
        <xdr:spPr>
          <a:xfrm>
            <a:off x="8054009" y="15044945"/>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sp macro="" textlink="">
        <xdr:nvSpPr>
          <xdr:cNvPr id="231" name="正方形/長方形 230"/>
          <xdr:cNvSpPr/>
        </xdr:nvSpPr>
        <xdr:spPr>
          <a:xfrm>
            <a:off x="8114535" y="15470192"/>
            <a:ext cx="727504" cy="191275"/>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2:200Hz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32" name="正方形/長方形 231"/>
          <xdr:cNvSpPr/>
        </xdr:nvSpPr>
        <xdr:spPr>
          <a:xfrm>
            <a:off x="8114536" y="15662822"/>
            <a:ext cx="727504" cy="191275"/>
          </a:xfrm>
          <a:prstGeom prst="rect">
            <a:avLst/>
          </a:prstGeom>
          <a:solidFill>
            <a:schemeClr val="tx2">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3:300Hz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33" name="正方形/長方形 232"/>
          <xdr:cNvSpPr/>
        </xdr:nvSpPr>
        <xdr:spPr>
          <a:xfrm>
            <a:off x="8114535" y="15855452"/>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19</xdr:col>
      <xdr:colOff>284425</xdr:colOff>
      <xdr:row>60</xdr:row>
      <xdr:rowOff>85725</xdr:rowOff>
    </xdr:from>
    <xdr:to>
      <xdr:col>24</xdr:col>
      <xdr:colOff>250943</xdr:colOff>
      <xdr:row>64</xdr:row>
      <xdr:rowOff>126310</xdr:rowOff>
    </xdr:to>
    <xdr:sp macro="" textlink="">
      <xdr:nvSpPr>
        <xdr:cNvPr id="234" name="円形吹き出し 233"/>
        <xdr:cNvSpPr/>
      </xdr:nvSpPr>
      <xdr:spPr>
        <a:xfrm>
          <a:off x="6075625" y="9315450"/>
          <a:ext cx="1490518" cy="650185"/>
        </a:xfrm>
        <a:prstGeom prst="wedgeEllipseCallout">
          <a:avLst>
            <a:gd name="adj1" fmla="val -49750"/>
            <a:gd name="adj2" fmla="val 63929"/>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応答データを表示</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→選択</a:t>
          </a:r>
        </a:p>
      </xdr:txBody>
    </xdr:sp>
    <xdr:clientData/>
  </xdr:twoCellAnchor>
  <xdr:twoCellAnchor>
    <xdr:from>
      <xdr:col>14</xdr:col>
      <xdr:colOff>47624</xdr:colOff>
      <xdr:row>306</xdr:row>
      <xdr:rowOff>38100</xdr:rowOff>
    </xdr:from>
    <xdr:to>
      <xdr:col>14</xdr:col>
      <xdr:colOff>152400</xdr:colOff>
      <xdr:row>309</xdr:row>
      <xdr:rowOff>123825</xdr:rowOff>
    </xdr:to>
    <xdr:sp macro="" textlink="">
      <xdr:nvSpPr>
        <xdr:cNvPr id="235" name="左中かっこ 234"/>
        <xdr:cNvSpPr/>
      </xdr:nvSpPr>
      <xdr:spPr>
        <a:xfrm flipH="1">
          <a:off x="4314824" y="46739175"/>
          <a:ext cx="104776" cy="3905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28575</xdr:colOff>
      <xdr:row>306</xdr:row>
      <xdr:rowOff>28575</xdr:rowOff>
    </xdr:from>
    <xdr:to>
      <xdr:col>15</xdr:col>
      <xdr:colOff>215890</xdr:colOff>
      <xdr:row>309</xdr:row>
      <xdr:rowOff>126917</xdr:rowOff>
    </xdr:to>
    <xdr:sp macro="" textlink="">
      <xdr:nvSpPr>
        <xdr:cNvPr id="236" name="正方形/長方形 235"/>
        <xdr:cNvSpPr/>
      </xdr:nvSpPr>
      <xdr:spPr>
        <a:xfrm>
          <a:off x="4295775" y="46729650"/>
          <a:ext cx="492115" cy="40314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×β</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19048</xdr:colOff>
      <xdr:row>303</xdr:row>
      <xdr:rowOff>19050</xdr:rowOff>
    </xdr:from>
    <xdr:to>
      <xdr:col>15</xdr:col>
      <xdr:colOff>152400</xdr:colOff>
      <xdr:row>309</xdr:row>
      <xdr:rowOff>133350</xdr:rowOff>
    </xdr:to>
    <xdr:sp macro="" textlink="">
      <xdr:nvSpPr>
        <xdr:cNvPr id="237" name="左中かっこ 236"/>
        <xdr:cNvSpPr/>
      </xdr:nvSpPr>
      <xdr:spPr>
        <a:xfrm flipH="1">
          <a:off x="4591048" y="46415325"/>
          <a:ext cx="133352" cy="723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295275</xdr:colOff>
      <xdr:row>305</xdr:row>
      <xdr:rowOff>0</xdr:rowOff>
    </xdr:from>
    <xdr:to>
      <xdr:col>16</xdr:col>
      <xdr:colOff>295275</xdr:colOff>
      <xdr:row>308</xdr:row>
      <xdr:rowOff>50717</xdr:rowOff>
    </xdr:to>
    <xdr:sp macro="" textlink="">
      <xdr:nvSpPr>
        <xdr:cNvPr id="238" name="正方形/長方形 237"/>
        <xdr:cNvSpPr/>
      </xdr:nvSpPr>
      <xdr:spPr>
        <a:xfrm>
          <a:off x="4562475" y="46548675"/>
          <a:ext cx="609600" cy="355517"/>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11</xdr:col>
      <xdr:colOff>285749</xdr:colOff>
      <xdr:row>511</xdr:row>
      <xdr:rowOff>9526</xdr:rowOff>
    </xdr:from>
    <xdr:to>
      <xdr:col>12</xdr:col>
      <xdr:colOff>85725</xdr:colOff>
      <xdr:row>511</xdr:row>
      <xdr:rowOff>276226</xdr:rowOff>
    </xdr:to>
    <xdr:sp macro="" textlink="">
      <xdr:nvSpPr>
        <xdr:cNvPr id="239" name="左中かっこ 238"/>
        <xdr:cNvSpPr/>
      </xdr:nvSpPr>
      <xdr:spPr>
        <a:xfrm flipH="1">
          <a:off x="3638549" y="75514201"/>
          <a:ext cx="104776" cy="2667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266700</xdr:colOff>
      <xdr:row>511</xdr:row>
      <xdr:rowOff>0</xdr:rowOff>
    </xdr:from>
    <xdr:to>
      <xdr:col>13</xdr:col>
      <xdr:colOff>149215</xdr:colOff>
      <xdr:row>512</xdr:row>
      <xdr:rowOff>41192</xdr:rowOff>
    </xdr:to>
    <xdr:sp macro="" textlink="">
      <xdr:nvSpPr>
        <xdr:cNvPr id="240" name="正方形/長方形 239"/>
        <xdr:cNvSpPr/>
      </xdr:nvSpPr>
      <xdr:spPr>
        <a:xfrm>
          <a:off x="3619500" y="75504675"/>
          <a:ext cx="492115" cy="34599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×β</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19048</xdr:colOff>
      <xdr:row>510</xdr:row>
      <xdr:rowOff>9525</xdr:rowOff>
    </xdr:from>
    <xdr:to>
      <xdr:col>13</xdr:col>
      <xdr:colOff>133350</xdr:colOff>
      <xdr:row>512</xdr:row>
      <xdr:rowOff>114300</xdr:rowOff>
    </xdr:to>
    <xdr:sp macro="" textlink="">
      <xdr:nvSpPr>
        <xdr:cNvPr id="241" name="左中かっこ 240"/>
        <xdr:cNvSpPr/>
      </xdr:nvSpPr>
      <xdr:spPr>
        <a:xfrm flipH="1">
          <a:off x="3981448" y="75361800"/>
          <a:ext cx="114302" cy="5619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511</xdr:row>
      <xdr:rowOff>0</xdr:rowOff>
    </xdr:from>
    <xdr:to>
      <xdr:col>14</xdr:col>
      <xdr:colOff>206365</xdr:colOff>
      <xdr:row>511</xdr:row>
      <xdr:rowOff>269792</xdr:rowOff>
    </xdr:to>
    <xdr:sp macro="" textlink="">
      <xdr:nvSpPr>
        <xdr:cNvPr id="242" name="正方形/長方形 241"/>
        <xdr:cNvSpPr/>
      </xdr:nvSpPr>
      <xdr:spPr>
        <a:xfrm>
          <a:off x="3981450" y="75504675"/>
          <a:ext cx="492115" cy="26979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14</xdr:col>
      <xdr:colOff>9525</xdr:colOff>
      <xdr:row>483</xdr:row>
      <xdr:rowOff>104775</xdr:rowOff>
    </xdr:from>
    <xdr:to>
      <xdr:col>19</xdr:col>
      <xdr:colOff>247650</xdr:colOff>
      <xdr:row>485</xdr:row>
      <xdr:rowOff>38100</xdr:rowOff>
    </xdr:to>
    <xdr:sp macro="" textlink="">
      <xdr:nvSpPr>
        <xdr:cNvPr id="243" name="正方形/長方形 242"/>
        <xdr:cNvSpPr/>
      </xdr:nvSpPr>
      <xdr:spPr>
        <a:xfrm>
          <a:off x="4276725" y="71342250"/>
          <a:ext cx="1762125" cy="238125"/>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209549</xdr:colOff>
      <xdr:row>480</xdr:row>
      <xdr:rowOff>85725</xdr:rowOff>
    </xdr:from>
    <xdr:to>
      <xdr:col>25</xdr:col>
      <xdr:colOff>180974</xdr:colOff>
      <xdr:row>483</xdr:row>
      <xdr:rowOff>84993</xdr:rowOff>
    </xdr:to>
    <xdr:sp macro="" textlink="">
      <xdr:nvSpPr>
        <xdr:cNvPr id="244" name="四角形吹き出し 243"/>
        <xdr:cNvSpPr/>
      </xdr:nvSpPr>
      <xdr:spPr>
        <a:xfrm>
          <a:off x="6305549" y="70866000"/>
          <a:ext cx="1495425" cy="456468"/>
        </a:xfrm>
        <a:prstGeom prst="wedgeRectCallout">
          <a:avLst>
            <a:gd name="adj1" fmla="val -70367"/>
            <a:gd name="adj2" fmla="val 72428"/>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定期通知用とは異なる</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新規</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Interface</a:t>
          </a:r>
        </a:p>
      </xdr:txBody>
    </xdr:sp>
    <xdr:clientData/>
  </xdr:twoCellAnchor>
  <xdr:oneCellAnchor>
    <xdr:from>
      <xdr:col>18</xdr:col>
      <xdr:colOff>66674</xdr:colOff>
      <xdr:row>490</xdr:row>
      <xdr:rowOff>66675</xdr:rowOff>
    </xdr:from>
    <xdr:ext cx="4905375" cy="590550"/>
    <xdr:sp macro="" textlink="">
      <xdr:nvSpPr>
        <xdr:cNvPr id="245" name="テキスト ボックス 244"/>
        <xdr:cNvSpPr txBox="1"/>
      </xdr:nvSpPr>
      <xdr:spPr>
        <a:xfrm>
          <a:off x="5553074" y="72370950"/>
          <a:ext cx="4905375" cy="590550"/>
        </a:xfrm>
        <a:prstGeom prst="rect">
          <a:avLst/>
        </a:prstGeom>
        <a:solidFill>
          <a:schemeClr val="bg1"/>
        </a:solidFill>
        <a:ln>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補足</a:t>
          </a:r>
          <a:r>
            <a:rPr kumimoji="1" lang="en-US" altLang="ja-JP" sz="900">
              <a:latin typeface="ＭＳ ゴシック" panose="020B0609070205080204" pitchFamily="49" charset="-128"/>
              <a:ea typeface="ＭＳ ゴシック" panose="020B0609070205080204" pitchFamily="49" charset="-128"/>
            </a:rPr>
            <a:t>)</a:t>
          </a:r>
        </a:p>
        <a:p>
          <a:pPr algn="l"/>
          <a:r>
            <a:rPr kumimoji="1" lang="ja-JP" altLang="en-US" sz="900">
              <a:latin typeface="ＭＳ ゴシック" panose="020B0609070205080204" pitchFamily="49" charset="-128"/>
              <a:ea typeface="ＭＳ ゴシック" panose="020B0609070205080204" pitchFamily="49" charset="-128"/>
            </a:rPr>
            <a:t>各種操作をアクセスキーによる制御は実施しないが、以後の拡張性及び、</a:t>
          </a:r>
          <a:r>
            <a:rPr kumimoji="1" lang="en-US" altLang="ja-JP" sz="900">
              <a:latin typeface="ＭＳ ゴシック" panose="020B0609070205080204" pitchFamily="49" charset="-128"/>
              <a:ea typeface="ＭＳ ゴシック" panose="020B0609070205080204" pitchFamily="49" charset="-128"/>
            </a:rPr>
            <a:t>APK</a:t>
          </a:r>
          <a:r>
            <a:rPr kumimoji="1" lang="ja-JP" altLang="en-US" sz="900">
              <a:latin typeface="ＭＳ ゴシック" panose="020B0609070205080204" pitchFamily="49" charset="-128"/>
              <a:ea typeface="ＭＳ ゴシック" panose="020B0609070205080204" pitchFamily="49" charset="-128"/>
            </a:rPr>
            <a:t>証明書チェックに必要のため引数情報は既存の</a:t>
          </a:r>
          <a:r>
            <a:rPr kumimoji="1" lang="en-US" altLang="ja-JP" sz="900">
              <a:latin typeface="ＭＳ ゴシック" panose="020B0609070205080204" pitchFamily="49" charset="-128"/>
              <a:ea typeface="ＭＳ ゴシック" panose="020B0609070205080204" pitchFamily="49" charset="-128"/>
            </a:rPr>
            <a:t>registerCallback</a:t>
          </a:r>
          <a:r>
            <a:rPr kumimoji="1" lang="ja-JP" altLang="en-US" sz="900">
              <a:latin typeface="ＭＳ ゴシック" panose="020B0609070205080204" pitchFamily="49" charset="-128"/>
              <a:ea typeface="ＭＳ ゴシック" panose="020B0609070205080204" pitchFamily="49" charset="-128"/>
            </a:rPr>
            <a:t>と同様とする。</a:t>
          </a:r>
        </a:p>
      </xdr:txBody>
    </xdr:sp>
    <xdr:clientData/>
  </xdr:oneCellAnchor>
  <xdr:twoCellAnchor>
    <xdr:from>
      <xdr:col>15</xdr:col>
      <xdr:colOff>47625</xdr:colOff>
      <xdr:row>484</xdr:row>
      <xdr:rowOff>142875</xdr:rowOff>
    </xdr:from>
    <xdr:to>
      <xdr:col>15</xdr:col>
      <xdr:colOff>104775</xdr:colOff>
      <xdr:row>487</xdr:row>
      <xdr:rowOff>133350</xdr:rowOff>
    </xdr:to>
    <xdr:sp macro="" textlink="">
      <xdr:nvSpPr>
        <xdr:cNvPr id="246" name="左中かっこ 245"/>
        <xdr:cNvSpPr/>
      </xdr:nvSpPr>
      <xdr:spPr>
        <a:xfrm flipH="1">
          <a:off x="4619625" y="71532750"/>
          <a:ext cx="57150" cy="4476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47624</xdr:colOff>
      <xdr:row>484</xdr:row>
      <xdr:rowOff>104774</xdr:rowOff>
    </xdr:from>
    <xdr:to>
      <xdr:col>31</xdr:col>
      <xdr:colOff>76200</xdr:colOff>
      <xdr:row>488</xdr:row>
      <xdr:rowOff>66675</xdr:rowOff>
    </xdr:to>
    <xdr:sp macro="" textlink="">
      <xdr:nvSpPr>
        <xdr:cNvPr id="247" name="正方形/長方形 246"/>
        <xdr:cNvSpPr/>
      </xdr:nvSpPr>
      <xdr:spPr>
        <a:xfrm>
          <a:off x="4619624" y="71494649"/>
          <a:ext cx="4905376" cy="57150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コールバックが新規</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Inteface</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となるが、必要な情報は</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registerCallback</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と同様</a:t>
          </a:r>
          <a:endParaRPr kumimoji="1" lang="en-US" altLang="ja-JP"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123824</xdr:colOff>
      <xdr:row>487</xdr:row>
      <xdr:rowOff>38100</xdr:rowOff>
    </xdr:from>
    <xdr:to>
      <xdr:col>34</xdr:col>
      <xdr:colOff>228600</xdr:colOff>
      <xdr:row>489</xdr:row>
      <xdr:rowOff>136442</xdr:rowOff>
    </xdr:to>
    <xdr:sp macro="" textlink="">
      <xdr:nvSpPr>
        <xdr:cNvPr id="248" name="正方形/長方形 247"/>
        <xdr:cNvSpPr/>
      </xdr:nvSpPr>
      <xdr:spPr>
        <a:xfrm>
          <a:off x="5915024" y="71885175"/>
          <a:ext cx="4676776" cy="40314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⇒各種操作毎に定義</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b="0">
              <a:solidFill>
                <a:sysClr val="windowText" lastClr="000000"/>
              </a:solidFill>
              <a:latin typeface="ＭＳ ゴシック" panose="020B0609070205080204" pitchFamily="49" charset="-128"/>
              <a:ea typeface="ＭＳ ゴシック" panose="020B0609070205080204" pitchFamily="49" charset="-128"/>
            </a:rPr>
            <a:t>無いケースや複数の場合もある</a:t>
          </a: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13</xdr:col>
      <xdr:colOff>9525</xdr:colOff>
      <xdr:row>470</xdr:row>
      <xdr:rowOff>114300</xdr:rowOff>
    </xdr:from>
    <xdr:to>
      <xdr:col>17</xdr:col>
      <xdr:colOff>9714</xdr:colOff>
      <xdr:row>473</xdr:row>
      <xdr:rowOff>59948</xdr:rowOff>
    </xdr:to>
    <xdr:sp macro="" textlink="">
      <xdr:nvSpPr>
        <xdr:cNvPr id="249" name="テキスト ボックス 248"/>
        <xdr:cNvSpPr txBox="1"/>
      </xdr:nvSpPr>
      <xdr:spPr>
        <a:xfrm>
          <a:off x="3971925" y="69370575"/>
          <a:ext cx="1219389" cy="402848"/>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p>
      </xdr:txBody>
    </xdr:sp>
    <xdr:clientData/>
  </xdr:twoCellAnchor>
  <xdr:twoCellAnchor>
    <xdr:from>
      <xdr:col>6</xdr:col>
      <xdr:colOff>0</xdr:colOff>
      <xdr:row>470</xdr:row>
      <xdr:rowOff>114300</xdr:rowOff>
    </xdr:from>
    <xdr:to>
      <xdr:col>10</xdr:col>
      <xdr:colOff>189</xdr:colOff>
      <xdr:row>473</xdr:row>
      <xdr:rowOff>59948</xdr:rowOff>
    </xdr:to>
    <xdr:sp macro="" textlink="">
      <xdr:nvSpPr>
        <xdr:cNvPr id="250" name="テキスト ボックス 249"/>
        <xdr:cNvSpPr txBox="1"/>
      </xdr:nvSpPr>
      <xdr:spPr>
        <a:xfrm>
          <a:off x="1828800" y="69370575"/>
          <a:ext cx="1219389" cy="402848"/>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p>
      </xdr:txBody>
    </xdr:sp>
    <xdr:clientData/>
  </xdr:twoCellAnchor>
  <xdr:oneCellAnchor>
    <xdr:from>
      <xdr:col>8</xdr:col>
      <xdr:colOff>171450</xdr:colOff>
      <xdr:row>473</xdr:row>
      <xdr:rowOff>66675</xdr:rowOff>
    </xdr:from>
    <xdr:ext cx="1914528" cy="542456"/>
    <xdr:sp macro="" textlink="">
      <xdr:nvSpPr>
        <xdr:cNvPr id="251" name="テキスト ボックス 250"/>
        <xdr:cNvSpPr txBox="1"/>
      </xdr:nvSpPr>
      <xdr:spPr>
        <a:xfrm>
          <a:off x="2609850" y="69780150"/>
          <a:ext cx="191452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VendorApp</a:t>
          </a:r>
          <a:r>
            <a:rPr kumimoji="1" lang="ja-JP" altLang="en-US" sz="900">
              <a:latin typeface="ＭＳ ゴシック" panose="020B0609070205080204" pitchFamily="49" charset="-128"/>
              <a:ea typeface="ＭＳ ゴシック" panose="020B0609070205080204" pitchFamily="49" charset="-128"/>
            </a:rPr>
            <a:t>要求用</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・応答用コールバック</a:t>
          </a:r>
          <a:r>
            <a:rPr kumimoji="1" lang="en-US" altLang="ja-JP" sz="900" u="none">
              <a:latin typeface="ＭＳ ゴシック" panose="020B0609070205080204" pitchFamily="49" charset="-128"/>
              <a:ea typeface="ＭＳ ゴシック" panose="020B0609070205080204" pitchFamily="49" charset="-128"/>
            </a:rPr>
            <a:t>(Android)</a:t>
          </a:r>
        </a:p>
        <a:p>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7</xdr:col>
      <xdr:colOff>295275</xdr:colOff>
      <xdr:row>476</xdr:row>
      <xdr:rowOff>95250</xdr:rowOff>
    </xdr:from>
    <xdr:to>
      <xdr:col>15</xdr:col>
      <xdr:colOff>0</xdr:colOff>
      <xdr:row>476</xdr:row>
      <xdr:rowOff>95250</xdr:rowOff>
    </xdr:to>
    <xdr:cxnSp macro="">
      <xdr:nvCxnSpPr>
        <xdr:cNvPr id="252" name="直線矢印コネクタ 251"/>
        <xdr:cNvCxnSpPr/>
      </xdr:nvCxnSpPr>
      <xdr:spPr>
        <a:xfrm flipH="1">
          <a:off x="2428875" y="70265925"/>
          <a:ext cx="2143125" cy="0"/>
        </a:xfrm>
        <a:prstGeom prst="straightConnector1">
          <a:avLst/>
        </a:prstGeom>
        <a:ln>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9526</xdr:colOff>
      <xdr:row>479</xdr:row>
      <xdr:rowOff>9525</xdr:rowOff>
    </xdr:from>
    <xdr:to>
      <xdr:col>15</xdr:col>
      <xdr:colOff>9525</xdr:colOff>
      <xdr:row>479</xdr:row>
      <xdr:rowOff>9525</xdr:rowOff>
    </xdr:to>
    <xdr:cxnSp macro="">
      <xdr:nvCxnSpPr>
        <xdr:cNvPr id="253" name="直線矢印コネクタ 252"/>
        <xdr:cNvCxnSpPr/>
      </xdr:nvCxnSpPr>
      <xdr:spPr>
        <a:xfrm>
          <a:off x="2447926" y="70637400"/>
          <a:ext cx="2133599" cy="0"/>
        </a:xfrm>
        <a:prstGeom prst="straightConnector1">
          <a:avLst/>
        </a:prstGeom>
        <a:ln>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180975</xdr:colOff>
      <xdr:row>477</xdr:row>
      <xdr:rowOff>114300</xdr:rowOff>
    </xdr:from>
    <xdr:ext cx="1914528" cy="242374"/>
    <xdr:sp macro="" textlink="">
      <xdr:nvSpPr>
        <xdr:cNvPr id="254" name="テキスト ボックス 253"/>
        <xdr:cNvSpPr txBox="1"/>
      </xdr:nvSpPr>
      <xdr:spPr>
        <a:xfrm>
          <a:off x="2619375" y="70437375"/>
          <a:ext cx="1914528"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応答用コールバックコール</a:t>
          </a:r>
          <a:endParaRPr kumimoji="1" lang="en-US" altLang="ja-JP" sz="900">
            <a:latin typeface="ＭＳ ゴシック" panose="020B0609070205080204" pitchFamily="49" charset="-128"/>
            <a:ea typeface="ＭＳ ゴシック" panose="020B0609070205080204" pitchFamily="49" charset="-128"/>
          </a:endParaRPr>
        </a:p>
      </xdr:txBody>
    </xdr:sp>
    <xdr:clientData/>
  </xdr:oneCellAnchor>
  <xdr:twoCellAnchor>
    <xdr:from>
      <xdr:col>10</xdr:col>
      <xdr:colOff>28573</xdr:colOff>
      <xdr:row>533</xdr:row>
      <xdr:rowOff>47626</xdr:rowOff>
    </xdr:from>
    <xdr:to>
      <xdr:col>10</xdr:col>
      <xdr:colOff>190499</xdr:colOff>
      <xdr:row>537</xdr:row>
      <xdr:rowOff>133350</xdr:rowOff>
    </xdr:to>
    <xdr:sp macro="" textlink="">
      <xdr:nvSpPr>
        <xdr:cNvPr id="255" name="左中かっこ 254"/>
        <xdr:cNvSpPr/>
      </xdr:nvSpPr>
      <xdr:spPr>
        <a:xfrm flipH="1">
          <a:off x="3076573" y="78752701"/>
          <a:ext cx="161926" cy="54292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190499</xdr:colOff>
      <xdr:row>533</xdr:row>
      <xdr:rowOff>124240</xdr:rowOff>
    </xdr:from>
    <xdr:to>
      <xdr:col>14</xdr:col>
      <xdr:colOff>256761</xdr:colOff>
      <xdr:row>535</xdr:row>
      <xdr:rowOff>90488</xdr:rowOff>
    </xdr:to>
    <xdr:cxnSp macro="">
      <xdr:nvCxnSpPr>
        <xdr:cNvPr id="256" name="直線コネクタ 255"/>
        <xdr:cNvCxnSpPr>
          <a:stCxn id="255" idx="1"/>
        </xdr:cNvCxnSpPr>
      </xdr:nvCxnSpPr>
      <xdr:spPr>
        <a:xfrm flipV="1">
          <a:off x="3255064" y="80208783"/>
          <a:ext cx="1292088" cy="264422"/>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180975</xdr:colOff>
      <xdr:row>531</xdr:row>
      <xdr:rowOff>85725</xdr:rowOff>
    </xdr:from>
    <xdr:to>
      <xdr:col>13</xdr:col>
      <xdr:colOff>266700</xdr:colOff>
      <xdr:row>531</xdr:row>
      <xdr:rowOff>85725</xdr:rowOff>
    </xdr:to>
    <xdr:cxnSp macro="">
      <xdr:nvCxnSpPr>
        <xdr:cNvPr id="257" name="直線コネクタ 256"/>
        <xdr:cNvCxnSpPr/>
      </xdr:nvCxnSpPr>
      <xdr:spPr>
        <a:xfrm>
          <a:off x="2924175" y="78638400"/>
          <a:ext cx="1304925" cy="0"/>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530</xdr:row>
      <xdr:rowOff>76200</xdr:rowOff>
    </xdr:from>
    <xdr:to>
      <xdr:col>13</xdr:col>
      <xdr:colOff>266700</xdr:colOff>
      <xdr:row>530</xdr:row>
      <xdr:rowOff>76200</xdr:rowOff>
    </xdr:to>
    <xdr:cxnSp macro="">
      <xdr:nvCxnSpPr>
        <xdr:cNvPr id="258" name="直線コネクタ 257"/>
        <xdr:cNvCxnSpPr/>
      </xdr:nvCxnSpPr>
      <xdr:spPr>
        <a:xfrm>
          <a:off x="2933700" y="78476475"/>
          <a:ext cx="1295400" cy="0"/>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200025</xdr:colOff>
      <xdr:row>527</xdr:row>
      <xdr:rowOff>66675</xdr:rowOff>
    </xdr:from>
    <xdr:to>
      <xdr:col>13</xdr:col>
      <xdr:colOff>266700</xdr:colOff>
      <xdr:row>529</xdr:row>
      <xdr:rowOff>76200</xdr:rowOff>
    </xdr:to>
    <xdr:cxnSp macro="">
      <xdr:nvCxnSpPr>
        <xdr:cNvPr id="259" name="直線コネクタ 258"/>
        <xdr:cNvCxnSpPr/>
      </xdr:nvCxnSpPr>
      <xdr:spPr>
        <a:xfrm>
          <a:off x="2943225" y="78009750"/>
          <a:ext cx="1285875" cy="314325"/>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200025</xdr:colOff>
      <xdr:row>528</xdr:row>
      <xdr:rowOff>76200</xdr:rowOff>
    </xdr:from>
    <xdr:to>
      <xdr:col>13</xdr:col>
      <xdr:colOff>266700</xdr:colOff>
      <xdr:row>529</xdr:row>
      <xdr:rowOff>66675</xdr:rowOff>
    </xdr:to>
    <xdr:cxnSp macro="">
      <xdr:nvCxnSpPr>
        <xdr:cNvPr id="260" name="直線コネクタ 259"/>
        <xdr:cNvCxnSpPr/>
      </xdr:nvCxnSpPr>
      <xdr:spPr>
        <a:xfrm flipV="1">
          <a:off x="2943225" y="78171675"/>
          <a:ext cx="1285875" cy="142875"/>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200025</xdr:colOff>
      <xdr:row>527</xdr:row>
      <xdr:rowOff>85725</xdr:rowOff>
    </xdr:from>
    <xdr:to>
      <xdr:col>13</xdr:col>
      <xdr:colOff>266700</xdr:colOff>
      <xdr:row>528</xdr:row>
      <xdr:rowOff>76200</xdr:rowOff>
    </xdr:to>
    <xdr:cxnSp macro="">
      <xdr:nvCxnSpPr>
        <xdr:cNvPr id="261" name="直線コネクタ 260"/>
        <xdr:cNvCxnSpPr/>
      </xdr:nvCxnSpPr>
      <xdr:spPr>
        <a:xfrm flipV="1">
          <a:off x="2943225" y="78028800"/>
          <a:ext cx="1285875" cy="142875"/>
        </a:xfrm>
        <a:prstGeom prst="line">
          <a:avLst/>
        </a:prstGeom>
        <a:ln>
          <a:solidFill>
            <a:srgbClr val="FF0000"/>
          </a:solidFill>
          <a:headEnd type="oval"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xdr:colOff>
      <xdr:row>108</xdr:row>
      <xdr:rowOff>1465</xdr:rowOff>
    </xdr:from>
    <xdr:ext cx="1238250" cy="306266"/>
    <xdr:sp macro="" textlink="">
      <xdr:nvSpPr>
        <xdr:cNvPr id="262" name="テキスト ボックス 261"/>
        <xdr:cNvSpPr txBox="1"/>
      </xdr:nvSpPr>
      <xdr:spPr>
        <a:xfrm>
          <a:off x="2133606" y="16546390"/>
          <a:ext cx="1238250"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ヘッダ部</a:t>
          </a:r>
        </a:p>
      </xdr:txBody>
    </xdr:sp>
    <xdr:clientData/>
  </xdr:oneCellAnchor>
  <xdr:oneCellAnchor>
    <xdr:from>
      <xdr:col>11</xdr:col>
      <xdr:colOff>7332</xdr:colOff>
      <xdr:row>108</xdr:row>
      <xdr:rowOff>1464</xdr:rowOff>
    </xdr:from>
    <xdr:ext cx="3377706" cy="306266"/>
    <xdr:sp macro="" textlink="">
      <xdr:nvSpPr>
        <xdr:cNvPr id="263" name="テキスト ボックス 262"/>
        <xdr:cNvSpPr txBox="1"/>
      </xdr:nvSpPr>
      <xdr:spPr>
        <a:xfrm>
          <a:off x="3360132" y="16546389"/>
          <a:ext cx="3377706"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データ部：データ構成の共通ルールを定義</a:t>
          </a:r>
        </a:p>
      </xdr:txBody>
    </xdr:sp>
    <xdr:clientData/>
  </xdr:oneCellAnchor>
  <xdr:twoCellAnchor>
    <xdr:from>
      <xdr:col>12</xdr:col>
      <xdr:colOff>95256</xdr:colOff>
      <xdr:row>109</xdr:row>
      <xdr:rowOff>87923</xdr:rowOff>
    </xdr:from>
    <xdr:to>
      <xdr:col>13</xdr:col>
      <xdr:colOff>43968</xdr:colOff>
      <xdr:row>110</xdr:row>
      <xdr:rowOff>131885</xdr:rowOff>
    </xdr:to>
    <xdr:sp macro="" textlink="">
      <xdr:nvSpPr>
        <xdr:cNvPr id="264" name="下矢印 263"/>
        <xdr:cNvSpPr/>
      </xdr:nvSpPr>
      <xdr:spPr>
        <a:xfrm>
          <a:off x="3752856" y="16785248"/>
          <a:ext cx="253512" cy="196362"/>
        </a:xfrm>
        <a:prstGeom prst="downArrow">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7333</xdr:colOff>
      <xdr:row>111</xdr:row>
      <xdr:rowOff>8792</xdr:rowOff>
    </xdr:from>
    <xdr:ext cx="1238250" cy="306266"/>
    <xdr:sp macro="" textlink="">
      <xdr:nvSpPr>
        <xdr:cNvPr id="265" name="テキスト ボックス 264"/>
        <xdr:cNvSpPr txBox="1"/>
      </xdr:nvSpPr>
      <xdr:spPr>
        <a:xfrm>
          <a:off x="2140933" y="17010917"/>
          <a:ext cx="1238250"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ヘッダ部</a:t>
          </a:r>
        </a:p>
      </xdr:txBody>
    </xdr:sp>
    <xdr:clientData/>
  </xdr:oneCellAnchor>
  <xdr:oneCellAnchor>
    <xdr:from>
      <xdr:col>11</xdr:col>
      <xdr:colOff>14659</xdr:colOff>
      <xdr:row>111</xdr:row>
      <xdr:rowOff>8791</xdr:rowOff>
    </xdr:from>
    <xdr:ext cx="3377706" cy="306266"/>
    <xdr:sp macro="" textlink="">
      <xdr:nvSpPr>
        <xdr:cNvPr id="266" name="テキスト ボックス 265"/>
        <xdr:cNvSpPr txBox="1"/>
      </xdr:nvSpPr>
      <xdr:spPr>
        <a:xfrm>
          <a:off x="3367459" y="17010916"/>
          <a:ext cx="3377706"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データ部：共通ルールに則った要求</a:t>
          </a:r>
          <a:r>
            <a:rPr kumimoji="1" lang="en-US" altLang="ja-JP" sz="900">
              <a:latin typeface="ＭＳ ゴシック" panose="020B0609070205080204" pitchFamily="49" charset="-128"/>
              <a:ea typeface="ＭＳ ゴシック" panose="020B0609070205080204" pitchFamily="49" charset="-128"/>
            </a:rPr>
            <a:t>A</a:t>
          </a:r>
          <a:r>
            <a:rPr kumimoji="1" lang="ja-JP" altLang="en-US" sz="900">
              <a:latin typeface="ＭＳ ゴシック" panose="020B0609070205080204" pitchFamily="49" charset="-128"/>
              <a:ea typeface="ＭＳ ゴシック" panose="020B0609070205080204" pitchFamily="49" charset="-128"/>
            </a:rPr>
            <a:t>用のデータ定義</a:t>
          </a:r>
        </a:p>
      </xdr:txBody>
    </xdr:sp>
    <xdr:clientData/>
  </xdr:oneCellAnchor>
  <xdr:oneCellAnchor>
    <xdr:from>
      <xdr:col>7</xdr:col>
      <xdr:colOff>7333</xdr:colOff>
      <xdr:row>113</xdr:row>
      <xdr:rowOff>8792</xdr:rowOff>
    </xdr:from>
    <xdr:ext cx="1238250" cy="306266"/>
    <xdr:sp macro="" textlink="">
      <xdr:nvSpPr>
        <xdr:cNvPr id="267" name="テキスト ボックス 266"/>
        <xdr:cNvSpPr txBox="1"/>
      </xdr:nvSpPr>
      <xdr:spPr>
        <a:xfrm>
          <a:off x="2140933" y="17315717"/>
          <a:ext cx="1238250"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ヘッダ部</a:t>
          </a:r>
        </a:p>
      </xdr:txBody>
    </xdr:sp>
    <xdr:clientData/>
  </xdr:oneCellAnchor>
  <xdr:oneCellAnchor>
    <xdr:from>
      <xdr:col>11</xdr:col>
      <xdr:colOff>14659</xdr:colOff>
      <xdr:row>113</xdr:row>
      <xdr:rowOff>8791</xdr:rowOff>
    </xdr:from>
    <xdr:ext cx="3377706" cy="306266"/>
    <xdr:sp macro="" textlink="">
      <xdr:nvSpPr>
        <xdr:cNvPr id="268" name="テキスト ボックス 267"/>
        <xdr:cNvSpPr txBox="1"/>
      </xdr:nvSpPr>
      <xdr:spPr>
        <a:xfrm>
          <a:off x="3367459" y="17315716"/>
          <a:ext cx="3377706" cy="306266"/>
        </a:xfrm>
        <a:prstGeom prst="rect">
          <a:avLst/>
        </a:prstGeom>
        <a:solidFill>
          <a:sysClr val="window" lastClr="FFFFFF"/>
        </a:solidFill>
        <a:ln w="12700">
          <a:solidFill>
            <a:schemeClr val="tx2">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latin typeface="ＭＳ ゴシック" panose="020B0609070205080204" pitchFamily="49" charset="-128"/>
              <a:ea typeface="ＭＳ ゴシック" panose="020B0609070205080204" pitchFamily="49" charset="-128"/>
            </a:rPr>
            <a:t>データ部：共通ルールに則った要求</a:t>
          </a:r>
          <a:r>
            <a:rPr kumimoji="1" lang="en-US" altLang="ja-JP" sz="900">
              <a:latin typeface="ＭＳ ゴシック" panose="020B0609070205080204" pitchFamily="49" charset="-128"/>
              <a:ea typeface="ＭＳ ゴシック" panose="020B0609070205080204" pitchFamily="49" charset="-128"/>
            </a:rPr>
            <a:t>B</a:t>
          </a:r>
          <a:r>
            <a:rPr kumimoji="1" lang="ja-JP" altLang="en-US" sz="900">
              <a:latin typeface="ＭＳ ゴシック" panose="020B0609070205080204" pitchFamily="49" charset="-128"/>
              <a:ea typeface="ＭＳ ゴシック" panose="020B0609070205080204" pitchFamily="49" charset="-128"/>
            </a:rPr>
            <a:t>用のデータ定義</a:t>
          </a:r>
        </a:p>
      </xdr:txBody>
    </xdr:sp>
    <xdr:clientData/>
  </xdr:oneCellAnchor>
  <xdr:twoCellAnchor>
    <xdr:from>
      <xdr:col>4</xdr:col>
      <xdr:colOff>47625</xdr:colOff>
      <xdr:row>228</xdr:row>
      <xdr:rowOff>104775</xdr:rowOff>
    </xdr:from>
    <xdr:to>
      <xdr:col>9</xdr:col>
      <xdr:colOff>121744</xdr:colOff>
      <xdr:row>234</xdr:row>
      <xdr:rowOff>25266</xdr:rowOff>
    </xdr:to>
    <xdr:sp macro="" textlink="">
      <xdr:nvSpPr>
        <xdr:cNvPr id="269" name="四角形吹き出し 268"/>
        <xdr:cNvSpPr/>
      </xdr:nvSpPr>
      <xdr:spPr>
        <a:xfrm>
          <a:off x="1266825" y="34937700"/>
          <a:ext cx="1598119" cy="834891"/>
        </a:xfrm>
        <a:prstGeom prst="wedgeRectCallout">
          <a:avLst>
            <a:gd name="adj1" fmla="val 57394"/>
            <a:gd name="adj2" fmla="val -39513"/>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rPr>
            <a:t>(2)</a:t>
          </a: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処理完了後に機能</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用の応答用データ作成用メソッドコール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66262</xdr:colOff>
      <xdr:row>207</xdr:row>
      <xdr:rowOff>149080</xdr:rowOff>
    </xdr:from>
    <xdr:to>
      <xdr:col>28</xdr:col>
      <xdr:colOff>49696</xdr:colOff>
      <xdr:row>221</xdr:row>
      <xdr:rowOff>149086</xdr:rowOff>
    </xdr:to>
    <xdr:grpSp>
      <xdr:nvGrpSpPr>
        <xdr:cNvPr id="270" name="グループ化 269"/>
        <xdr:cNvGrpSpPr/>
      </xdr:nvGrpSpPr>
      <xdr:grpSpPr>
        <a:xfrm>
          <a:off x="1292088" y="31101189"/>
          <a:ext cx="7338391" cy="2087223"/>
          <a:chOff x="679175" y="29461232"/>
          <a:chExt cx="7338391" cy="2095507"/>
        </a:xfrm>
      </xdr:grpSpPr>
      <xdr:grpSp>
        <xdr:nvGrpSpPr>
          <xdr:cNvPr id="271" name="グループ化 270"/>
          <xdr:cNvGrpSpPr/>
        </xdr:nvGrpSpPr>
        <xdr:grpSpPr>
          <a:xfrm>
            <a:off x="2451665" y="29631361"/>
            <a:ext cx="4291664" cy="1925378"/>
            <a:chOff x="3692769" y="22090673"/>
            <a:chExt cx="4306951" cy="14338585"/>
          </a:xfrm>
        </xdr:grpSpPr>
        <xdr:cxnSp macro="">
          <xdr:nvCxnSpPr>
            <xdr:cNvPr id="284" name="直線コネクタ 283"/>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5" name="直線コネクタ 284"/>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6" name="直線コネクタ 285"/>
            <xdr:cNvCxnSpPr/>
          </xdr:nvCxnSpPr>
          <xdr:spPr>
            <a:xfrm>
              <a:off x="7999720" y="22179546"/>
              <a:ext cx="0" cy="1424971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2" name="テキスト ボックス 271"/>
          <xdr:cNvSpPr txBox="1"/>
        </xdr:nvSpPr>
        <xdr:spPr>
          <a:xfrm>
            <a:off x="1846079" y="29461232"/>
            <a:ext cx="1225841" cy="30733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273" name="テキスト ボックス 272"/>
          <xdr:cNvSpPr txBox="1"/>
        </xdr:nvSpPr>
        <xdr:spPr>
          <a:xfrm>
            <a:off x="3982959" y="29461232"/>
            <a:ext cx="1225841" cy="30733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274" name="直線矢印コネクタ 273"/>
          <xdr:cNvCxnSpPr/>
        </xdr:nvCxnSpPr>
        <xdr:spPr>
          <a:xfrm>
            <a:off x="2451664" y="30208329"/>
            <a:ext cx="2139143" cy="0"/>
          </a:xfrm>
          <a:prstGeom prst="straightConnector1">
            <a:avLst/>
          </a:prstGeom>
          <a:ln>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75" name="正方形/長方形 274"/>
          <xdr:cNvSpPr/>
        </xdr:nvSpPr>
        <xdr:spPr>
          <a:xfrm>
            <a:off x="2108580" y="29804159"/>
            <a:ext cx="2852704" cy="69651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1">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応答データ作成用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IF</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(char*,</a:t>
            </a:r>
            <a:r>
              <a:rPr kumimoji="1" lang="en-US" altLang="ja-JP" sz="800" b="0" baseline="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int xx, int yy)</a:t>
            </a: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送信データ格納バッファ</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各種応答用データ</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800" b="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76" name="テキスト ボックス 275"/>
          <xdr:cNvSpPr txBox="1"/>
        </xdr:nvSpPr>
        <xdr:spPr>
          <a:xfrm>
            <a:off x="6128170" y="29461232"/>
            <a:ext cx="1225841" cy="307338"/>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277" name="直線矢印コネクタ 276"/>
          <xdr:cNvCxnSpPr/>
        </xdr:nvCxnSpPr>
        <xdr:spPr>
          <a:xfrm>
            <a:off x="2459947" y="31246973"/>
            <a:ext cx="4290379" cy="0"/>
          </a:xfrm>
          <a:prstGeom prst="straightConnector1">
            <a:avLst/>
          </a:prstGeom>
          <a:ln>
            <a:solidFill>
              <a:schemeClr val="tx2">
                <a:lumMod val="60000"/>
                <a:lumOff val="40000"/>
              </a:schemeClr>
            </a:solidFill>
            <a:prstDash val="solid"/>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78" name="正方形/長方形 277"/>
          <xdr:cNvSpPr/>
        </xdr:nvSpPr>
        <xdr:spPr>
          <a:xfrm>
            <a:off x="2544035" y="31008983"/>
            <a:ext cx="992639" cy="30756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データ送信</a:t>
            </a:r>
          </a:p>
        </xdr:txBody>
      </xdr:sp>
      <xdr:sp macro="" textlink="">
        <xdr:nvSpPr>
          <xdr:cNvPr id="279" name="正方形/長方形 278"/>
          <xdr:cNvSpPr/>
        </xdr:nvSpPr>
        <xdr:spPr>
          <a:xfrm>
            <a:off x="5153067" y="30037149"/>
            <a:ext cx="1564129" cy="108062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ヘッダ＋</a:t>
            </a:r>
            <a:r>
              <a:rPr kumimoji="1" lang="ja-JP" altLang="en-US" sz="800" b="0">
                <a:solidFill>
                  <a:srgbClr val="FF0000"/>
                </a:solidFill>
                <a:latin typeface="ＭＳ ゴシック" panose="020B0609070205080204" pitchFamily="49" charset="-128"/>
                <a:ea typeface="ＭＳ ゴシック" panose="020B0609070205080204" pitchFamily="49" charset="-128"/>
              </a:rPr>
              <a:t>データ部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計算</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・データ部暗号化</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App</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の送信データ格納バッファにデータを格納</a:t>
            </a:r>
          </a:p>
        </xdr:txBody>
      </xdr:sp>
      <xdr:cxnSp macro="">
        <xdr:nvCxnSpPr>
          <xdr:cNvPr id="280" name="直線矢印コネクタ 279"/>
          <xdr:cNvCxnSpPr/>
        </xdr:nvCxnSpPr>
        <xdr:spPr>
          <a:xfrm flipH="1">
            <a:off x="2459946" y="30803882"/>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81" name="フリーフォーム 280"/>
          <xdr:cNvSpPr/>
        </xdr:nvSpPr>
        <xdr:spPr>
          <a:xfrm>
            <a:off x="4605143" y="30368184"/>
            <a:ext cx="604631" cy="296534"/>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四角形吹き出し 281"/>
          <xdr:cNvSpPr/>
        </xdr:nvSpPr>
        <xdr:spPr>
          <a:xfrm>
            <a:off x="679175" y="30132125"/>
            <a:ext cx="1606824" cy="819983"/>
          </a:xfrm>
          <a:prstGeom prst="wedgeRectCallout">
            <a:avLst>
              <a:gd name="adj1" fmla="val 57394"/>
              <a:gd name="adj2" fmla="val -39513"/>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rPr>
              <a:t>(1)</a:t>
            </a: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処理完了後に機能</a:t>
            </a:r>
            <a:r>
              <a:rPr kumimoji="1" lang="en-US" altLang="ja-JP" sz="900" b="1">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用の応答用データ作成用メソッドコール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83" name="四角形吹き出し 282"/>
          <xdr:cNvSpPr/>
        </xdr:nvSpPr>
        <xdr:spPr>
          <a:xfrm>
            <a:off x="6642653" y="30057286"/>
            <a:ext cx="1374913" cy="460019"/>
          </a:xfrm>
          <a:prstGeom prst="wedgeRectCallout">
            <a:avLst>
              <a:gd name="adj1" fmla="val -73329"/>
              <a:gd name="adj2" fmla="val 20139"/>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各種応答用データからデータ部を作成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8</xdr:col>
      <xdr:colOff>7338</xdr:colOff>
      <xdr:row>223</xdr:row>
      <xdr:rowOff>139555</xdr:rowOff>
    </xdr:from>
    <xdr:to>
      <xdr:col>26</xdr:col>
      <xdr:colOff>710</xdr:colOff>
      <xdr:row>237</xdr:row>
      <xdr:rowOff>139561</xdr:rowOff>
    </xdr:to>
    <xdr:grpSp>
      <xdr:nvGrpSpPr>
        <xdr:cNvPr id="287" name="グループ化 286"/>
        <xdr:cNvGrpSpPr/>
      </xdr:nvGrpSpPr>
      <xdr:grpSpPr>
        <a:xfrm>
          <a:off x="2458990" y="33477055"/>
          <a:ext cx="5509590" cy="2087223"/>
          <a:chOff x="1846079" y="29461232"/>
          <a:chExt cx="5507932" cy="2095507"/>
        </a:xfrm>
      </xdr:grpSpPr>
      <xdr:grpSp>
        <xdr:nvGrpSpPr>
          <xdr:cNvPr id="288" name="グループ化 287"/>
          <xdr:cNvGrpSpPr/>
        </xdr:nvGrpSpPr>
        <xdr:grpSpPr>
          <a:xfrm>
            <a:off x="2451665" y="29631361"/>
            <a:ext cx="4291664" cy="1925378"/>
            <a:chOff x="3692769" y="22090673"/>
            <a:chExt cx="4306951" cy="14338585"/>
          </a:xfrm>
        </xdr:grpSpPr>
        <xdr:cxnSp macro="">
          <xdr:nvCxnSpPr>
            <xdr:cNvPr id="299" name="直線コネクタ 298"/>
            <xdr:cNvCxnSpPr/>
          </xdr:nvCxnSpPr>
          <xdr:spPr>
            <a:xfrm>
              <a:off x="3692769"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0" name="直線コネクタ 299"/>
            <xdr:cNvCxnSpPr/>
          </xdr:nvCxnSpPr>
          <xdr:spPr>
            <a:xfrm>
              <a:off x="5846884" y="22090673"/>
              <a:ext cx="0" cy="1424971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1" name="直線コネクタ 300"/>
            <xdr:cNvCxnSpPr/>
          </xdr:nvCxnSpPr>
          <xdr:spPr>
            <a:xfrm>
              <a:off x="7999720" y="22179546"/>
              <a:ext cx="0" cy="14249712"/>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89" name="テキスト ボックス 288"/>
          <xdr:cNvSpPr txBox="1"/>
        </xdr:nvSpPr>
        <xdr:spPr>
          <a:xfrm>
            <a:off x="1846079" y="29461232"/>
            <a:ext cx="1225841" cy="30733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290" name="テキスト ボックス 289"/>
          <xdr:cNvSpPr txBox="1"/>
        </xdr:nvSpPr>
        <xdr:spPr>
          <a:xfrm>
            <a:off x="3982959" y="29461232"/>
            <a:ext cx="1225841" cy="307338"/>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cxnSp macro="">
        <xdr:nvCxnSpPr>
          <xdr:cNvPr id="291" name="直線矢印コネクタ 290"/>
          <xdr:cNvCxnSpPr/>
        </xdr:nvCxnSpPr>
        <xdr:spPr>
          <a:xfrm>
            <a:off x="2451664" y="30208329"/>
            <a:ext cx="2139143" cy="0"/>
          </a:xfrm>
          <a:prstGeom prst="straightConnector1">
            <a:avLst/>
          </a:prstGeom>
          <a:ln>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92" name="正方形/長方形 291"/>
          <xdr:cNvSpPr/>
        </xdr:nvSpPr>
        <xdr:spPr>
          <a:xfrm>
            <a:off x="2149992" y="29827121"/>
            <a:ext cx="2769880" cy="650594"/>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機能</a:t>
            </a:r>
            <a:r>
              <a:rPr kumimoji="1" lang="en-US" altLang="ja-JP" sz="800" b="1">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応答データ作成用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IF</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コール</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(char*,</a:t>
            </a:r>
            <a:r>
              <a:rPr kumimoji="1" lang="en-US" altLang="ja-JP" sz="800" b="0" baseline="0">
                <a:solidFill>
                  <a:sysClr val="windowText" lastClr="000000"/>
                </a:solidFill>
                <a:latin typeface="ＭＳ ゴシック" panose="020B0609070205080204" pitchFamily="49" charset="-128"/>
                <a:ea typeface="ＭＳ ゴシック" panose="020B0609070205080204" pitchFamily="49" charset="-128"/>
              </a:rPr>
              <a:t> double</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a:p>
            <a:pPr algn="ct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送信データ格納バッファ</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各種応答用データ</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293" name="テキスト ボックス 292"/>
          <xdr:cNvSpPr txBox="1"/>
        </xdr:nvSpPr>
        <xdr:spPr>
          <a:xfrm>
            <a:off x="6128170" y="29461232"/>
            <a:ext cx="1225841" cy="307338"/>
          </a:xfrm>
          <a:prstGeom prst="rect">
            <a:avLst/>
          </a:prstGeom>
          <a:solidFill>
            <a:schemeClr val="accent2">
              <a:lumMod val="20000"/>
              <a:lumOff val="80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xnSp macro="">
        <xdr:nvCxnSpPr>
          <xdr:cNvPr id="294" name="直線矢印コネクタ 293"/>
          <xdr:cNvCxnSpPr/>
        </xdr:nvCxnSpPr>
        <xdr:spPr>
          <a:xfrm>
            <a:off x="2459947" y="31246973"/>
            <a:ext cx="4290379" cy="0"/>
          </a:xfrm>
          <a:prstGeom prst="straightConnector1">
            <a:avLst/>
          </a:prstGeom>
          <a:ln>
            <a:solidFill>
              <a:schemeClr val="tx2">
                <a:lumMod val="60000"/>
                <a:lumOff val="40000"/>
              </a:schemeClr>
            </a:solidFill>
            <a:prstDash val="solid"/>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95" name="正方形/長方形 294"/>
          <xdr:cNvSpPr/>
        </xdr:nvSpPr>
        <xdr:spPr>
          <a:xfrm>
            <a:off x="2544035" y="31008983"/>
            <a:ext cx="992639" cy="30756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データ送信</a:t>
            </a:r>
          </a:p>
        </xdr:txBody>
      </xdr:sp>
      <xdr:sp macro="" textlink="">
        <xdr:nvSpPr>
          <xdr:cNvPr id="296" name="正方形/長方形 295"/>
          <xdr:cNvSpPr/>
        </xdr:nvSpPr>
        <xdr:spPr>
          <a:xfrm>
            <a:off x="5153067" y="30037149"/>
            <a:ext cx="1564129" cy="108062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ヘッダ＋データ部</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計算</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・データ部暗号化</a:t>
            </a:r>
            <a:endParaRPr kumimoji="1" lang="en-US" altLang="ja-JP" sz="800" b="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800" b="0">
                <a:solidFill>
                  <a:sysClr val="windowText" lastClr="000000"/>
                </a:solidFill>
                <a:latin typeface="ＭＳ ゴシック" panose="020B0609070205080204" pitchFamily="49" charset="-128"/>
                <a:ea typeface="ＭＳ ゴシック" panose="020B0609070205080204" pitchFamily="49" charset="-128"/>
              </a:rPr>
              <a:t>App</a:t>
            </a:r>
            <a:r>
              <a:rPr kumimoji="1" lang="ja-JP" altLang="en-US" sz="800" b="0">
                <a:solidFill>
                  <a:sysClr val="windowText" lastClr="000000"/>
                </a:solidFill>
                <a:latin typeface="ＭＳ ゴシック" panose="020B0609070205080204" pitchFamily="49" charset="-128"/>
                <a:ea typeface="ＭＳ ゴシック" panose="020B0609070205080204" pitchFamily="49" charset="-128"/>
              </a:rPr>
              <a:t>の送信データ格納バッファにデータを格納</a:t>
            </a:r>
          </a:p>
        </xdr:txBody>
      </xdr:sp>
      <xdr:cxnSp macro="">
        <xdr:nvCxnSpPr>
          <xdr:cNvPr id="297" name="直線矢印コネクタ 296"/>
          <xdr:cNvCxnSpPr/>
        </xdr:nvCxnSpPr>
        <xdr:spPr>
          <a:xfrm flipH="1">
            <a:off x="2459946" y="30803882"/>
            <a:ext cx="2139143" cy="0"/>
          </a:xfrm>
          <a:prstGeom prst="straightConnector1">
            <a:avLst/>
          </a:prstGeom>
          <a:ln>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98" name="フリーフォーム 297"/>
          <xdr:cNvSpPr/>
        </xdr:nvSpPr>
        <xdr:spPr>
          <a:xfrm>
            <a:off x="4605143" y="30368184"/>
            <a:ext cx="604631" cy="296534"/>
          </a:xfrm>
          <a:custGeom>
            <a:avLst/>
            <a:gdLst>
              <a:gd name="connsiteX0" fmla="*/ 0 w 604631"/>
              <a:gd name="connsiteY0" fmla="*/ 0 h 298173"/>
              <a:gd name="connsiteX1" fmla="*/ 604631 w 604631"/>
              <a:gd name="connsiteY1" fmla="*/ 0 h 298173"/>
              <a:gd name="connsiteX2" fmla="*/ 604631 w 604631"/>
              <a:gd name="connsiteY2" fmla="*/ 298173 h 298173"/>
              <a:gd name="connsiteX3" fmla="*/ 0 w 604631"/>
              <a:gd name="connsiteY3" fmla="*/ 298173 h 298173"/>
            </a:gdLst>
            <a:ahLst/>
            <a:cxnLst>
              <a:cxn ang="0">
                <a:pos x="connsiteX0" y="connsiteY0"/>
              </a:cxn>
              <a:cxn ang="0">
                <a:pos x="connsiteX1" y="connsiteY1"/>
              </a:cxn>
              <a:cxn ang="0">
                <a:pos x="connsiteX2" y="connsiteY2"/>
              </a:cxn>
              <a:cxn ang="0">
                <a:pos x="connsiteX3" y="connsiteY3"/>
              </a:cxn>
            </a:cxnLst>
            <a:rect l="l" t="t" r="r" b="b"/>
            <a:pathLst>
              <a:path w="604631" h="298173">
                <a:moveTo>
                  <a:pt x="0" y="0"/>
                </a:moveTo>
                <a:lnTo>
                  <a:pt x="604631" y="0"/>
                </a:lnTo>
                <a:lnTo>
                  <a:pt x="604631" y="298173"/>
                </a:lnTo>
                <a:lnTo>
                  <a:pt x="0" y="298173"/>
                </a:lnTo>
              </a:path>
            </a:pathLst>
          </a:custGeom>
          <a:noFill/>
          <a:ln w="9525">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7326</xdr:colOff>
      <xdr:row>323</xdr:row>
      <xdr:rowOff>5</xdr:rowOff>
    </xdr:from>
    <xdr:to>
      <xdr:col>19</xdr:col>
      <xdr:colOff>7341</xdr:colOff>
      <xdr:row>336</xdr:row>
      <xdr:rowOff>6</xdr:rowOff>
    </xdr:to>
    <xdr:sp macro="" textlink="">
      <xdr:nvSpPr>
        <xdr:cNvPr id="302" name="テキスト ボックス 301"/>
        <xdr:cNvSpPr txBox="1"/>
      </xdr:nvSpPr>
      <xdr:spPr>
        <a:xfrm>
          <a:off x="4579326" y="49139480"/>
          <a:ext cx="1219215" cy="1981201"/>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307730</xdr:colOff>
      <xdr:row>323</xdr:row>
      <xdr:rowOff>5</xdr:rowOff>
    </xdr:from>
    <xdr:to>
      <xdr:col>9</xdr:col>
      <xdr:colOff>14</xdr:colOff>
      <xdr:row>336</xdr:row>
      <xdr:rowOff>6</xdr:rowOff>
    </xdr:to>
    <xdr:sp macro="" textlink="">
      <xdr:nvSpPr>
        <xdr:cNvPr id="303" name="テキスト ボックス 302"/>
        <xdr:cNvSpPr txBox="1"/>
      </xdr:nvSpPr>
      <xdr:spPr>
        <a:xfrm>
          <a:off x="1526930" y="49139480"/>
          <a:ext cx="1216284" cy="1981201"/>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241788</xdr:colOff>
      <xdr:row>325</xdr:row>
      <xdr:rowOff>14661</xdr:rowOff>
    </xdr:from>
    <xdr:to>
      <xdr:col>15</xdr:col>
      <xdr:colOff>58615</xdr:colOff>
      <xdr:row>325</xdr:row>
      <xdr:rowOff>14661</xdr:rowOff>
    </xdr:to>
    <xdr:cxnSp macro="">
      <xdr:nvCxnSpPr>
        <xdr:cNvPr id="304" name="直線矢印コネクタ 303"/>
        <xdr:cNvCxnSpPr/>
      </xdr:nvCxnSpPr>
      <xdr:spPr>
        <a:xfrm flipH="1">
          <a:off x="2680188" y="49458936"/>
          <a:ext cx="1950427" cy="0"/>
        </a:xfrm>
        <a:prstGeom prst="straightConnector1">
          <a:avLst/>
        </a:prstGeom>
        <a:ln w="28575">
          <a:solidFill>
            <a:schemeClr val="accent4">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7324</xdr:colOff>
      <xdr:row>323</xdr:row>
      <xdr:rowOff>7333</xdr:rowOff>
    </xdr:from>
    <xdr:to>
      <xdr:col>15</xdr:col>
      <xdr:colOff>7325</xdr:colOff>
      <xdr:row>325</xdr:row>
      <xdr:rowOff>124564</xdr:rowOff>
    </xdr:to>
    <xdr:sp macro="" textlink="">
      <xdr:nvSpPr>
        <xdr:cNvPr id="305" name="正方形/長方形 304"/>
        <xdr:cNvSpPr/>
      </xdr:nvSpPr>
      <xdr:spPr>
        <a:xfrm>
          <a:off x="2750524" y="49146808"/>
          <a:ext cx="1828801" cy="42203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ﾌﾟﾘｾｯﾄﾘｽﾄ取得要求</a:t>
          </a:r>
        </a:p>
      </xdr:txBody>
    </xdr:sp>
    <xdr:clientData/>
  </xdr:twoCellAnchor>
  <xdr:twoCellAnchor>
    <xdr:from>
      <xdr:col>8</xdr:col>
      <xdr:colOff>168514</xdr:colOff>
      <xdr:row>327</xdr:row>
      <xdr:rowOff>73284</xdr:rowOff>
    </xdr:from>
    <xdr:to>
      <xdr:col>15</xdr:col>
      <xdr:colOff>87922</xdr:colOff>
      <xdr:row>330</xdr:row>
      <xdr:rowOff>36649</xdr:rowOff>
    </xdr:to>
    <xdr:sp macro="" textlink="">
      <xdr:nvSpPr>
        <xdr:cNvPr id="306" name="正方形/長方形 305"/>
        <xdr:cNvSpPr/>
      </xdr:nvSpPr>
      <xdr:spPr>
        <a:xfrm>
          <a:off x="2606914" y="49822359"/>
          <a:ext cx="2053008" cy="42056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ﾌﾟﾘｾｯﾄﾘｽﾄ応答</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イベント</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249115</xdr:colOff>
      <xdr:row>329</xdr:row>
      <xdr:rowOff>58632</xdr:rowOff>
    </xdr:from>
    <xdr:to>
      <xdr:col>15</xdr:col>
      <xdr:colOff>65942</xdr:colOff>
      <xdr:row>329</xdr:row>
      <xdr:rowOff>58632</xdr:rowOff>
    </xdr:to>
    <xdr:cxnSp macro="">
      <xdr:nvCxnSpPr>
        <xdr:cNvPr id="307" name="直線矢印コネクタ 306"/>
        <xdr:cNvCxnSpPr/>
      </xdr:nvCxnSpPr>
      <xdr:spPr>
        <a:xfrm>
          <a:off x="2687515" y="50112507"/>
          <a:ext cx="1950427" cy="0"/>
        </a:xfrm>
        <a:prstGeom prst="straightConnector1">
          <a:avLst/>
        </a:prstGeom>
        <a:ln w="12700">
          <a:solidFill>
            <a:schemeClr val="accent3">
              <a:lumMod val="75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161193</xdr:colOff>
      <xdr:row>321</xdr:row>
      <xdr:rowOff>14656</xdr:rowOff>
    </xdr:from>
    <xdr:to>
      <xdr:col>21</xdr:col>
      <xdr:colOff>212481</xdr:colOff>
      <xdr:row>327</xdr:row>
      <xdr:rowOff>65944</xdr:rowOff>
    </xdr:to>
    <xdr:grpSp>
      <xdr:nvGrpSpPr>
        <xdr:cNvPr id="308" name="グループ化 307"/>
        <xdr:cNvGrpSpPr/>
      </xdr:nvGrpSpPr>
      <xdr:grpSpPr>
        <a:xfrm>
          <a:off x="5370954" y="48335395"/>
          <a:ext cx="1277114" cy="945810"/>
          <a:chOff x="7026519" y="11334750"/>
          <a:chExt cx="1282211" cy="974480"/>
        </a:xfrm>
      </xdr:grpSpPr>
      <xdr:sp macro="" textlink="">
        <xdr:nvSpPr>
          <xdr:cNvPr id="309" name="正方形/長方形 308"/>
          <xdr:cNvSpPr/>
        </xdr:nvSpPr>
        <xdr:spPr>
          <a:xfrm>
            <a:off x="7026519" y="11334750"/>
            <a:ext cx="871904" cy="974480"/>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アプリ</a:t>
            </a:r>
          </a:p>
        </xdr:txBody>
      </xdr:sp>
      <xdr:sp macro="" textlink="">
        <xdr:nvSpPr>
          <xdr:cNvPr id="310" name="正方形/長方形 309"/>
          <xdr:cNvSpPr/>
        </xdr:nvSpPr>
        <xdr:spPr>
          <a:xfrm>
            <a:off x="7085134" y="12067442"/>
            <a:ext cx="754673" cy="197826"/>
          </a:xfrm>
          <a:prstGeom prst="rect">
            <a:avLst/>
          </a:prstGeom>
          <a:solidFill>
            <a:schemeClr val="accent1">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リスト表示</a:t>
            </a:r>
          </a:p>
        </xdr:txBody>
      </xdr:sp>
      <xdr:sp macro="" textlink="">
        <xdr:nvSpPr>
          <xdr:cNvPr id="311" name="円形吹き出し 310"/>
          <xdr:cNvSpPr/>
        </xdr:nvSpPr>
        <xdr:spPr>
          <a:xfrm>
            <a:off x="7737230" y="11745057"/>
            <a:ext cx="571500" cy="265234"/>
          </a:xfrm>
          <a:prstGeom prst="wedgeEllipseCallout">
            <a:avLst>
              <a:gd name="adj1" fmla="val -40064"/>
              <a:gd name="adj2" fmla="val 9288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選択</a:t>
            </a:r>
          </a:p>
        </xdr:txBody>
      </xdr:sp>
    </xdr:grpSp>
    <xdr:clientData/>
  </xdr:twoCellAnchor>
  <xdr:twoCellAnchor>
    <xdr:from>
      <xdr:col>8</xdr:col>
      <xdr:colOff>256441</xdr:colOff>
      <xdr:row>333</xdr:row>
      <xdr:rowOff>11</xdr:rowOff>
    </xdr:from>
    <xdr:to>
      <xdr:col>15</xdr:col>
      <xdr:colOff>73268</xdr:colOff>
      <xdr:row>333</xdr:row>
      <xdr:rowOff>11</xdr:rowOff>
    </xdr:to>
    <xdr:cxnSp macro="">
      <xdr:nvCxnSpPr>
        <xdr:cNvPr id="312" name="直線矢印コネクタ 311"/>
        <xdr:cNvCxnSpPr/>
      </xdr:nvCxnSpPr>
      <xdr:spPr>
        <a:xfrm flipH="1">
          <a:off x="2694841" y="50663486"/>
          <a:ext cx="1950427" cy="0"/>
        </a:xfrm>
        <a:prstGeom prst="straightConnector1">
          <a:avLst/>
        </a:prstGeom>
        <a:ln w="28575">
          <a:solidFill>
            <a:schemeClr val="accent4">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21977</xdr:colOff>
      <xdr:row>331</xdr:row>
      <xdr:rowOff>7337</xdr:rowOff>
    </xdr:from>
    <xdr:to>
      <xdr:col>15</xdr:col>
      <xdr:colOff>21978</xdr:colOff>
      <xdr:row>333</xdr:row>
      <xdr:rowOff>124568</xdr:rowOff>
    </xdr:to>
    <xdr:sp macro="" textlink="">
      <xdr:nvSpPr>
        <xdr:cNvPr id="313" name="正方形/長方形 312"/>
        <xdr:cNvSpPr/>
      </xdr:nvSpPr>
      <xdr:spPr>
        <a:xfrm>
          <a:off x="2765177" y="50366012"/>
          <a:ext cx="1828801" cy="422031"/>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ﾌﾟﾘｾｯﾄﾘｽﾄ選択要求</a:t>
          </a:r>
        </a:p>
      </xdr:txBody>
    </xdr:sp>
    <xdr:clientData/>
  </xdr:twoCellAnchor>
  <xdr:twoCellAnchor>
    <xdr:from>
      <xdr:col>16</xdr:col>
      <xdr:colOff>144517</xdr:colOff>
      <xdr:row>329</xdr:row>
      <xdr:rowOff>128799</xdr:rowOff>
    </xdr:from>
    <xdr:to>
      <xdr:col>20</xdr:col>
      <xdr:colOff>115606</xdr:colOff>
      <xdr:row>336</xdr:row>
      <xdr:rowOff>113115</xdr:rowOff>
    </xdr:to>
    <xdr:grpSp>
      <xdr:nvGrpSpPr>
        <xdr:cNvPr id="314" name="グループ化 313"/>
        <xdr:cNvGrpSpPr/>
      </xdr:nvGrpSpPr>
      <xdr:grpSpPr>
        <a:xfrm>
          <a:off x="5047821" y="49642234"/>
          <a:ext cx="1196915" cy="1027924"/>
          <a:chOff x="8048880" y="15041282"/>
          <a:chExt cx="868081" cy="1051116"/>
        </a:xfrm>
      </xdr:grpSpPr>
      <xdr:sp macro="" textlink="">
        <xdr:nvSpPr>
          <xdr:cNvPr id="315" name="正方形/長方形 314"/>
          <xdr:cNvSpPr/>
        </xdr:nvSpPr>
        <xdr:spPr>
          <a:xfrm>
            <a:off x="8048880" y="15041282"/>
            <a:ext cx="868081" cy="105111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6" name="正方形/長方形 315"/>
          <xdr:cNvSpPr/>
        </xdr:nvSpPr>
        <xdr:spPr>
          <a:xfrm>
            <a:off x="8114536" y="15280875"/>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1:100Hz(id=1)</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317" name="テキスト ボックス 316"/>
          <xdr:cNvSpPr txBox="1"/>
        </xdr:nvSpPr>
        <xdr:spPr>
          <a:xfrm>
            <a:off x="8054009" y="15044945"/>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sp macro="" textlink="">
        <xdr:nvSpPr>
          <xdr:cNvPr id="318" name="正方形/長方形 317"/>
          <xdr:cNvSpPr/>
        </xdr:nvSpPr>
        <xdr:spPr>
          <a:xfrm>
            <a:off x="8114535" y="15470192"/>
            <a:ext cx="727504" cy="191275"/>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2:200Hz(id=2)</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319" name="正方形/長方形 318"/>
          <xdr:cNvSpPr/>
        </xdr:nvSpPr>
        <xdr:spPr>
          <a:xfrm>
            <a:off x="8114536" y="15662822"/>
            <a:ext cx="727504" cy="191275"/>
          </a:xfrm>
          <a:prstGeom prst="rect">
            <a:avLst/>
          </a:prstGeom>
          <a:solidFill>
            <a:schemeClr val="tx2">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3:300Hz(id=3)</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320" name="正方形/長方形 319"/>
          <xdr:cNvSpPr/>
        </xdr:nvSpPr>
        <xdr:spPr>
          <a:xfrm>
            <a:off x="8114535" y="15855452"/>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19</xdr:col>
      <xdr:colOff>284424</xdr:colOff>
      <xdr:row>327</xdr:row>
      <xdr:rowOff>78828</xdr:rowOff>
    </xdr:from>
    <xdr:to>
      <xdr:col>26</xdr:col>
      <xdr:colOff>243050</xdr:colOff>
      <xdr:row>333</xdr:row>
      <xdr:rowOff>126310</xdr:rowOff>
    </xdr:to>
    <xdr:sp macro="" textlink="">
      <xdr:nvSpPr>
        <xdr:cNvPr id="321" name="円形吹き出し 320"/>
        <xdr:cNvSpPr/>
      </xdr:nvSpPr>
      <xdr:spPr>
        <a:xfrm>
          <a:off x="6075624" y="49827903"/>
          <a:ext cx="2092226" cy="961882"/>
        </a:xfrm>
        <a:prstGeom prst="wedgeEllipseCallout">
          <a:avLst>
            <a:gd name="adj1" fmla="val -49750"/>
            <a:gd name="adj2" fmla="val 63929"/>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応答データ</a:t>
          </a:r>
          <a:r>
            <a:rPr kumimoji="1" lang="en-US" altLang="ja-JP" sz="800">
              <a:latin typeface="ＭＳ ゴシック" panose="020B0609070205080204" pitchFamily="49" charset="-128"/>
              <a:ea typeface="ＭＳ ゴシック" panose="020B0609070205080204" pitchFamily="49" charset="-128"/>
            </a:rPr>
            <a:t>[</a:t>
          </a:r>
          <a:r>
            <a:rPr kumimoji="1" lang="ja-JP" altLang="en-US" sz="800">
              <a:latin typeface="ＭＳ ゴシック" panose="020B0609070205080204" pitchFamily="49" charset="-128"/>
              <a:ea typeface="ＭＳ ゴシック" panose="020B0609070205080204" pitchFamily="49" charset="-128"/>
            </a:rPr>
            <a:t>表示文字</a:t>
          </a:r>
          <a:r>
            <a:rPr kumimoji="1" lang="en-US" altLang="ja-JP" sz="800">
              <a:latin typeface="ＭＳ ゴシック" panose="020B0609070205080204" pitchFamily="49" charset="-128"/>
              <a:ea typeface="ＭＳ ゴシック" panose="020B0609070205080204" pitchFamily="49" charset="-128"/>
            </a:rPr>
            <a:t>]</a:t>
          </a:r>
          <a:r>
            <a:rPr kumimoji="1" lang="ja-JP" altLang="en-US" sz="800">
              <a:latin typeface="ＭＳ ゴシック" panose="020B0609070205080204" pitchFamily="49" charset="-128"/>
              <a:ea typeface="ＭＳ ゴシック" panose="020B0609070205080204" pitchFamily="49" charset="-128"/>
            </a:rPr>
            <a:t>表示</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→選択時は</a:t>
          </a:r>
          <a:r>
            <a:rPr kumimoji="1" lang="en-US" altLang="ja-JP" sz="800">
              <a:latin typeface="ＭＳ ゴシック" panose="020B0609070205080204" pitchFamily="49" charset="-128"/>
              <a:ea typeface="ＭＳ ゴシック" panose="020B0609070205080204" pitchFamily="49" charset="-128"/>
            </a:rPr>
            <a:t>"id"</a:t>
          </a:r>
          <a:r>
            <a:rPr kumimoji="1" lang="ja-JP" altLang="en-US" sz="800">
              <a:latin typeface="ＭＳ ゴシック" panose="020B0609070205080204" pitchFamily="49" charset="-128"/>
              <a:ea typeface="ＭＳ ゴシック" panose="020B0609070205080204" pitchFamily="49" charset="-128"/>
            </a:rPr>
            <a:t>を</a:t>
          </a:r>
          <a:r>
            <a:rPr kumimoji="1" lang="en-US" altLang="ja-JP" sz="800">
              <a:latin typeface="ＭＳ ゴシック" panose="020B0609070205080204" pitchFamily="49" charset="-128"/>
              <a:ea typeface="ＭＳ ゴシック" panose="020B0609070205080204" pitchFamily="49" charset="-128"/>
            </a:rPr>
            <a:t>H/U</a:t>
          </a:r>
          <a:r>
            <a:rPr kumimoji="1" lang="ja-JP" altLang="en-US" sz="800">
              <a:latin typeface="ＭＳ ゴシック" panose="020B0609070205080204" pitchFamily="49" charset="-128"/>
              <a:ea typeface="ＭＳ ゴシック" panose="020B0609070205080204" pitchFamily="49" charset="-128"/>
            </a:rPr>
            <a:t>へ通知</a:t>
          </a:r>
          <a:endParaRPr kumimoji="1" lang="en-US" altLang="ja-JP" sz="800">
            <a:latin typeface="ＭＳ ゴシック" panose="020B0609070205080204" pitchFamily="49" charset="-128"/>
            <a:ea typeface="ＭＳ ゴシック" panose="020B0609070205080204" pitchFamily="49" charset="-128"/>
          </a:endParaRPr>
        </a:p>
        <a:p>
          <a:pPr algn="ctr"/>
          <a:r>
            <a:rPr kumimoji="1" lang="en-US" altLang="ja-JP" sz="800">
              <a:latin typeface="ＭＳ ゴシック" panose="020B0609070205080204" pitchFamily="49" charset="-128"/>
              <a:ea typeface="ＭＳ ゴシック" panose="020B0609070205080204" pitchFamily="49" charset="-128"/>
            </a:rPr>
            <a:t>()</a:t>
          </a:r>
          <a:r>
            <a:rPr kumimoji="1" lang="ja-JP" altLang="en-US" sz="800">
              <a:latin typeface="ＭＳ ゴシック" panose="020B0609070205080204" pitchFamily="49" charset="-128"/>
              <a:ea typeface="ＭＳ ゴシック" panose="020B0609070205080204" pitchFamily="49" charset="-128"/>
            </a:rPr>
            <a:t>内が</a:t>
          </a:r>
          <a:r>
            <a:rPr kumimoji="1" lang="en-US" altLang="ja-JP" sz="800">
              <a:latin typeface="ＭＳ ゴシック" panose="020B0609070205080204" pitchFamily="49" charset="-128"/>
              <a:ea typeface="ＭＳ ゴシック" panose="020B0609070205080204" pitchFamily="49" charset="-128"/>
            </a:rPr>
            <a:t>"id(</a:t>
          </a:r>
          <a:r>
            <a:rPr kumimoji="1" lang="ja-JP" altLang="en-US" sz="800">
              <a:latin typeface="ＭＳ ゴシック" panose="020B0609070205080204" pitchFamily="49" charset="-128"/>
              <a:ea typeface="ＭＳ ゴシック" panose="020B0609070205080204" pitchFamily="49" charset="-128"/>
            </a:rPr>
            <a:t>表示しない想定</a:t>
          </a:r>
          <a:r>
            <a:rPr kumimoji="1" lang="en-US" altLang="ja-JP" sz="800">
              <a:latin typeface="ＭＳ ゴシック" panose="020B0609070205080204" pitchFamily="49" charset="-128"/>
              <a:ea typeface="ＭＳ ゴシック" panose="020B0609070205080204" pitchFamily="49" charset="-128"/>
            </a:rPr>
            <a:t>)"</a:t>
          </a:r>
          <a:endParaRPr kumimoji="1" lang="ja-JP" altLang="en-US" sz="8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91966</xdr:colOff>
      <xdr:row>326</xdr:row>
      <xdr:rowOff>124811</xdr:rowOff>
    </xdr:from>
    <xdr:to>
      <xdr:col>8</xdr:col>
      <xdr:colOff>228227</xdr:colOff>
      <xdr:row>328</xdr:row>
      <xdr:rowOff>8955</xdr:rowOff>
    </xdr:to>
    <xdr:sp macro="" textlink="">
      <xdr:nvSpPr>
        <xdr:cNvPr id="322" name="正方形/長方形 321"/>
        <xdr:cNvSpPr/>
      </xdr:nvSpPr>
      <xdr:spPr>
        <a:xfrm>
          <a:off x="1615966" y="49721486"/>
          <a:ext cx="1050661" cy="188944"/>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id=1</a:t>
          </a:r>
          <a:r>
            <a:rPr kumimoji="1" lang="en-US" altLang="ja-JP" sz="800" baseline="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1:100Hz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91965</xdr:colOff>
      <xdr:row>328</xdr:row>
      <xdr:rowOff>10298</xdr:rowOff>
    </xdr:from>
    <xdr:to>
      <xdr:col>8</xdr:col>
      <xdr:colOff>228226</xdr:colOff>
      <xdr:row>329</xdr:row>
      <xdr:rowOff>48813</xdr:rowOff>
    </xdr:to>
    <xdr:sp macro="" textlink="">
      <xdr:nvSpPr>
        <xdr:cNvPr id="323" name="正方形/長方形 322"/>
        <xdr:cNvSpPr/>
      </xdr:nvSpPr>
      <xdr:spPr>
        <a:xfrm>
          <a:off x="1615965" y="49911773"/>
          <a:ext cx="1050661" cy="190915"/>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id=2, 2:200Hz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91966</xdr:colOff>
      <xdr:row>329</xdr:row>
      <xdr:rowOff>50157</xdr:rowOff>
    </xdr:from>
    <xdr:to>
      <xdr:col>8</xdr:col>
      <xdr:colOff>228227</xdr:colOff>
      <xdr:row>330</xdr:row>
      <xdr:rowOff>88672</xdr:rowOff>
    </xdr:to>
    <xdr:sp macro="" textlink="">
      <xdr:nvSpPr>
        <xdr:cNvPr id="324" name="正方形/長方形 323"/>
        <xdr:cNvSpPr/>
      </xdr:nvSpPr>
      <xdr:spPr>
        <a:xfrm>
          <a:off x="1615966" y="50104032"/>
          <a:ext cx="1050661" cy="190915"/>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id=3, 3:300Hz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91965</xdr:colOff>
      <xdr:row>330</xdr:row>
      <xdr:rowOff>90015</xdr:rowOff>
    </xdr:from>
    <xdr:to>
      <xdr:col>8</xdr:col>
      <xdr:colOff>228226</xdr:colOff>
      <xdr:row>331</xdr:row>
      <xdr:rowOff>125246</xdr:rowOff>
    </xdr:to>
    <xdr:sp macro="" textlink="">
      <xdr:nvSpPr>
        <xdr:cNvPr id="325" name="正方形/長方形 324"/>
        <xdr:cNvSpPr/>
      </xdr:nvSpPr>
      <xdr:spPr>
        <a:xfrm>
          <a:off x="1615965" y="50296290"/>
          <a:ext cx="1050661" cy="187631"/>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5</xdr:col>
      <xdr:colOff>203638</xdr:colOff>
      <xdr:row>326</xdr:row>
      <xdr:rowOff>32845</xdr:rowOff>
    </xdr:from>
    <xdr:to>
      <xdr:col>6</xdr:col>
      <xdr:colOff>243052</xdr:colOff>
      <xdr:row>332</xdr:row>
      <xdr:rowOff>32845</xdr:rowOff>
    </xdr:to>
    <xdr:sp macro="" textlink="">
      <xdr:nvSpPr>
        <xdr:cNvPr id="326" name="正方形/長方形 325"/>
        <xdr:cNvSpPr/>
      </xdr:nvSpPr>
      <xdr:spPr>
        <a:xfrm>
          <a:off x="1727638" y="49629520"/>
          <a:ext cx="344214" cy="9144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98535</xdr:colOff>
      <xdr:row>330</xdr:row>
      <xdr:rowOff>45982</xdr:rowOff>
    </xdr:from>
    <xdr:to>
      <xdr:col>5</xdr:col>
      <xdr:colOff>243052</xdr:colOff>
      <xdr:row>332</xdr:row>
      <xdr:rowOff>131379</xdr:rowOff>
    </xdr:to>
    <xdr:sp macro="" textlink="">
      <xdr:nvSpPr>
        <xdr:cNvPr id="327" name="円形吹き出し 326"/>
        <xdr:cNvSpPr/>
      </xdr:nvSpPr>
      <xdr:spPr>
        <a:xfrm>
          <a:off x="1012935" y="50252257"/>
          <a:ext cx="754117" cy="390197"/>
        </a:xfrm>
        <a:prstGeom prst="wedgeEllipseCallout">
          <a:avLst>
            <a:gd name="adj1" fmla="val 50945"/>
            <a:gd name="adj2" fmla="val -38638"/>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ＭＳ ゴシック" panose="020B0609070205080204" pitchFamily="49" charset="-128"/>
              <a:ea typeface="ＭＳ ゴシック" panose="020B0609070205080204" pitchFamily="49" charset="-128"/>
            </a:rPr>
            <a:t>id</a:t>
          </a:r>
          <a:r>
            <a:rPr kumimoji="1" lang="ja-JP" altLang="en-US" sz="800">
              <a:latin typeface="ＭＳ ゴシック" panose="020B0609070205080204" pitchFamily="49" charset="-128"/>
              <a:ea typeface="ＭＳ ゴシック" panose="020B0609070205080204" pitchFamily="49" charset="-128"/>
            </a:rPr>
            <a:t>付与</a:t>
          </a:r>
        </a:p>
      </xdr:txBody>
    </xdr:sp>
    <xdr:clientData/>
  </xdr:twoCellAnchor>
  <xdr:twoCellAnchor>
    <xdr:from>
      <xdr:col>4</xdr:col>
      <xdr:colOff>137948</xdr:colOff>
      <xdr:row>324</xdr:row>
      <xdr:rowOff>52551</xdr:rowOff>
    </xdr:from>
    <xdr:to>
      <xdr:col>7</xdr:col>
      <xdr:colOff>243052</xdr:colOff>
      <xdr:row>326</xdr:row>
      <xdr:rowOff>137947</xdr:rowOff>
    </xdr:to>
    <xdr:sp macro="" textlink="">
      <xdr:nvSpPr>
        <xdr:cNvPr id="328" name="円形吹き出し 327"/>
        <xdr:cNvSpPr/>
      </xdr:nvSpPr>
      <xdr:spPr>
        <a:xfrm>
          <a:off x="1357148" y="49344426"/>
          <a:ext cx="1019504" cy="390196"/>
        </a:xfrm>
        <a:prstGeom prst="wedgeEllipseCallout">
          <a:avLst>
            <a:gd name="adj1" fmla="val 33401"/>
            <a:gd name="adj2" fmla="val 61362"/>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表示文字</a:t>
          </a:r>
        </a:p>
      </xdr:txBody>
    </xdr:sp>
    <xdr:clientData/>
  </xdr:twoCellAnchor>
  <xdr:twoCellAnchor>
    <xdr:from>
      <xdr:col>9</xdr:col>
      <xdr:colOff>35115</xdr:colOff>
      <xdr:row>332</xdr:row>
      <xdr:rowOff>119008</xdr:rowOff>
    </xdr:from>
    <xdr:to>
      <xdr:col>15</xdr:col>
      <xdr:colOff>35116</xdr:colOff>
      <xdr:row>336</xdr:row>
      <xdr:rowOff>98533</xdr:rowOff>
    </xdr:to>
    <xdr:sp macro="" textlink="">
      <xdr:nvSpPr>
        <xdr:cNvPr id="329" name="正方形/長方形 328"/>
        <xdr:cNvSpPr/>
      </xdr:nvSpPr>
      <xdr:spPr>
        <a:xfrm>
          <a:off x="2778315" y="50630083"/>
          <a:ext cx="1828801" cy="58912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コマンド種別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:2001</a:t>
          </a:r>
        </a:p>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プリセット選択</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ctr"/>
          <a:r>
            <a:rPr kumimoji="1" lang="ja-JP" altLang="en-US" sz="900" b="1" u="sng">
              <a:solidFill>
                <a:sysClr val="windowText" lastClr="000000"/>
              </a:solidFill>
              <a:latin typeface="ＭＳ ゴシック" panose="020B0609070205080204" pitchFamily="49" charset="-128"/>
              <a:ea typeface="ＭＳ ゴシック" panose="020B0609070205080204" pitchFamily="49" charset="-128"/>
            </a:rPr>
            <a:t>要求データ</a:t>
          </a:r>
          <a:r>
            <a:rPr kumimoji="1" lang="en-US" altLang="ja-JP" sz="900" b="1" u="sng">
              <a:solidFill>
                <a:sysClr val="windowText" lastClr="000000"/>
              </a:solidFill>
              <a:latin typeface="ＭＳ ゴシック" panose="020B0609070205080204" pitchFamily="49" charset="-128"/>
              <a:ea typeface="ＭＳ ゴシック" panose="020B0609070205080204" pitchFamily="49" charset="-128"/>
            </a:rPr>
            <a:t>:id=3</a:t>
          </a:r>
          <a:endParaRPr kumimoji="1" lang="ja-JP" altLang="en-US" sz="900" b="1" u="sng">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45983</xdr:colOff>
      <xdr:row>336</xdr:row>
      <xdr:rowOff>91965</xdr:rowOff>
    </xdr:from>
    <xdr:to>
      <xdr:col>14</xdr:col>
      <xdr:colOff>216776</xdr:colOff>
      <xdr:row>343</xdr:row>
      <xdr:rowOff>0</xdr:rowOff>
    </xdr:to>
    <xdr:sp macro="" textlink="">
      <xdr:nvSpPr>
        <xdr:cNvPr id="330" name="円形吹き出し 329"/>
        <xdr:cNvSpPr/>
      </xdr:nvSpPr>
      <xdr:spPr>
        <a:xfrm>
          <a:off x="2484383" y="51212640"/>
          <a:ext cx="1999593" cy="974835"/>
        </a:xfrm>
        <a:prstGeom prst="wedgeEllipseCallout">
          <a:avLst>
            <a:gd name="adj1" fmla="val 23282"/>
            <a:gd name="adj2" fmla="val -56156"/>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ＭＳ ゴシック" panose="020B0609070205080204" pitchFamily="49" charset="-128"/>
              <a:ea typeface="ＭＳ ゴシック" panose="020B0609070205080204" pitchFamily="49" charset="-128"/>
            </a:rPr>
            <a:t>H/U</a:t>
          </a:r>
          <a:r>
            <a:rPr kumimoji="1" lang="ja-JP" altLang="en-US" sz="800">
              <a:latin typeface="ＭＳ ゴシック" panose="020B0609070205080204" pitchFamily="49" charset="-128"/>
              <a:ea typeface="ＭＳ ゴシック" panose="020B0609070205080204" pitchFamily="49" charset="-128"/>
            </a:rPr>
            <a:t>側から指定された</a:t>
          </a:r>
          <a:r>
            <a:rPr kumimoji="1" lang="en-US" altLang="ja-JP" sz="800">
              <a:latin typeface="ＭＳ ゴシック" panose="020B0609070205080204" pitchFamily="49" charset="-128"/>
              <a:ea typeface="ＭＳ ゴシック" panose="020B0609070205080204" pitchFamily="49" charset="-128"/>
            </a:rPr>
            <a:t>id</a:t>
          </a:r>
          <a:r>
            <a:rPr kumimoji="1" lang="ja-JP" altLang="en-US" sz="800">
              <a:latin typeface="ＭＳ ゴシック" panose="020B0609070205080204" pitchFamily="49" charset="-128"/>
              <a:ea typeface="ＭＳ ゴシック" panose="020B0609070205080204" pitchFamily="49" charset="-128"/>
            </a:rPr>
            <a:t>を要求に用いることで</a:t>
          </a:r>
          <a:r>
            <a:rPr kumimoji="1" lang="en-US" altLang="ja-JP" sz="800">
              <a:latin typeface="ＭＳ ゴシック" panose="020B0609070205080204" pitchFamily="49" charset="-128"/>
              <a:ea typeface="ＭＳ ゴシック" panose="020B0609070205080204" pitchFamily="49" charset="-128"/>
            </a:rPr>
            <a:t>H/U</a:t>
          </a:r>
          <a:r>
            <a:rPr kumimoji="1" lang="ja-JP" altLang="en-US" sz="800">
              <a:latin typeface="ＭＳ ゴシック" panose="020B0609070205080204" pitchFamily="49" charset="-128"/>
              <a:ea typeface="ＭＳ ゴシック" panose="020B0609070205080204" pitchFamily="49" charset="-128"/>
            </a:rPr>
            <a:t>側は確実に要求内容を把握</a:t>
          </a:r>
        </a:p>
      </xdr:txBody>
    </xdr:sp>
    <xdr:clientData/>
  </xdr:twoCellAnchor>
  <xdr:twoCellAnchor>
    <xdr:from>
      <xdr:col>10</xdr:col>
      <xdr:colOff>229914</xdr:colOff>
      <xdr:row>589</xdr:row>
      <xdr:rowOff>72258</xdr:rowOff>
    </xdr:from>
    <xdr:to>
      <xdr:col>12</xdr:col>
      <xdr:colOff>45983</xdr:colOff>
      <xdr:row>590</xdr:row>
      <xdr:rowOff>105103</xdr:rowOff>
    </xdr:to>
    <xdr:cxnSp macro="">
      <xdr:nvCxnSpPr>
        <xdr:cNvPr id="331" name="直線矢印コネクタ 330"/>
        <xdr:cNvCxnSpPr/>
      </xdr:nvCxnSpPr>
      <xdr:spPr>
        <a:xfrm>
          <a:off x="3277914" y="87159333"/>
          <a:ext cx="425669" cy="185245"/>
        </a:xfrm>
        <a:prstGeom prst="straightConnector1">
          <a:avLst/>
        </a:prstGeom>
        <a:ln>
          <a:solidFill>
            <a:srgbClr val="0000FF"/>
          </a:solidFill>
          <a:headEnd type="oval"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236483</xdr:colOff>
      <xdr:row>588</xdr:row>
      <xdr:rowOff>72259</xdr:rowOff>
    </xdr:from>
    <xdr:to>
      <xdr:col>12</xdr:col>
      <xdr:colOff>32845</xdr:colOff>
      <xdr:row>591</xdr:row>
      <xdr:rowOff>78828</xdr:rowOff>
    </xdr:to>
    <xdr:cxnSp macro="">
      <xdr:nvCxnSpPr>
        <xdr:cNvPr id="332" name="直線矢印コネクタ 331"/>
        <xdr:cNvCxnSpPr/>
      </xdr:nvCxnSpPr>
      <xdr:spPr>
        <a:xfrm>
          <a:off x="3284483" y="87006934"/>
          <a:ext cx="405962" cy="463769"/>
        </a:xfrm>
        <a:prstGeom prst="straightConnector1">
          <a:avLst/>
        </a:prstGeom>
        <a:ln>
          <a:solidFill>
            <a:srgbClr val="0000FF"/>
          </a:solidFill>
          <a:headEnd type="oval"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280442</xdr:colOff>
      <xdr:row>594</xdr:row>
      <xdr:rowOff>78828</xdr:rowOff>
    </xdr:from>
    <xdr:to>
      <xdr:col>13</xdr:col>
      <xdr:colOff>157655</xdr:colOff>
      <xdr:row>597</xdr:row>
      <xdr:rowOff>93483</xdr:rowOff>
    </xdr:to>
    <xdr:sp macro="" textlink="">
      <xdr:nvSpPr>
        <xdr:cNvPr id="333" name="四角形吹き出し 332"/>
        <xdr:cNvSpPr/>
      </xdr:nvSpPr>
      <xdr:spPr>
        <a:xfrm>
          <a:off x="3023642" y="87927903"/>
          <a:ext cx="1096413" cy="471855"/>
        </a:xfrm>
        <a:prstGeom prst="wedgeRectCallout">
          <a:avLst>
            <a:gd name="adj1" fmla="val -8077"/>
            <a:gd name="adj2" fmla="val -176801"/>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順番</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入れ替わり発生</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19</xdr:col>
      <xdr:colOff>8281</xdr:colOff>
      <xdr:row>56</xdr:row>
      <xdr:rowOff>7</xdr:rowOff>
    </xdr:from>
    <xdr:to>
      <xdr:col>26</xdr:col>
      <xdr:colOff>2</xdr:colOff>
      <xdr:row>76</xdr:row>
      <xdr:rowOff>149086</xdr:rowOff>
    </xdr:to>
    <xdr:grpSp>
      <xdr:nvGrpSpPr>
        <xdr:cNvPr id="2" name="グループ化 1"/>
        <xdr:cNvGrpSpPr/>
      </xdr:nvGrpSpPr>
      <xdr:grpSpPr>
        <a:xfrm>
          <a:off x="5855166" y="8704392"/>
          <a:ext cx="2145836" cy="3226386"/>
          <a:chOff x="5830955" y="1581977"/>
          <a:chExt cx="2136917" cy="3913526"/>
        </a:xfrm>
      </xdr:grpSpPr>
      <xdr:cxnSp macro="">
        <xdr:nvCxnSpPr>
          <xdr:cNvPr id="3" name="直線矢印コネクタ 2"/>
          <xdr:cNvCxnSpPr/>
        </xdr:nvCxnSpPr>
        <xdr:spPr>
          <a:xfrm>
            <a:off x="5830957" y="1581977"/>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a:off x="5830959" y="2327412"/>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線矢印コネクタ 4"/>
          <xdr:cNvCxnSpPr/>
        </xdr:nvCxnSpPr>
        <xdr:spPr>
          <a:xfrm>
            <a:off x="5830957" y="3072846"/>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6" name="直線矢印コネクタ 5"/>
          <xdr:cNvCxnSpPr/>
        </xdr:nvCxnSpPr>
        <xdr:spPr>
          <a:xfrm>
            <a:off x="5830959" y="3818281"/>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線矢印コネクタ 6"/>
          <xdr:cNvCxnSpPr/>
        </xdr:nvCxnSpPr>
        <xdr:spPr>
          <a:xfrm>
            <a:off x="5830955" y="4563708"/>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a:off x="5830955" y="5495503"/>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298174</xdr:colOff>
      <xdr:row>10</xdr:row>
      <xdr:rowOff>149086</xdr:rowOff>
    </xdr:from>
    <xdr:to>
      <xdr:col>26</xdr:col>
      <xdr:colOff>2</xdr:colOff>
      <xdr:row>49</xdr:row>
      <xdr:rowOff>149077</xdr:rowOff>
    </xdr:to>
    <xdr:grpSp>
      <xdr:nvGrpSpPr>
        <xdr:cNvPr id="9" name="グループ化 8"/>
        <xdr:cNvGrpSpPr/>
      </xdr:nvGrpSpPr>
      <xdr:grpSpPr>
        <a:xfrm>
          <a:off x="5837328" y="1775663"/>
          <a:ext cx="2163674" cy="6000741"/>
          <a:chOff x="5814391" y="1581977"/>
          <a:chExt cx="2153481" cy="5218035"/>
        </a:xfrm>
      </xdr:grpSpPr>
      <xdr:cxnSp macro="">
        <xdr:nvCxnSpPr>
          <xdr:cNvPr id="10" name="直線矢印コネクタ 9"/>
          <xdr:cNvCxnSpPr/>
        </xdr:nvCxnSpPr>
        <xdr:spPr>
          <a:xfrm>
            <a:off x="5830957" y="1581977"/>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1" name="直線矢印コネクタ 10"/>
          <xdr:cNvCxnSpPr/>
        </xdr:nvCxnSpPr>
        <xdr:spPr>
          <a:xfrm>
            <a:off x="5830959" y="2327412"/>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a:off x="5830957" y="3072846"/>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a:off x="5830959" y="3818281"/>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a:off x="5830955" y="4563708"/>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a:off x="5814391" y="5309143"/>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a:off x="5830955" y="6054577"/>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a:off x="5830957" y="6800012"/>
            <a:ext cx="2136913"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8269</xdr:colOff>
      <xdr:row>55</xdr:row>
      <xdr:rowOff>149078</xdr:rowOff>
    </xdr:from>
    <xdr:to>
      <xdr:col>19</xdr:col>
      <xdr:colOff>8273</xdr:colOff>
      <xdr:row>79</xdr:row>
      <xdr:rowOff>149071</xdr:rowOff>
    </xdr:to>
    <xdr:grpSp>
      <xdr:nvGrpSpPr>
        <xdr:cNvPr id="18" name="グループ化 17"/>
        <xdr:cNvGrpSpPr/>
      </xdr:nvGrpSpPr>
      <xdr:grpSpPr>
        <a:xfrm>
          <a:off x="1546923" y="8699597"/>
          <a:ext cx="4308235" cy="3692762"/>
          <a:chOff x="1540562" y="1581976"/>
          <a:chExt cx="4290395" cy="3578079"/>
        </a:xfrm>
      </xdr:grpSpPr>
      <xdr:cxnSp macro="">
        <xdr:nvCxnSpPr>
          <xdr:cNvPr id="19" name="直線矢印コネクタ 18"/>
          <xdr:cNvCxnSpPr/>
        </xdr:nvCxnSpPr>
        <xdr:spPr>
          <a:xfrm>
            <a:off x="1540564" y="1581976"/>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0" name="直線矢印コネクタ 19"/>
          <xdr:cNvCxnSpPr/>
        </xdr:nvCxnSpPr>
        <xdr:spPr>
          <a:xfrm>
            <a:off x="1540565" y="1880149"/>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a:off x="1540562" y="2178324"/>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直線矢印コネクタ 21"/>
          <xdr:cNvCxnSpPr/>
        </xdr:nvCxnSpPr>
        <xdr:spPr>
          <a:xfrm>
            <a:off x="1540563" y="2476497"/>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a:off x="1540565" y="2774671"/>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a:off x="1540566" y="3072844"/>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a:off x="1540563" y="3371019"/>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a:off x="1540564" y="3669192"/>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7" name="直線矢印コネクタ 26"/>
          <xdr:cNvCxnSpPr/>
        </xdr:nvCxnSpPr>
        <xdr:spPr>
          <a:xfrm>
            <a:off x="1548846" y="3967360"/>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a:off x="1548847" y="4265533"/>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29" name="直線矢印コネクタ 28"/>
          <xdr:cNvCxnSpPr/>
        </xdr:nvCxnSpPr>
        <xdr:spPr>
          <a:xfrm>
            <a:off x="1548844" y="4563708"/>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0" name="直線矢印コネクタ 29"/>
          <xdr:cNvCxnSpPr/>
        </xdr:nvCxnSpPr>
        <xdr:spPr>
          <a:xfrm>
            <a:off x="1548845" y="4861881"/>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a:off x="1548847" y="5160055"/>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8279</xdr:colOff>
      <xdr:row>10</xdr:row>
      <xdr:rowOff>149085</xdr:rowOff>
    </xdr:from>
    <xdr:to>
      <xdr:col>19</xdr:col>
      <xdr:colOff>8284</xdr:colOff>
      <xdr:row>50</xdr:row>
      <xdr:rowOff>149075</xdr:rowOff>
    </xdr:to>
    <xdr:grpSp>
      <xdr:nvGrpSpPr>
        <xdr:cNvPr id="32" name="グループ化 31"/>
        <xdr:cNvGrpSpPr/>
      </xdr:nvGrpSpPr>
      <xdr:grpSpPr>
        <a:xfrm>
          <a:off x="1546933" y="1775662"/>
          <a:ext cx="4308236" cy="6154605"/>
          <a:chOff x="1540562" y="1581976"/>
          <a:chExt cx="4290396" cy="5367121"/>
        </a:xfrm>
      </xdr:grpSpPr>
      <xdr:cxnSp macro="">
        <xdr:nvCxnSpPr>
          <xdr:cNvPr id="33" name="直線矢印コネクタ 32"/>
          <xdr:cNvCxnSpPr/>
        </xdr:nvCxnSpPr>
        <xdr:spPr>
          <a:xfrm>
            <a:off x="1540564" y="1581976"/>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a:off x="1540565" y="1880149"/>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a:off x="1540562" y="2178324"/>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直線矢印コネクタ 35"/>
          <xdr:cNvCxnSpPr/>
        </xdr:nvCxnSpPr>
        <xdr:spPr>
          <a:xfrm>
            <a:off x="1540563" y="2476497"/>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a:off x="1540565" y="2774671"/>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a:off x="1540566" y="3072844"/>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a:off x="1540563" y="3371019"/>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a:off x="1540564" y="3669192"/>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a:off x="1548846" y="3967360"/>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a:off x="1548847" y="4265533"/>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3" name="直線矢印コネクタ 42"/>
          <xdr:cNvCxnSpPr/>
        </xdr:nvCxnSpPr>
        <xdr:spPr>
          <a:xfrm>
            <a:off x="1548844" y="4563708"/>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4" name="直線矢印コネクタ 43"/>
          <xdr:cNvCxnSpPr/>
        </xdr:nvCxnSpPr>
        <xdr:spPr>
          <a:xfrm>
            <a:off x="1548845" y="4861881"/>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a:off x="1548847" y="5160055"/>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a:off x="1548848" y="5458228"/>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7" name="直線矢印コネクタ 46"/>
          <xdr:cNvCxnSpPr/>
        </xdr:nvCxnSpPr>
        <xdr:spPr>
          <a:xfrm>
            <a:off x="1548845" y="5756403"/>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a:off x="1548846" y="6054576"/>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49" name="直線矢印コネクタ 48"/>
          <xdr:cNvCxnSpPr/>
        </xdr:nvCxnSpPr>
        <xdr:spPr>
          <a:xfrm>
            <a:off x="1540562" y="6352750"/>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50" name="直線矢印コネクタ 49"/>
          <xdr:cNvCxnSpPr/>
        </xdr:nvCxnSpPr>
        <xdr:spPr>
          <a:xfrm>
            <a:off x="1540563" y="6650923"/>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cxnSp macro="">
        <xdr:nvCxnSpPr>
          <xdr:cNvPr id="51" name="直線矢印コネクタ 50"/>
          <xdr:cNvCxnSpPr/>
        </xdr:nvCxnSpPr>
        <xdr:spPr>
          <a:xfrm>
            <a:off x="1540563" y="6949097"/>
            <a:ext cx="4282110" cy="0"/>
          </a:xfrm>
          <a:prstGeom prst="straightConnector1">
            <a:avLst/>
          </a:prstGeom>
          <a:ln>
            <a:solidFill>
              <a:srgbClr val="92D050"/>
            </a:solidFill>
            <a:prstDash val="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0</xdr:colOff>
      <xdr:row>85</xdr:row>
      <xdr:rowOff>3312</xdr:rowOff>
    </xdr:from>
    <xdr:to>
      <xdr:col>26</xdr:col>
      <xdr:colOff>0</xdr:colOff>
      <xdr:row>198</xdr:row>
      <xdr:rowOff>8284</xdr:rowOff>
    </xdr:to>
    <xdr:grpSp>
      <xdr:nvGrpSpPr>
        <xdr:cNvPr id="52" name="グループ化 51"/>
        <xdr:cNvGrpSpPr/>
      </xdr:nvGrpSpPr>
      <xdr:grpSpPr>
        <a:xfrm>
          <a:off x="1538654" y="13169793"/>
          <a:ext cx="6462346" cy="17391760"/>
          <a:chOff x="1524000" y="4876800"/>
          <a:chExt cx="6400800" cy="3468805"/>
        </a:xfrm>
      </xdr:grpSpPr>
      <xdr:cxnSp macro="">
        <xdr:nvCxnSpPr>
          <xdr:cNvPr id="53" name="直線コネクタ 52"/>
          <xdr:cNvCxnSpPr/>
        </xdr:nvCxnSpPr>
        <xdr:spPr>
          <a:xfrm>
            <a:off x="1524000" y="4886325"/>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3657600" y="4886325"/>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5791200" y="4876800"/>
            <a:ext cx="0" cy="34671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xdr:cNvCxnSpPr/>
        </xdr:nvCxnSpPr>
        <xdr:spPr>
          <a:xfrm>
            <a:off x="7924800" y="4876800"/>
            <a:ext cx="0" cy="3468805"/>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9525</xdr:colOff>
      <xdr:row>83</xdr:row>
      <xdr:rowOff>142874</xdr:rowOff>
    </xdr:from>
    <xdr:to>
      <xdr:col>28</xdr:col>
      <xdr:colOff>0</xdr:colOff>
      <xdr:row>86</xdr:row>
      <xdr:rowOff>0</xdr:rowOff>
    </xdr:to>
    <xdr:grpSp>
      <xdr:nvGrpSpPr>
        <xdr:cNvPr id="57" name="グループ化 56"/>
        <xdr:cNvGrpSpPr/>
      </xdr:nvGrpSpPr>
      <xdr:grpSpPr>
        <a:xfrm>
          <a:off x="932717" y="13001624"/>
          <a:ext cx="7683745" cy="318722"/>
          <a:chOff x="923925" y="3648074"/>
          <a:chExt cx="7610475" cy="323851"/>
        </a:xfrm>
      </xdr:grpSpPr>
      <xdr:sp macro="" textlink="">
        <xdr:nvSpPr>
          <xdr:cNvPr id="58" name="テキスト ボックス 57"/>
          <xdr:cNvSpPr txBox="1"/>
        </xdr:nvSpPr>
        <xdr:spPr>
          <a:xfrm>
            <a:off x="923925" y="3657599"/>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59" name="テキスト ボックス 58"/>
          <xdr:cNvSpPr txBox="1"/>
        </xdr:nvSpPr>
        <xdr:spPr>
          <a:xfrm>
            <a:off x="3048000" y="3657599"/>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sp macro="" textlink="">
        <xdr:nvSpPr>
          <xdr:cNvPr id="60" name="テキスト ボックス 59"/>
          <xdr:cNvSpPr txBox="1"/>
        </xdr:nvSpPr>
        <xdr:spPr>
          <a:xfrm>
            <a:off x="5181600"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61" name="テキスト ボックス 60"/>
          <xdr:cNvSpPr txBox="1"/>
        </xdr:nvSpPr>
        <xdr:spPr>
          <a:xfrm>
            <a:off x="7315200"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19</xdr:col>
      <xdr:colOff>0</xdr:colOff>
      <xdr:row>113</xdr:row>
      <xdr:rowOff>7317</xdr:rowOff>
    </xdr:from>
    <xdr:to>
      <xdr:col>26</xdr:col>
      <xdr:colOff>0</xdr:colOff>
      <xdr:row>113</xdr:row>
      <xdr:rowOff>7317</xdr:rowOff>
    </xdr:to>
    <xdr:cxnSp macro="">
      <xdr:nvCxnSpPr>
        <xdr:cNvPr id="62" name="直線矢印コネクタ 61"/>
        <xdr:cNvCxnSpPr/>
      </xdr:nvCxnSpPr>
      <xdr:spPr>
        <a:xfrm flipH="1">
          <a:off x="5791200" y="17314242"/>
          <a:ext cx="21336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123823</xdr:colOff>
      <xdr:row>85</xdr:row>
      <xdr:rowOff>114300</xdr:rowOff>
    </xdr:from>
    <xdr:ext cx="1914528" cy="542456"/>
    <xdr:sp macro="" textlink="">
      <xdr:nvSpPr>
        <xdr:cNvPr id="63" name="テキスト ボックス 62"/>
        <xdr:cNvSpPr txBox="1"/>
      </xdr:nvSpPr>
      <xdr:spPr>
        <a:xfrm>
          <a:off x="5915023" y="13154025"/>
          <a:ext cx="191452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VendorApp</a:t>
          </a:r>
          <a:r>
            <a:rPr kumimoji="1" lang="ja-JP" altLang="en-US" sz="900">
              <a:latin typeface="ＭＳ ゴシック" panose="020B0609070205080204" pitchFamily="49" charset="-128"/>
              <a:ea typeface="ＭＳ ゴシック" panose="020B0609070205080204" pitchFamily="49" charset="-128"/>
            </a:rPr>
            <a:t>要求用</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・応答用コールバック</a:t>
          </a:r>
          <a:r>
            <a:rPr kumimoji="1" lang="en-US" altLang="ja-JP" sz="900">
              <a:latin typeface="ＭＳ ゴシック" panose="020B0609070205080204" pitchFamily="49" charset="-128"/>
              <a:ea typeface="ＭＳ ゴシック" panose="020B0609070205080204" pitchFamily="49" charset="-128"/>
            </a:rPr>
            <a:t>(Android)</a:t>
          </a:r>
        </a:p>
        <a:p>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26</xdr:col>
      <xdr:colOff>304068</xdr:colOff>
      <xdr:row>88</xdr:row>
      <xdr:rowOff>148736</xdr:rowOff>
    </xdr:from>
    <xdr:to>
      <xdr:col>42</xdr:col>
      <xdr:colOff>126023</xdr:colOff>
      <xdr:row>97</xdr:row>
      <xdr:rowOff>114300</xdr:rowOff>
    </xdr:to>
    <xdr:sp macro="" textlink="">
      <xdr:nvSpPr>
        <xdr:cNvPr id="64" name="テキスト ボックス 63"/>
        <xdr:cNvSpPr txBox="1"/>
      </xdr:nvSpPr>
      <xdr:spPr>
        <a:xfrm>
          <a:off x="8228868" y="13645661"/>
          <a:ext cx="4698755" cy="1337164"/>
        </a:xfrm>
        <a:prstGeom prst="rect">
          <a:avLst/>
        </a:prstGeom>
        <a:solidFill>
          <a:schemeClr val="tx2">
            <a:lumMod val="20000"/>
            <a:lumOff val="80000"/>
          </a:schemeClr>
        </a:solidFill>
        <a:ln>
          <a:solidFill>
            <a:schemeClr val="tx2">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補足</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MDVEService(Android)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：要求時に応答コールバックを登録。</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登録コールバックに対して応答データを通知。</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MDEAPFramework(iPhone)</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Delegate</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による通知のため登録不要。事前定義</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新規</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された</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Delegate</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メソッドを使用</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9525</xdr:colOff>
      <xdr:row>93</xdr:row>
      <xdr:rowOff>142875</xdr:rowOff>
    </xdr:from>
    <xdr:to>
      <xdr:col>19</xdr:col>
      <xdr:colOff>0</xdr:colOff>
      <xdr:row>93</xdr:row>
      <xdr:rowOff>142875</xdr:rowOff>
    </xdr:to>
    <xdr:cxnSp macro="">
      <xdr:nvCxnSpPr>
        <xdr:cNvPr id="65" name="直線矢印コネクタ 64"/>
        <xdr:cNvCxnSpPr/>
      </xdr:nvCxnSpPr>
      <xdr:spPr>
        <a:xfrm flipH="1">
          <a:off x="1533525" y="14401800"/>
          <a:ext cx="4257675"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133350</xdr:colOff>
      <xdr:row>88</xdr:row>
      <xdr:rowOff>95250</xdr:rowOff>
    </xdr:from>
    <xdr:ext cx="1895476" cy="842538"/>
    <xdr:sp macro="" textlink="">
      <xdr:nvSpPr>
        <xdr:cNvPr id="66" name="テキスト ボックス 65"/>
        <xdr:cNvSpPr txBox="1"/>
      </xdr:nvSpPr>
      <xdr:spPr>
        <a:xfrm>
          <a:off x="3790950" y="13592175"/>
          <a:ext cx="1895476"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暗号</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要求通信データ：</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ヘッダ部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データ長</a:t>
          </a:r>
          <a:r>
            <a:rPr kumimoji="1" lang="en-US" altLang="ja-JP" sz="900">
              <a:latin typeface="ＭＳ ゴシック" panose="020B0609070205080204" pitchFamily="49" charset="-128"/>
              <a:ea typeface="ＭＳ ゴシック" panose="020B0609070205080204" pitchFamily="49" charset="-128"/>
            </a:rPr>
            <a:t>etc...</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0</xdr:colOff>
      <xdr:row>102</xdr:row>
      <xdr:rowOff>66675</xdr:rowOff>
    </xdr:from>
    <xdr:to>
      <xdr:col>12</xdr:col>
      <xdr:colOff>0</xdr:colOff>
      <xdr:row>102</xdr:row>
      <xdr:rowOff>66675</xdr:rowOff>
    </xdr:to>
    <xdr:cxnSp macro="">
      <xdr:nvCxnSpPr>
        <xdr:cNvPr id="67" name="直線矢印コネクタ 66"/>
        <xdr:cNvCxnSpPr/>
      </xdr:nvCxnSpPr>
      <xdr:spPr>
        <a:xfrm flipH="1">
          <a:off x="1524000" y="15697200"/>
          <a:ext cx="2133600"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200024</xdr:colOff>
      <xdr:row>96</xdr:row>
      <xdr:rowOff>28575</xdr:rowOff>
    </xdr:from>
    <xdr:ext cx="1819276" cy="1019175"/>
    <xdr:sp macro="" textlink="">
      <xdr:nvSpPr>
        <xdr:cNvPr id="68" name="テキスト ボックス 67"/>
        <xdr:cNvSpPr txBox="1"/>
      </xdr:nvSpPr>
      <xdr:spPr>
        <a:xfrm>
          <a:off x="1724024" y="14744700"/>
          <a:ext cx="1819276"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900">
              <a:latin typeface="ＭＳ ゴシック" panose="020B0609070205080204" pitchFamily="49" charset="-128"/>
              <a:ea typeface="ＭＳ ゴシック" panose="020B0609070205080204" pitchFamily="49" charset="-128"/>
            </a:rPr>
            <a:t>共通要求通知用</a:t>
          </a:r>
        </a:p>
        <a:p>
          <a:r>
            <a:rPr kumimoji="1" lang="ja-JP" altLang="en-US" sz="900">
              <a:latin typeface="ＭＳ ゴシック" panose="020B0609070205080204" pitchFamily="49" charset="-128"/>
              <a:ea typeface="ＭＳ ゴシック" panose="020B0609070205080204" pitchFamily="49" charset="-128"/>
            </a:rPr>
            <a:t>コールバックコール：</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・データ長</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9525</xdr:colOff>
      <xdr:row>129</xdr:row>
      <xdr:rowOff>8269</xdr:rowOff>
    </xdr:from>
    <xdr:to>
      <xdr:col>19</xdr:col>
      <xdr:colOff>9525</xdr:colOff>
      <xdr:row>129</xdr:row>
      <xdr:rowOff>8269</xdr:rowOff>
    </xdr:to>
    <xdr:cxnSp macro="">
      <xdr:nvCxnSpPr>
        <xdr:cNvPr id="69" name="直線矢印コネクタ 68"/>
        <xdr:cNvCxnSpPr/>
      </xdr:nvCxnSpPr>
      <xdr:spPr>
        <a:xfrm>
          <a:off x="1533525" y="19753594"/>
          <a:ext cx="42672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95249</xdr:colOff>
      <xdr:row>94</xdr:row>
      <xdr:rowOff>19051</xdr:rowOff>
    </xdr:from>
    <xdr:to>
      <xdr:col>19</xdr:col>
      <xdr:colOff>248478</xdr:colOff>
      <xdr:row>129</xdr:row>
      <xdr:rowOff>0</xdr:rowOff>
    </xdr:to>
    <xdr:sp macro="" textlink="">
      <xdr:nvSpPr>
        <xdr:cNvPr id="70" name="左中かっこ 69"/>
        <xdr:cNvSpPr/>
      </xdr:nvSpPr>
      <xdr:spPr>
        <a:xfrm flipH="1">
          <a:off x="5886449" y="14430376"/>
          <a:ext cx="153229" cy="531494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105</xdr:row>
      <xdr:rowOff>61538</xdr:rowOff>
    </xdr:from>
    <xdr:to>
      <xdr:col>26</xdr:col>
      <xdr:colOff>152400</xdr:colOff>
      <xdr:row>112</xdr:row>
      <xdr:rowOff>109897</xdr:rowOff>
    </xdr:to>
    <xdr:sp macro="" textlink="">
      <xdr:nvSpPr>
        <xdr:cNvPr id="71" name="テキスト ボックス 70"/>
        <xdr:cNvSpPr txBox="1"/>
      </xdr:nvSpPr>
      <xdr:spPr>
        <a:xfrm>
          <a:off x="6115050" y="16149263"/>
          <a:ext cx="1962150" cy="1115159"/>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要求に対して</a:t>
          </a:r>
          <a:r>
            <a:rPr kumimoji="1" lang="ja-JP" altLang="en-US" sz="1000" u="sng">
              <a:solidFill>
                <a:sysClr val="windowText" lastClr="000000"/>
              </a:solidFill>
              <a:latin typeface="ＭＳ ゴシック" panose="020B0609070205080204" pitchFamily="49" charset="-128"/>
              <a:ea typeface="ＭＳ ゴシック" panose="020B0609070205080204" pitchFamily="49" charset="-128"/>
            </a:rPr>
            <a:t>イベント応答する場合</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、イベント応答を受信する、もしくはタイムアウト発生まで他要求の受付は不可とする。</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(*3)</a:t>
          </a:r>
        </a:p>
      </xdr:txBody>
    </xdr:sp>
    <xdr:clientData/>
  </xdr:twoCellAnchor>
  <xdr:twoCellAnchor>
    <xdr:from>
      <xdr:col>19</xdr:col>
      <xdr:colOff>74958</xdr:colOff>
      <xdr:row>124</xdr:row>
      <xdr:rowOff>80596</xdr:rowOff>
    </xdr:from>
    <xdr:to>
      <xdr:col>25</xdr:col>
      <xdr:colOff>170208</xdr:colOff>
      <xdr:row>127</xdr:row>
      <xdr:rowOff>110146</xdr:rowOff>
    </xdr:to>
    <xdr:sp macro="" textlink="">
      <xdr:nvSpPr>
        <xdr:cNvPr id="72" name="四角形吹き出し 71"/>
        <xdr:cNvSpPr/>
      </xdr:nvSpPr>
      <xdr:spPr>
        <a:xfrm>
          <a:off x="5866158" y="19063921"/>
          <a:ext cx="1924050" cy="486750"/>
        </a:xfrm>
        <a:prstGeom prst="wedgeRectCallout">
          <a:avLst>
            <a:gd name="adj1" fmla="val -50158"/>
            <a:gd name="adj2" fmla="val 82497"/>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期待以外の応答</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不一致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の場合は応答データを破棄</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9525</xdr:colOff>
      <xdr:row>139</xdr:row>
      <xdr:rowOff>114300</xdr:rowOff>
    </xdr:from>
    <xdr:to>
      <xdr:col>26</xdr:col>
      <xdr:colOff>0</xdr:colOff>
      <xdr:row>139</xdr:row>
      <xdr:rowOff>114300</xdr:rowOff>
    </xdr:to>
    <xdr:cxnSp macro="">
      <xdr:nvCxnSpPr>
        <xdr:cNvPr id="73" name="直線矢印コネクタ 72"/>
        <xdr:cNvCxnSpPr/>
      </xdr:nvCxnSpPr>
      <xdr:spPr>
        <a:xfrm>
          <a:off x="5800725" y="21383625"/>
          <a:ext cx="2124075"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180973</xdr:colOff>
      <xdr:row>137</xdr:row>
      <xdr:rowOff>19050</xdr:rowOff>
    </xdr:from>
    <xdr:ext cx="1809752" cy="425758"/>
    <xdr:sp macro="" textlink="">
      <xdr:nvSpPr>
        <xdr:cNvPr id="74" name="テキスト ボックス 73"/>
        <xdr:cNvSpPr txBox="1"/>
      </xdr:nvSpPr>
      <xdr:spPr>
        <a:xfrm>
          <a:off x="5972173" y="20983575"/>
          <a:ext cx="1809752" cy="42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a:latin typeface="ＭＳ ゴシック" panose="020B0609070205080204" pitchFamily="49" charset="-128"/>
              <a:ea typeface="ＭＳ ゴシック" panose="020B0609070205080204" pitchFamily="49" charset="-128"/>
            </a:rPr>
            <a:t>VendorApp</a:t>
          </a:r>
          <a:r>
            <a:rPr kumimoji="1" lang="ja-JP" altLang="en-US" sz="1000">
              <a:latin typeface="ＭＳ ゴシック" panose="020B0609070205080204" pitchFamily="49" charset="-128"/>
              <a:ea typeface="ＭＳ ゴシック" panose="020B0609070205080204" pitchFamily="49" charset="-128"/>
            </a:rPr>
            <a:t>応答用</a:t>
          </a:r>
          <a:r>
            <a:rPr kumimoji="1" lang="en-US" altLang="ja-JP" sz="1000">
              <a:latin typeface="ＭＳ ゴシック" panose="020B0609070205080204" pitchFamily="49" charset="-128"/>
              <a:ea typeface="ＭＳ ゴシック" panose="020B0609070205080204" pitchFamily="49" charset="-128"/>
            </a:rPr>
            <a:t>IF</a:t>
          </a:r>
          <a:r>
            <a:rPr kumimoji="1" lang="ja-JP" altLang="en-US" sz="1000">
              <a:latin typeface="ＭＳ ゴシック" panose="020B0609070205080204" pitchFamily="49" charset="-128"/>
              <a:ea typeface="ＭＳ ゴシック" panose="020B0609070205080204" pitchFamily="49" charset="-128"/>
            </a:rPr>
            <a:t>コール</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・通知用</a:t>
          </a:r>
          <a:r>
            <a:rPr kumimoji="1" lang="en-US" altLang="ja-JP" sz="1000" baseline="0">
              <a:latin typeface="ＭＳ ゴシック" panose="020B0609070205080204" pitchFamily="49" charset="-128"/>
              <a:ea typeface="ＭＳ ゴシック" panose="020B0609070205080204" pitchFamily="49" charset="-128"/>
            </a:rPr>
            <a:t>JSON</a:t>
          </a:r>
          <a:r>
            <a:rPr kumimoji="1" lang="ja-JP" altLang="en-US" sz="1000" baseline="0">
              <a:latin typeface="ＭＳ ゴシック" panose="020B0609070205080204" pitchFamily="49" charset="-128"/>
              <a:ea typeface="ＭＳ ゴシック" panose="020B0609070205080204" pitchFamily="49" charset="-128"/>
            </a:rPr>
            <a:t>文字列</a:t>
          </a:r>
          <a:endParaRPr kumimoji="1" lang="en-US" altLang="ja-JP" sz="1000" baseline="0">
            <a:latin typeface="ＭＳ ゴシック" panose="020B0609070205080204" pitchFamily="49" charset="-128"/>
            <a:ea typeface="ＭＳ ゴシック" panose="020B0609070205080204" pitchFamily="49" charset="-128"/>
          </a:endParaRPr>
        </a:p>
      </xdr:txBody>
    </xdr:sp>
    <xdr:clientData/>
  </xdr:oneCellAnchor>
  <xdr:twoCellAnchor>
    <xdr:from>
      <xdr:col>26</xdr:col>
      <xdr:colOff>158262</xdr:colOff>
      <xdr:row>139</xdr:row>
      <xdr:rowOff>0</xdr:rowOff>
    </xdr:from>
    <xdr:to>
      <xdr:col>38</xdr:col>
      <xdr:colOff>257175</xdr:colOff>
      <xdr:row>144</xdr:row>
      <xdr:rowOff>104775</xdr:rowOff>
    </xdr:to>
    <xdr:sp macro="" textlink="">
      <xdr:nvSpPr>
        <xdr:cNvPr id="75" name="テキスト ボックス 74"/>
        <xdr:cNvSpPr txBox="1"/>
      </xdr:nvSpPr>
      <xdr:spPr>
        <a:xfrm>
          <a:off x="8083062" y="21269325"/>
          <a:ext cx="3756513" cy="86677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ここまでが基本シーケンスとなる。</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以後、さらにシーケンシャルな動作が必要な場合は受信したデータを利用して再度要求を行う。</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1000" u="sng">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1000" u="sng">
              <a:solidFill>
                <a:sysClr val="windowText" lastClr="000000"/>
              </a:solidFill>
              <a:latin typeface="ＭＳ ゴシック" panose="020B0609070205080204" pitchFamily="49" charset="-128"/>
              <a:ea typeface="ＭＳ ゴシック" panose="020B0609070205080204" pitchFamily="49" charset="-128"/>
            </a:rPr>
            <a:t>側の制御</a:t>
          </a:r>
          <a:endParaRPr kumimoji="1" lang="en-US" altLang="ja-JP" sz="1000" u="sng">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2</xdr:col>
      <xdr:colOff>8790</xdr:colOff>
      <xdr:row>145</xdr:row>
      <xdr:rowOff>99646</xdr:rowOff>
    </xdr:from>
    <xdr:ext cx="7935059" cy="259045"/>
    <xdr:sp macro="" textlink="">
      <xdr:nvSpPr>
        <xdr:cNvPr id="76" name="テキスト ボックス 75"/>
        <xdr:cNvSpPr txBox="1"/>
      </xdr:nvSpPr>
      <xdr:spPr>
        <a:xfrm>
          <a:off x="618390" y="22283371"/>
          <a:ext cx="7935059" cy="259045"/>
        </a:xfrm>
        <a:prstGeom prst="rect">
          <a:avLst/>
        </a:prstGeom>
        <a:solidFill>
          <a:schemeClr val="accent3">
            <a:lumMod val="60000"/>
            <a:lumOff val="40000"/>
          </a:schemeClr>
        </a:solidFill>
        <a:ln w="1905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aseline="0">
              <a:latin typeface="ＭＳ ゴシック" panose="020B0609070205080204" pitchFamily="49" charset="-128"/>
              <a:ea typeface="ＭＳ ゴシック" panose="020B0609070205080204" pitchFamily="49" charset="-128"/>
            </a:rPr>
            <a:t>シーケンス例</a:t>
          </a:r>
          <a:r>
            <a:rPr kumimoji="1" lang="en-US" altLang="ja-JP" sz="1000" baseline="0">
              <a:latin typeface="ＭＳ ゴシック" panose="020B0609070205080204" pitchFamily="49" charset="-128"/>
              <a:ea typeface="ＭＳ ゴシック" panose="020B0609070205080204" pitchFamily="49" charset="-128"/>
            </a:rPr>
            <a:t>)</a:t>
          </a:r>
          <a:r>
            <a:rPr kumimoji="1" lang="ja-JP" altLang="en-US" sz="1000" baseline="0">
              <a:latin typeface="ＭＳ ゴシック" panose="020B0609070205080204" pitchFamily="49" charset="-128"/>
              <a:ea typeface="ＭＳ ゴシック" panose="020B0609070205080204" pitchFamily="49" charset="-128"/>
            </a:rPr>
            <a:t>　プリセットリスト選択　</a:t>
          </a:r>
          <a:r>
            <a:rPr kumimoji="1" lang="en-US" altLang="ja-JP" sz="1000" baseline="0">
              <a:latin typeface="ＭＳ ゴシック" panose="020B0609070205080204" pitchFamily="49" charset="-128"/>
              <a:ea typeface="ＭＳ ゴシック" panose="020B0609070205080204" pitchFamily="49" charset="-128"/>
            </a:rPr>
            <a:t>※</a:t>
          </a:r>
          <a:r>
            <a:rPr kumimoji="1" lang="ja-JP" altLang="en-US" sz="1000" baseline="0">
              <a:latin typeface="ＭＳ ゴシック" panose="020B0609070205080204" pitchFamily="49" charset="-128"/>
              <a:ea typeface="ＭＳ ゴシック" panose="020B0609070205080204" pitchFamily="49" charset="-128"/>
            </a:rPr>
            <a:t>イメージのため一部省略しています</a:t>
          </a:r>
          <a:endParaRPr kumimoji="1" lang="en-US" altLang="ja-JP" sz="1000" baseline="0">
            <a:latin typeface="ＭＳ ゴシック" panose="020B0609070205080204" pitchFamily="49" charset="-128"/>
            <a:ea typeface="ＭＳ ゴシック" panose="020B0609070205080204" pitchFamily="49" charset="-128"/>
          </a:endParaRPr>
        </a:p>
      </xdr:txBody>
    </xdr:sp>
    <xdr:clientData/>
  </xdr:oneCellAnchor>
  <xdr:twoCellAnchor>
    <xdr:from>
      <xdr:col>19</xdr:col>
      <xdr:colOff>0</xdr:colOff>
      <xdr:row>152</xdr:row>
      <xdr:rowOff>1</xdr:rowOff>
    </xdr:from>
    <xdr:to>
      <xdr:col>26</xdr:col>
      <xdr:colOff>0</xdr:colOff>
      <xdr:row>152</xdr:row>
      <xdr:rowOff>1</xdr:rowOff>
    </xdr:to>
    <xdr:cxnSp macro="">
      <xdr:nvCxnSpPr>
        <xdr:cNvPr id="77" name="直線矢印コネクタ 76"/>
        <xdr:cNvCxnSpPr/>
      </xdr:nvCxnSpPr>
      <xdr:spPr>
        <a:xfrm flipH="1">
          <a:off x="5791200" y="23250526"/>
          <a:ext cx="21336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247649</xdr:colOff>
      <xdr:row>148</xdr:row>
      <xdr:rowOff>95251</xdr:rowOff>
    </xdr:from>
    <xdr:ext cx="1666875" cy="542456"/>
    <xdr:sp macro="" textlink="">
      <xdr:nvSpPr>
        <xdr:cNvPr id="78" name="テキスト ボックス 77"/>
        <xdr:cNvSpPr txBox="1"/>
      </xdr:nvSpPr>
      <xdr:spPr>
        <a:xfrm>
          <a:off x="6038849" y="22736176"/>
          <a:ext cx="1666875"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u="none">
              <a:latin typeface="ＭＳ ゴシック" panose="020B0609070205080204" pitchFamily="49" charset="-128"/>
              <a:ea typeface="ＭＳ ゴシック" panose="020B0609070205080204" pitchFamily="49" charset="-128"/>
            </a:rPr>
            <a:t>VendorApp</a:t>
          </a:r>
          <a:r>
            <a:rPr kumimoji="1" lang="ja-JP" altLang="en-US" sz="900" u="none">
              <a:latin typeface="ＭＳ ゴシック" panose="020B0609070205080204" pitchFamily="49" charset="-128"/>
              <a:ea typeface="ＭＳ ゴシック" panose="020B0609070205080204" pitchFamily="49" charset="-128"/>
            </a:rPr>
            <a:t>要求用</a:t>
          </a:r>
          <a:r>
            <a:rPr kumimoji="1" lang="en-US" altLang="ja-JP" sz="900" u="none">
              <a:latin typeface="ＭＳ ゴシック" panose="020B0609070205080204" pitchFamily="49" charset="-128"/>
              <a:ea typeface="ＭＳ ゴシック" panose="020B0609070205080204" pitchFamily="49" charset="-128"/>
            </a:rPr>
            <a:t>IF</a:t>
          </a:r>
          <a:r>
            <a:rPr kumimoji="1" lang="ja-JP" altLang="en-US" sz="900" u="none">
              <a:latin typeface="ＭＳ ゴシック" panose="020B0609070205080204" pitchFamily="49" charset="-128"/>
              <a:ea typeface="ＭＳ ゴシック" panose="020B0609070205080204" pitchFamily="49" charset="-128"/>
            </a:rPr>
            <a:t>コール：</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ﾌﾟﾘｾｯﾄﾘｽﾄ取得要求</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・要求データ</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無し</a:t>
          </a:r>
          <a:r>
            <a:rPr kumimoji="1" lang="en-US" altLang="ja-JP" sz="900" u="none">
              <a:latin typeface="ＭＳ ゴシック" panose="020B0609070205080204" pitchFamily="49" charset="-128"/>
              <a:ea typeface="ＭＳ ゴシック" panose="020B0609070205080204" pitchFamily="49" charset="-128"/>
            </a:rPr>
            <a:t>]</a:t>
          </a:r>
        </a:p>
      </xdr:txBody>
    </xdr:sp>
    <xdr:clientData/>
  </xdr:oneCellAnchor>
  <xdr:oneCellAnchor>
    <xdr:from>
      <xdr:col>12</xdr:col>
      <xdr:colOff>136281</xdr:colOff>
      <xdr:row>147</xdr:row>
      <xdr:rowOff>106240</xdr:rowOff>
    </xdr:from>
    <xdr:ext cx="1892544" cy="842538"/>
    <xdr:sp macro="" textlink="">
      <xdr:nvSpPr>
        <xdr:cNvPr id="79" name="テキスト ボックス 78"/>
        <xdr:cNvSpPr txBox="1"/>
      </xdr:nvSpPr>
      <xdr:spPr>
        <a:xfrm>
          <a:off x="3793881" y="22594765"/>
          <a:ext cx="1892544"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要求通信データ：</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ヘッダ部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データ長</a:t>
          </a:r>
          <a:r>
            <a:rPr kumimoji="1" lang="en-US" altLang="ja-JP" sz="900">
              <a:latin typeface="ＭＳ ゴシック" panose="020B0609070205080204" pitchFamily="49" charset="-128"/>
              <a:ea typeface="ＭＳ ゴシック" panose="020B0609070205080204" pitchFamily="49" charset="-128"/>
            </a:rPr>
            <a:t>etc...</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ID:300,</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:2000</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無し</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oneCellAnchor>
    <xdr:from>
      <xdr:col>5</xdr:col>
      <xdr:colOff>151668</xdr:colOff>
      <xdr:row>147</xdr:row>
      <xdr:rowOff>107769</xdr:rowOff>
    </xdr:from>
    <xdr:ext cx="1944564" cy="992579"/>
    <xdr:sp macro="" textlink="">
      <xdr:nvSpPr>
        <xdr:cNvPr id="80" name="テキスト ボックス 79"/>
        <xdr:cNvSpPr txBox="1"/>
      </xdr:nvSpPr>
      <xdr:spPr>
        <a:xfrm>
          <a:off x="1675668" y="22596294"/>
          <a:ext cx="194456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共通要求通知用</a:t>
          </a:r>
        </a:p>
        <a:p>
          <a:r>
            <a:rPr kumimoji="1" lang="ja-JP" altLang="en-US" sz="900">
              <a:latin typeface="ＭＳ ゴシック" panose="020B0609070205080204" pitchFamily="49" charset="-128"/>
              <a:ea typeface="ＭＳ ゴシック" panose="020B0609070205080204" pitchFamily="49" charset="-128"/>
            </a:rPr>
            <a:t>コールバックコール：</a:t>
          </a:r>
        </a:p>
        <a:p>
          <a:r>
            <a:rPr kumimoji="1" lang="ja-JP" altLang="en-US" sz="900">
              <a:latin typeface="ＭＳ ゴシック" panose="020B0609070205080204" pitchFamily="49" charset="-128"/>
              <a:ea typeface="ＭＳ ゴシック" panose="020B0609070205080204" pitchFamily="49" charset="-128"/>
            </a:rPr>
            <a:t>・データ長</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ID:300,</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:2000</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無し</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26</xdr:col>
      <xdr:colOff>175846</xdr:colOff>
      <xdr:row>148</xdr:row>
      <xdr:rowOff>63012</xdr:rowOff>
    </xdr:from>
    <xdr:to>
      <xdr:col>29</xdr:col>
      <xdr:colOff>124558</xdr:colOff>
      <xdr:row>154</xdr:row>
      <xdr:rowOff>114300</xdr:rowOff>
    </xdr:to>
    <xdr:sp macro="" textlink="">
      <xdr:nvSpPr>
        <xdr:cNvPr id="81" name="正方形/長方形 80"/>
        <xdr:cNvSpPr/>
      </xdr:nvSpPr>
      <xdr:spPr>
        <a:xfrm>
          <a:off x="8100646" y="22703937"/>
          <a:ext cx="863112" cy="965688"/>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234461</xdr:colOff>
      <xdr:row>153</xdr:row>
      <xdr:rowOff>26377</xdr:rowOff>
    </xdr:from>
    <xdr:to>
      <xdr:col>29</xdr:col>
      <xdr:colOff>65942</xdr:colOff>
      <xdr:row>154</xdr:row>
      <xdr:rowOff>70338</xdr:rowOff>
    </xdr:to>
    <xdr:sp macro="" textlink="">
      <xdr:nvSpPr>
        <xdr:cNvPr id="82" name="正方形/長方形 81"/>
        <xdr:cNvSpPr/>
      </xdr:nvSpPr>
      <xdr:spPr>
        <a:xfrm>
          <a:off x="8159261" y="23429302"/>
          <a:ext cx="745881" cy="196361"/>
        </a:xfrm>
        <a:prstGeom prst="rect">
          <a:avLst/>
        </a:prstGeom>
        <a:solidFill>
          <a:schemeClr val="accent1">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リスト表示</a:t>
          </a:r>
        </a:p>
      </xdr:txBody>
    </xdr:sp>
    <xdr:clientData/>
  </xdr:twoCellAnchor>
  <xdr:twoCellAnchor>
    <xdr:from>
      <xdr:col>28</xdr:col>
      <xdr:colOff>146538</xdr:colOff>
      <xdr:row>151</xdr:row>
      <xdr:rowOff>48358</xdr:rowOff>
    </xdr:from>
    <xdr:to>
      <xdr:col>30</xdr:col>
      <xdr:colOff>102577</xdr:colOff>
      <xdr:row>153</xdr:row>
      <xdr:rowOff>5861</xdr:rowOff>
    </xdr:to>
    <xdr:sp macro="" textlink="">
      <xdr:nvSpPr>
        <xdr:cNvPr id="83" name="円形吹き出し 82"/>
        <xdr:cNvSpPr/>
      </xdr:nvSpPr>
      <xdr:spPr>
        <a:xfrm>
          <a:off x="8680938" y="23146483"/>
          <a:ext cx="565639" cy="262303"/>
        </a:xfrm>
        <a:prstGeom prst="wedgeEllipseCallout">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選択</a:t>
          </a:r>
        </a:p>
      </xdr:txBody>
    </xdr:sp>
    <xdr:clientData/>
  </xdr:twoCellAnchor>
  <xdr:twoCellAnchor>
    <xdr:from>
      <xdr:col>5</xdr:col>
      <xdr:colOff>1</xdr:colOff>
      <xdr:row>154</xdr:row>
      <xdr:rowOff>3664</xdr:rowOff>
    </xdr:from>
    <xdr:to>
      <xdr:col>12</xdr:col>
      <xdr:colOff>0</xdr:colOff>
      <xdr:row>154</xdr:row>
      <xdr:rowOff>3664</xdr:rowOff>
    </xdr:to>
    <xdr:cxnSp macro="">
      <xdr:nvCxnSpPr>
        <xdr:cNvPr id="84" name="直線矢印コネクタ 83"/>
        <xdr:cNvCxnSpPr/>
      </xdr:nvCxnSpPr>
      <xdr:spPr>
        <a:xfrm flipH="1">
          <a:off x="1524001" y="23558989"/>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26</xdr:col>
      <xdr:colOff>180975</xdr:colOff>
      <xdr:row>148</xdr:row>
      <xdr:rowOff>66675</xdr:rowOff>
    </xdr:from>
    <xdr:ext cx="733426" cy="259045"/>
    <xdr:sp macro="" textlink="">
      <xdr:nvSpPr>
        <xdr:cNvPr id="85" name="テキスト ボックス 84"/>
        <xdr:cNvSpPr txBox="1"/>
      </xdr:nvSpPr>
      <xdr:spPr>
        <a:xfrm>
          <a:off x="8105775" y="22707600"/>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clientData/>
  </xdr:oneCellAnchor>
  <xdr:twoCellAnchor>
    <xdr:from>
      <xdr:col>21</xdr:col>
      <xdr:colOff>285751</xdr:colOff>
      <xdr:row>112</xdr:row>
      <xdr:rowOff>36626</xdr:rowOff>
    </xdr:from>
    <xdr:to>
      <xdr:col>23</xdr:col>
      <xdr:colOff>64478</xdr:colOff>
      <xdr:row>115</xdr:row>
      <xdr:rowOff>95242</xdr:rowOff>
    </xdr:to>
    <xdr:grpSp>
      <xdr:nvGrpSpPr>
        <xdr:cNvPr id="86" name="グループ化 85"/>
        <xdr:cNvGrpSpPr/>
      </xdr:nvGrpSpPr>
      <xdr:grpSpPr>
        <a:xfrm>
          <a:off x="6748097" y="17357472"/>
          <a:ext cx="394189" cy="520212"/>
          <a:chOff x="6770078" y="9179170"/>
          <a:chExt cx="394189" cy="389792"/>
        </a:xfrm>
      </xdr:grpSpPr>
      <xdr:cxnSp macro="">
        <xdr:nvCxnSpPr>
          <xdr:cNvPr id="87" name="直線コネクタ 86"/>
          <xdr:cNvCxnSpPr/>
        </xdr:nvCxnSpPr>
        <xdr:spPr>
          <a:xfrm>
            <a:off x="6770078" y="9180635"/>
            <a:ext cx="388327" cy="38832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flipH="1">
            <a:off x="6775940" y="9179170"/>
            <a:ext cx="388327" cy="38832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7327</xdr:colOff>
      <xdr:row>89</xdr:row>
      <xdr:rowOff>0</xdr:rowOff>
    </xdr:from>
    <xdr:to>
      <xdr:col>26</xdr:col>
      <xdr:colOff>7328</xdr:colOff>
      <xdr:row>89</xdr:row>
      <xdr:rowOff>0</xdr:rowOff>
    </xdr:to>
    <xdr:cxnSp macro="">
      <xdr:nvCxnSpPr>
        <xdr:cNvPr id="89" name="直線矢印コネクタ 88"/>
        <xdr:cNvCxnSpPr/>
      </xdr:nvCxnSpPr>
      <xdr:spPr>
        <a:xfrm flipH="1">
          <a:off x="5798527" y="13649325"/>
          <a:ext cx="2133601"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87</xdr:row>
      <xdr:rowOff>76200</xdr:rowOff>
    </xdr:from>
    <xdr:to>
      <xdr:col>28</xdr:col>
      <xdr:colOff>247650</xdr:colOff>
      <xdr:row>89</xdr:row>
      <xdr:rowOff>123825</xdr:rowOff>
    </xdr:to>
    <xdr:sp macro="" textlink="">
      <xdr:nvSpPr>
        <xdr:cNvPr id="90" name="円形吹き出し 89"/>
        <xdr:cNvSpPr/>
      </xdr:nvSpPr>
      <xdr:spPr>
        <a:xfrm>
          <a:off x="8039100" y="13420725"/>
          <a:ext cx="742950" cy="352425"/>
        </a:xfrm>
        <a:prstGeom prst="wedgeEllipseCallout">
          <a:avLst>
            <a:gd name="adj1" fmla="val -58013"/>
            <a:gd name="adj2" fmla="val 10214"/>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補足</a:t>
          </a:r>
          <a:r>
            <a:rPr kumimoji="1" lang="en-US" altLang="ja-JP" sz="800">
              <a:latin typeface="ＭＳ ゴシック" panose="020B0609070205080204" pitchFamily="49" charset="-128"/>
              <a:ea typeface="ＭＳ ゴシック" panose="020B0609070205080204" pitchFamily="49" charset="-128"/>
            </a:rPr>
            <a:t>1</a:t>
          </a:r>
          <a:endParaRPr kumimoji="1" lang="ja-JP" altLang="en-US" sz="800">
            <a:latin typeface="ＭＳ ゴシック" panose="020B0609070205080204" pitchFamily="49" charset="-128"/>
            <a:ea typeface="ＭＳ ゴシック" panose="020B0609070205080204" pitchFamily="49" charset="-128"/>
          </a:endParaRPr>
        </a:p>
      </xdr:txBody>
    </xdr:sp>
    <xdr:clientData/>
  </xdr:twoCellAnchor>
  <xdr:twoCellAnchor>
    <xdr:from>
      <xdr:col>27</xdr:col>
      <xdr:colOff>5862</xdr:colOff>
      <xdr:row>98</xdr:row>
      <xdr:rowOff>141409</xdr:rowOff>
    </xdr:from>
    <xdr:to>
      <xdr:col>42</xdr:col>
      <xdr:colOff>135548</xdr:colOff>
      <xdr:row>114</xdr:row>
      <xdr:rowOff>73269</xdr:rowOff>
    </xdr:to>
    <xdr:sp macro="" textlink="">
      <xdr:nvSpPr>
        <xdr:cNvPr id="91" name="テキスト ボックス 90"/>
        <xdr:cNvSpPr txBox="1"/>
      </xdr:nvSpPr>
      <xdr:spPr>
        <a:xfrm>
          <a:off x="8235462" y="15162334"/>
          <a:ext cx="4701686" cy="2370260"/>
        </a:xfrm>
        <a:prstGeom prst="rect">
          <a:avLst/>
        </a:prstGeom>
        <a:solidFill>
          <a:schemeClr val="accent3">
            <a:lumMod val="40000"/>
            <a:lumOff val="60000"/>
          </a:schemeClr>
        </a:solidFill>
        <a:ln>
          <a:solidFill>
            <a:schemeClr val="accent3">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について</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要求と応答を関連付けするため、要求時に</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は毎回要求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を発行する。</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不一致の場合は応答データを破棄する。</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補足</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コマンド種別のみで管理してしまうと、下記のような事象が発生する可能性がある。</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例です</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要求種別</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を要求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例えば検索</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愛知県</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2.[HU]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要求種別</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を処理中</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何らかの要因により非常に時間がかかる</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3.[MD]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要求タイムアウト</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要求受付可能</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4.[MD]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要求種別</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を条件を変えて要求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例えば</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長野県</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5.[HU]1.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に対する応答</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検索</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愛知県</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6.[MD]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検索結果表示：愛知県　←最初に要求した</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愛知県</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を表示してしまう</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9525</xdr:colOff>
      <xdr:row>90</xdr:row>
      <xdr:rowOff>0</xdr:rowOff>
    </xdr:from>
    <xdr:to>
      <xdr:col>21</xdr:col>
      <xdr:colOff>152400</xdr:colOff>
      <xdr:row>93</xdr:row>
      <xdr:rowOff>9525</xdr:rowOff>
    </xdr:to>
    <xdr:sp macro="" textlink="">
      <xdr:nvSpPr>
        <xdr:cNvPr id="92" name="フリーフォーム 91"/>
        <xdr:cNvSpPr/>
      </xdr:nvSpPr>
      <xdr:spPr>
        <a:xfrm>
          <a:off x="5800725" y="13801725"/>
          <a:ext cx="752475" cy="466725"/>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133349</xdr:colOff>
      <xdr:row>90</xdr:row>
      <xdr:rowOff>133349</xdr:rowOff>
    </xdr:from>
    <xdr:to>
      <xdr:col>25</xdr:col>
      <xdr:colOff>247650</xdr:colOff>
      <xdr:row>98</xdr:row>
      <xdr:rowOff>51287</xdr:rowOff>
    </xdr:to>
    <xdr:sp macro="" textlink="">
      <xdr:nvSpPr>
        <xdr:cNvPr id="93" name="テキスト ボックス 92"/>
        <xdr:cNvSpPr txBox="1"/>
      </xdr:nvSpPr>
      <xdr:spPr>
        <a:xfrm>
          <a:off x="6229349" y="13935074"/>
          <a:ext cx="1638301" cy="1137138"/>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発行</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⇒応答待ち状態</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・要求通信データ作成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・暗号化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付与</a:t>
          </a:r>
        </a:p>
      </xdr:txBody>
    </xdr:sp>
    <xdr:clientData/>
  </xdr:twoCellAnchor>
  <xdr:twoCellAnchor>
    <xdr:from>
      <xdr:col>12</xdr:col>
      <xdr:colOff>9525</xdr:colOff>
      <xdr:row>97</xdr:row>
      <xdr:rowOff>0</xdr:rowOff>
    </xdr:from>
    <xdr:to>
      <xdr:col>14</xdr:col>
      <xdr:colOff>152400</xdr:colOff>
      <xdr:row>101</xdr:row>
      <xdr:rowOff>0</xdr:rowOff>
    </xdr:to>
    <xdr:sp macro="" textlink="">
      <xdr:nvSpPr>
        <xdr:cNvPr id="94" name="フリーフォーム 93"/>
        <xdr:cNvSpPr/>
      </xdr:nvSpPr>
      <xdr:spPr>
        <a:xfrm>
          <a:off x="3667125" y="14868525"/>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97</xdr:row>
      <xdr:rowOff>76200</xdr:rowOff>
    </xdr:from>
    <xdr:to>
      <xdr:col>18</xdr:col>
      <xdr:colOff>190500</xdr:colOff>
      <xdr:row>102</xdr:row>
      <xdr:rowOff>38100</xdr:rowOff>
    </xdr:to>
    <xdr:sp macro="" textlink="">
      <xdr:nvSpPr>
        <xdr:cNvPr id="95" name="テキスト ボックス 94"/>
        <xdr:cNvSpPr txBox="1"/>
      </xdr:nvSpPr>
      <xdr:spPr>
        <a:xfrm>
          <a:off x="4095749" y="14944725"/>
          <a:ext cx="1581151" cy="723900"/>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・要求通信データ復号化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チェック</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・データ部取得</a:t>
          </a:r>
        </a:p>
      </xdr:txBody>
    </xdr:sp>
    <xdr:clientData/>
  </xdr:twoCellAnchor>
  <xdr:twoCellAnchor>
    <xdr:from>
      <xdr:col>5</xdr:col>
      <xdr:colOff>0</xdr:colOff>
      <xdr:row>106</xdr:row>
      <xdr:rowOff>76200</xdr:rowOff>
    </xdr:from>
    <xdr:to>
      <xdr:col>7</xdr:col>
      <xdr:colOff>142875</xdr:colOff>
      <xdr:row>110</xdr:row>
      <xdr:rowOff>76200</xdr:rowOff>
    </xdr:to>
    <xdr:sp macro="" textlink="">
      <xdr:nvSpPr>
        <xdr:cNvPr id="96" name="フリーフォーム 95"/>
        <xdr:cNvSpPr/>
      </xdr:nvSpPr>
      <xdr:spPr>
        <a:xfrm>
          <a:off x="1524000" y="16316325"/>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247650</xdr:colOff>
      <xdr:row>106</xdr:row>
      <xdr:rowOff>152399</xdr:rowOff>
    </xdr:from>
    <xdr:to>
      <xdr:col>11</xdr:col>
      <xdr:colOff>238126</xdr:colOff>
      <xdr:row>113</xdr:row>
      <xdr:rowOff>123825</xdr:rowOff>
    </xdr:to>
    <xdr:sp macro="" textlink="">
      <xdr:nvSpPr>
        <xdr:cNvPr id="97" name="テキスト ボックス 96"/>
        <xdr:cNvSpPr txBox="1"/>
      </xdr:nvSpPr>
      <xdr:spPr>
        <a:xfrm>
          <a:off x="1771650" y="16392524"/>
          <a:ext cx="1819276" cy="103822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・要求受付⇒要求処理</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・応答用データ取得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・送信データ生成</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要求</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コマンド種別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  </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5</xdr:col>
      <xdr:colOff>102576</xdr:colOff>
      <xdr:row>114</xdr:row>
      <xdr:rowOff>41952</xdr:rowOff>
    </xdr:from>
    <xdr:ext cx="2009776" cy="802872"/>
    <xdr:sp macro="" textlink="">
      <xdr:nvSpPr>
        <xdr:cNvPr id="98" name="テキスト ボックス 97"/>
        <xdr:cNvSpPr txBox="1"/>
      </xdr:nvSpPr>
      <xdr:spPr>
        <a:xfrm>
          <a:off x="1626576" y="17501277"/>
          <a:ext cx="2009776" cy="802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ja-JP" altLang="en-US" sz="900">
              <a:latin typeface="ＭＳ ゴシック" panose="020B0609070205080204" pitchFamily="49" charset="-128"/>
              <a:ea typeface="ＭＳ ゴシック" panose="020B0609070205080204" pitchFamily="49" charset="-128"/>
            </a:rPr>
            <a:t>共通応答データ作成用</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p>
        <a:p>
          <a:r>
            <a:rPr kumimoji="1" lang="ja-JP" altLang="en-US" sz="900">
              <a:latin typeface="ＭＳ ゴシック" panose="020B0609070205080204" pitchFamily="49" charset="-128"/>
              <a:ea typeface="ＭＳ ゴシック" panose="020B0609070205080204" pitchFamily="49" charset="-128"/>
            </a:rPr>
            <a:t>・送信データ格納バッファ</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・データ長</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・送信データ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9525</xdr:colOff>
      <xdr:row>119</xdr:row>
      <xdr:rowOff>8057</xdr:rowOff>
    </xdr:from>
    <xdr:to>
      <xdr:col>12</xdr:col>
      <xdr:colOff>9525</xdr:colOff>
      <xdr:row>119</xdr:row>
      <xdr:rowOff>8057</xdr:rowOff>
    </xdr:to>
    <xdr:cxnSp macro="">
      <xdr:nvCxnSpPr>
        <xdr:cNvPr id="99" name="直線矢印コネクタ 98"/>
        <xdr:cNvCxnSpPr/>
      </xdr:nvCxnSpPr>
      <xdr:spPr>
        <a:xfrm>
          <a:off x="1533525" y="18229382"/>
          <a:ext cx="2133600"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119</xdr:row>
      <xdr:rowOff>117229</xdr:rowOff>
    </xdr:from>
    <xdr:to>
      <xdr:col>14</xdr:col>
      <xdr:colOff>142875</xdr:colOff>
      <xdr:row>123</xdr:row>
      <xdr:rowOff>117228</xdr:rowOff>
    </xdr:to>
    <xdr:sp macro="" textlink="">
      <xdr:nvSpPr>
        <xdr:cNvPr id="100" name="フリーフォーム 99"/>
        <xdr:cNvSpPr/>
      </xdr:nvSpPr>
      <xdr:spPr>
        <a:xfrm>
          <a:off x="3657600" y="18338554"/>
          <a:ext cx="752475" cy="609599"/>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166891</xdr:colOff>
      <xdr:row>120</xdr:row>
      <xdr:rowOff>39564</xdr:rowOff>
    </xdr:from>
    <xdr:to>
      <xdr:col>18</xdr:col>
      <xdr:colOff>289889</xdr:colOff>
      <xdr:row>127</xdr:row>
      <xdr:rowOff>126754</xdr:rowOff>
    </xdr:to>
    <xdr:sp macro="" textlink="">
      <xdr:nvSpPr>
        <xdr:cNvPr id="101" name="テキスト ボックス 100"/>
        <xdr:cNvSpPr txBox="1"/>
      </xdr:nvSpPr>
      <xdr:spPr>
        <a:xfrm>
          <a:off x="3824491" y="18413289"/>
          <a:ext cx="1951798" cy="1153990"/>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計算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・データ部暗号化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・送信データ格納バッファに格納</a:t>
          </a:r>
        </a:p>
      </xdr:txBody>
    </xdr:sp>
    <xdr:clientData/>
  </xdr:twoCellAnchor>
  <xdr:twoCellAnchor>
    <xdr:from>
      <xdr:col>5</xdr:col>
      <xdr:colOff>0</xdr:colOff>
      <xdr:row>124</xdr:row>
      <xdr:rowOff>95248</xdr:rowOff>
    </xdr:from>
    <xdr:to>
      <xdr:col>12</xdr:col>
      <xdr:colOff>0</xdr:colOff>
      <xdr:row>124</xdr:row>
      <xdr:rowOff>95248</xdr:rowOff>
    </xdr:to>
    <xdr:cxnSp macro="">
      <xdr:nvCxnSpPr>
        <xdr:cNvPr id="102" name="直線矢印コネクタ 101"/>
        <xdr:cNvCxnSpPr/>
      </xdr:nvCxnSpPr>
      <xdr:spPr>
        <a:xfrm flipH="1">
          <a:off x="1524000" y="19078573"/>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95</xdr:row>
      <xdr:rowOff>76200</xdr:rowOff>
    </xdr:from>
    <xdr:to>
      <xdr:col>12</xdr:col>
      <xdr:colOff>9525</xdr:colOff>
      <xdr:row>95</xdr:row>
      <xdr:rowOff>76200</xdr:rowOff>
    </xdr:to>
    <xdr:cxnSp macro="">
      <xdr:nvCxnSpPr>
        <xdr:cNvPr id="103" name="直線矢印コネクタ 102"/>
        <xdr:cNvCxnSpPr/>
      </xdr:nvCxnSpPr>
      <xdr:spPr>
        <a:xfrm>
          <a:off x="1533525" y="14639925"/>
          <a:ext cx="2133600"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133350</xdr:colOff>
      <xdr:row>94</xdr:row>
      <xdr:rowOff>38100</xdr:rowOff>
    </xdr:from>
    <xdr:ext cx="1895476" cy="242374"/>
    <xdr:sp macro="" textlink="">
      <xdr:nvSpPr>
        <xdr:cNvPr id="104" name="テキスト ボックス 103"/>
        <xdr:cNvSpPr txBox="1"/>
      </xdr:nvSpPr>
      <xdr:spPr>
        <a:xfrm>
          <a:off x="1657350" y="14449425"/>
          <a:ext cx="1895476"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900">
              <a:latin typeface="ＭＳ ゴシック" panose="020B0609070205080204" pitchFamily="49" charset="-128"/>
              <a:ea typeface="ＭＳ ゴシック" panose="020B0609070205080204" pitchFamily="49" charset="-128"/>
            </a:rPr>
            <a:t>postMdData</a:t>
          </a:r>
        </a:p>
      </xdr:txBody>
    </xdr:sp>
    <xdr:clientData/>
  </xdr:oneCellAnchor>
  <xdr:twoCellAnchor>
    <xdr:from>
      <xdr:col>4</xdr:col>
      <xdr:colOff>295275</xdr:colOff>
      <xdr:row>95</xdr:row>
      <xdr:rowOff>142875</xdr:rowOff>
    </xdr:from>
    <xdr:to>
      <xdr:col>11</xdr:col>
      <xdr:colOff>295275</xdr:colOff>
      <xdr:row>95</xdr:row>
      <xdr:rowOff>142875</xdr:rowOff>
    </xdr:to>
    <xdr:cxnSp macro="">
      <xdr:nvCxnSpPr>
        <xdr:cNvPr id="105" name="直線矢印コネクタ 104"/>
        <xdr:cNvCxnSpPr/>
      </xdr:nvCxnSpPr>
      <xdr:spPr>
        <a:xfrm flipH="1">
          <a:off x="1514475" y="14706600"/>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89</xdr:row>
      <xdr:rowOff>57150</xdr:rowOff>
    </xdr:from>
    <xdr:to>
      <xdr:col>26</xdr:col>
      <xdr:colOff>19050</xdr:colOff>
      <xdr:row>89</xdr:row>
      <xdr:rowOff>57150</xdr:rowOff>
    </xdr:to>
    <xdr:cxnSp macro="">
      <xdr:nvCxnSpPr>
        <xdr:cNvPr id="106" name="直線矢印コネクタ 105"/>
        <xdr:cNvCxnSpPr/>
      </xdr:nvCxnSpPr>
      <xdr:spPr>
        <a:xfrm>
          <a:off x="5810250" y="13706475"/>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106</xdr:row>
      <xdr:rowOff>0</xdr:rowOff>
    </xdr:from>
    <xdr:to>
      <xdr:col>12</xdr:col>
      <xdr:colOff>0</xdr:colOff>
      <xdr:row>106</xdr:row>
      <xdr:rowOff>0</xdr:rowOff>
    </xdr:to>
    <xdr:cxnSp macro="">
      <xdr:nvCxnSpPr>
        <xdr:cNvPr id="107" name="直線矢印コネクタ 106"/>
        <xdr:cNvCxnSpPr/>
      </xdr:nvCxnSpPr>
      <xdr:spPr>
        <a:xfrm>
          <a:off x="1524000" y="16240125"/>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133350</xdr:colOff>
      <xdr:row>126</xdr:row>
      <xdr:rowOff>81161</xdr:rowOff>
    </xdr:from>
    <xdr:ext cx="1895476" cy="392415"/>
    <xdr:sp macro="" textlink="">
      <xdr:nvSpPr>
        <xdr:cNvPr id="108" name="テキスト ボックス 107"/>
        <xdr:cNvSpPr txBox="1"/>
      </xdr:nvSpPr>
      <xdr:spPr>
        <a:xfrm>
          <a:off x="1657350" y="19369286"/>
          <a:ext cx="18954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暗号</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応答通信データ：</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・送信データ</a:t>
          </a:r>
          <a:endParaRPr kumimoji="1" lang="en-US" altLang="ja-JP" sz="900" baseline="0">
            <a:latin typeface="ＭＳ ゴシック" panose="020B0609070205080204" pitchFamily="49" charset="-128"/>
            <a:ea typeface="ＭＳ ゴシック" panose="020B0609070205080204" pitchFamily="49" charset="-128"/>
          </a:endParaRPr>
        </a:p>
      </xdr:txBody>
    </xdr:sp>
    <xdr:clientData/>
  </xdr:oneCellAnchor>
  <xdr:twoCellAnchor>
    <xdr:from>
      <xdr:col>0</xdr:col>
      <xdr:colOff>142877</xdr:colOff>
      <xdr:row>130</xdr:row>
      <xdr:rowOff>19992</xdr:rowOff>
    </xdr:from>
    <xdr:to>
      <xdr:col>7</xdr:col>
      <xdr:colOff>123825</xdr:colOff>
      <xdr:row>137</xdr:row>
      <xdr:rowOff>0</xdr:rowOff>
    </xdr:to>
    <xdr:sp macro="" textlink="">
      <xdr:nvSpPr>
        <xdr:cNvPr id="109" name="四角形吹き出し 108"/>
        <xdr:cNvSpPr/>
      </xdr:nvSpPr>
      <xdr:spPr>
        <a:xfrm>
          <a:off x="142877" y="19917717"/>
          <a:ext cx="2114548" cy="1046808"/>
        </a:xfrm>
        <a:prstGeom prst="wedgeRectCallout">
          <a:avLst>
            <a:gd name="adj1" fmla="val 15797"/>
            <a:gd name="adj2" fmla="val -59778"/>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u="sng">
              <a:solidFill>
                <a:sysClr val="windowText" lastClr="000000"/>
              </a:solidFill>
              <a:latin typeface="ＭＳ ゴシック" panose="020B0609070205080204" pitchFamily="49" charset="-128"/>
              <a:ea typeface="ＭＳ ゴシック" panose="020B0609070205080204" pitchFamily="49" charset="-128"/>
            </a:rPr>
            <a:t>■注意点 </a:t>
          </a: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[iPhone</a:t>
          </a:r>
          <a:r>
            <a:rPr kumimoji="1" lang="ja-JP" altLang="en-US" sz="900" u="sng">
              <a:solidFill>
                <a:sysClr val="windowText" lastClr="000000"/>
              </a:solidFill>
              <a:latin typeface="ＭＳ ゴシック" panose="020B0609070205080204" pitchFamily="49" charset="-128"/>
              <a:ea typeface="ＭＳ ゴシック" panose="020B0609070205080204" pitchFamily="49" charset="-128"/>
            </a:rPr>
            <a:t>のみ</a:t>
          </a:r>
          <a:r>
            <a:rPr kumimoji="1" lang="en-US" altLang="ja-JP" sz="900" u="sng">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とは異なり、</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イベント通知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に関しては要求元の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session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のみに通知をすること。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要求元の</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sessionID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に対してのみイベント通知</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9525</xdr:colOff>
      <xdr:row>114</xdr:row>
      <xdr:rowOff>95241</xdr:rowOff>
    </xdr:from>
    <xdr:to>
      <xdr:col>26</xdr:col>
      <xdr:colOff>9525</xdr:colOff>
      <xdr:row>114</xdr:row>
      <xdr:rowOff>95241</xdr:rowOff>
    </xdr:to>
    <xdr:cxnSp macro="">
      <xdr:nvCxnSpPr>
        <xdr:cNvPr id="110" name="直線矢印コネクタ 109"/>
        <xdr:cNvCxnSpPr/>
      </xdr:nvCxnSpPr>
      <xdr:spPr>
        <a:xfrm>
          <a:off x="5800725" y="17554566"/>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209550</xdr:colOff>
      <xdr:row>110</xdr:row>
      <xdr:rowOff>106966</xdr:rowOff>
    </xdr:from>
    <xdr:to>
      <xdr:col>26</xdr:col>
      <xdr:colOff>276225</xdr:colOff>
      <xdr:row>113</xdr:row>
      <xdr:rowOff>133341</xdr:rowOff>
    </xdr:to>
    <xdr:sp macro="" textlink="">
      <xdr:nvSpPr>
        <xdr:cNvPr id="111" name="四角形吹き出し 110"/>
        <xdr:cNvSpPr/>
      </xdr:nvSpPr>
      <xdr:spPr>
        <a:xfrm>
          <a:off x="7219950" y="16956691"/>
          <a:ext cx="981075" cy="483575"/>
        </a:xfrm>
        <a:prstGeom prst="wedgeRectCallout">
          <a:avLst>
            <a:gd name="adj1" fmla="val -73421"/>
            <a:gd name="adj2" fmla="val 42280"/>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要求受付不可</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26</xdr:col>
      <xdr:colOff>305310</xdr:colOff>
      <xdr:row>115</xdr:row>
      <xdr:rowOff>68139</xdr:rowOff>
    </xdr:from>
    <xdr:to>
      <xdr:col>42</xdr:col>
      <xdr:colOff>127265</xdr:colOff>
      <xdr:row>123</xdr:row>
      <xdr:rowOff>139211</xdr:rowOff>
    </xdr:to>
    <xdr:sp macro="" textlink="">
      <xdr:nvSpPr>
        <xdr:cNvPr id="112" name="テキスト ボックス 111"/>
        <xdr:cNvSpPr txBox="1"/>
      </xdr:nvSpPr>
      <xdr:spPr>
        <a:xfrm>
          <a:off x="8230110" y="17679864"/>
          <a:ext cx="4698755" cy="1290272"/>
        </a:xfrm>
        <a:prstGeom prst="rect">
          <a:avLst/>
        </a:prstGeom>
        <a:solidFill>
          <a:schemeClr val="accent3">
            <a:lumMod val="40000"/>
            <a:lumOff val="60000"/>
          </a:schemeClr>
        </a:solidFill>
        <a:ln>
          <a:solidFill>
            <a:schemeClr val="accent3">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3)</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タイムアウト</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タイムアウト発生時は</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に対してタイムアウト通知を行う。</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また、応答待ち状態の解除及び、登録コールバック</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(Android)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の破棄を行い、以後の要求を受付可能とする。</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タイムアウトの時間は各種機能に対しての応答期待値を確認した上で定義を行う。</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9525</xdr:colOff>
      <xdr:row>130</xdr:row>
      <xdr:rowOff>17794</xdr:rowOff>
    </xdr:from>
    <xdr:to>
      <xdr:col>21</xdr:col>
      <xdr:colOff>152400</xdr:colOff>
      <xdr:row>134</xdr:row>
      <xdr:rowOff>17794</xdr:rowOff>
    </xdr:to>
    <xdr:sp macro="" textlink="">
      <xdr:nvSpPr>
        <xdr:cNvPr id="113" name="フリーフォーム 112"/>
        <xdr:cNvSpPr/>
      </xdr:nvSpPr>
      <xdr:spPr>
        <a:xfrm>
          <a:off x="5800725" y="19915519"/>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209549</xdr:colOff>
      <xdr:row>130</xdr:row>
      <xdr:rowOff>93994</xdr:rowOff>
    </xdr:from>
    <xdr:to>
      <xdr:col>25</xdr:col>
      <xdr:colOff>228600</xdr:colOff>
      <xdr:row>136</xdr:row>
      <xdr:rowOff>46369</xdr:rowOff>
    </xdr:to>
    <xdr:sp macro="" textlink="">
      <xdr:nvSpPr>
        <xdr:cNvPr id="114" name="テキスト ボックス 113"/>
        <xdr:cNvSpPr txBox="1"/>
      </xdr:nvSpPr>
      <xdr:spPr>
        <a:xfrm>
          <a:off x="6000749" y="19991719"/>
          <a:ext cx="1847851" cy="86677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・応答通信データ復号化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チェック</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・通知用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JSON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文字列生成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0</xdr:colOff>
      <xdr:row>140</xdr:row>
      <xdr:rowOff>57150</xdr:rowOff>
    </xdr:from>
    <xdr:to>
      <xdr:col>26</xdr:col>
      <xdr:colOff>0</xdr:colOff>
      <xdr:row>140</xdr:row>
      <xdr:rowOff>57150</xdr:rowOff>
    </xdr:to>
    <xdr:cxnSp macro="">
      <xdr:nvCxnSpPr>
        <xdr:cNvPr id="115" name="直線矢印コネクタ 114"/>
        <xdr:cNvCxnSpPr/>
      </xdr:nvCxnSpPr>
      <xdr:spPr>
        <a:xfrm flipH="1">
          <a:off x="5791200" y="21478875"/>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141</xdr:row>
      <xdr:rowOff>85725</xdr:rowOff>
    </xdr:from>
    <xdr:to>
      <xdr:col>21</xdr:col>
      <xdr:colOff>152400</xdr:colOff>
      <xdr:row>144</xdr:row>
      <xdr:rowOff>0</xdr:rowOff>
    </xdr:to>
    <xdr:sp macro="" textlink="">
      <xdr:nvSpPr>
        <xdr:cNvPr id="116" name="フリーフォーム 115"/>
        <xdr:cNvSpPr/>
      </xdr:nvSpPr>
      <xdr:spPr>
        <a:xfrm>
          <a:off x="5800725" y="21659850"/>
          <a:ext cx="752475" cy="371475"/>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219074</xdr:colOff>
      <xdr:row>141</xdr:row>
      <xdr:rowOff>29308</xdr:rowOff>
    </xdr:from>
    <xdr:to>
      <xdr:col>25</xdr:col>
      <xdr:colOff>238125</xdr:colOff>
      <xdr:row>146</xdr:row>
      <xdr:rowOff>65943</xdr:rowOff>
    </xdr:to>
    <xdr:sp macro="" textlink="">
      <xdr:nvSpPr>
        <xdr:cNvPr id="117" name="テキスト ボックス 116"/>
        <xdr:cNvSpPr txBox="1"/>
      </xdr:nvSpPr>
      <xdr:spPr>
        <a:xfrm>
          <a:off x="6010274" y="21603433"/>
          <a:ext cx="1847851" cy="79863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・応答通信データ破棄</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・応答用コールバック破棄</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・応答待ち状態の解除</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⇒新規要求受付可</a:t>
          </a:r>
        </a:p>
      </xdr:txBody>
    </xdr:sp>
    <xdr:clientData/>
  </xdr:twoCellAnchor>
  <xdr:twoCellAnchor>
    <xdr:from>
      <xdr:col>12</xdr:col>
      <xdr:colOff>1</xdr:colOff>
      <xdr:row>153</xdr:row>
      <xdr:rowOff>3664</xdr:rowOff>
    </xdr:from>
    <xdr:to>
      <xdr:col>19</xdr:col>
      <xdr:colOff>0</xdr:colOff>
      <xdr:row>153</xdr:row>
      <xdr:rowOff>3664</xdr:rowOff>
    </xdr:to>
    <xdr:cxnSp macro="">
      <xdr:nvCxnSpPr>
        <xdr:cNvPr id="118" name="直線矢印コネクタ 117"/>
        <xdr:cNvCxnSpPr/>
      </xdr:nvCxnSpPr>
      <xdr:spPr>
        <a:xfrm flipH="1">
          <a:off x="3657601" y="23406589"/>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62311</xdr:colOff>
      <xdr:row>110</xdr:row>
      <xdr:rowOff>1497</xdr:rowOff>
    </xdr:from>
    <xdr:to>
      <xdr:col>17</xdr:col>
      <xdr:colOff>223630</xdr:colOff>
      <xdr:row>115</xdr:row>
      <xdr:rowOff>49696</xdr:rowOff>
    </xdr:to>
    <xdr:sp macro="" textlink="">
      <xdr:nvSpPr>
        <xdr:cNvPr id="119" name="円形吹き出し 118"/>
        <xdr:cNvSpPr/>
      </xdr:nvSpPr>
      <xdr:spPr>
        <a:xfrm>
          <a:off x="3110311" y="16851222"/>
          <a:ext cx="2294919" cy="810199"/>
        </a:xfrm>
        <a:prstGeom prst="wedgeEllipseCallout">
          <a:avLst>
            <a:gd name="adj1" fmla="val -56040"/>
            <a:gd name="adj2" fmla="val -644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これらの情報から基本データフォーマットに変換</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文字コードは</a:t>
          </a:r>
          <a:r>
            <a:rPr kumimoji="1" lang="en-US" altLang="ja-JP" sz="800">
              <a:latin typeface="ＭＳ ゴシック" panose="020B0609070205080204" pitchFamily="49" charset="-128"/>
              <a:ea typeface="ＭＳ ゴシック" panose="020B0609070205080204" pitchFamily="49" charset="-128"/>
            </a:rPr>
            <a:t>UTF-8</a:t>
          </a:r>
          <a:r>
            <a:rPr kumimoji="1" lang="ja-JP" altLang="en-US" sz="800">
              <a:latin typeface="ＭＳ ゴシック" panose="020B0609070205080204" pitchFamily="49" charset="-128"/>
              <a:ea typeface="ＭＳ ゴシック" panose="020B0609070205080204" pitchFamily="49" charset="-128"/>
            </a:rPr>
            <a:t>を想定</a:t>
          </a:r>
        </a:p>
      </xdr:txBody>
    </xdr:sp>
    <xdr:clientData/>
  </xdr:twoCellAnchor>
  <xdr:twoCellAnchor>
    <xdr:from>
      <xdr:col>5</xdr:col>
      <xdr:colOff>0</xdr:colOff>
      <xdr:row>155</xdr:row>
      <xdr:rowOff>0</xdr:rowOff>
    </xdr:from>
    <xdr:to>
      <xdr:col>7</xdr:col>
      <xdr:colOff>142875</xdr:colOff>
      <xdr:row>159</xdr:row>
      <xdr:rowOff>0</xdr:rowOff>
    </xdr:to>
    <xdr:sp macro="" textlink="">
      <xdr:nvSpPr>
        <xdr:cNvPr id="120" name="フリーフォーム 119"/>
        <xdr:cNvSpPr/>
      </xdr:nvSpPr>
      <xdr:spPr>
        <a:xfrm>
          <a:off x="1524000" y="23707725"/>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146538</xdr:colOff>
      <xdr:row>155</xdr:row>
      <xdr:rowOff>76199</xdr:rowOff>
    </xdr:from>
    <xdr:to>
      <xdr:col>11</xdr:col>
      <xdr:colOff>238126</xdr:colOff>
      <xdr:row>162</xdr:row>
      <xdr:rowOff>47625</xdr:rowOff>
    </xdr:to>
    <xdr:sp macro="" textlink="">
      <xdr:nvSpPr>
        <xdr:cNvPr id="121" name="テキスト ボックス 120"/>
        <xdr:cNvSpPr txBox="1"/>
      </xdr:nvSpPr>
      <xdr:spPr>
        <a:xfrm>
          <a:off x="1670538" y="23783924"/>
          <a:ext cx="1920388" cy="103822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・要求受付⇒プリセット情報取得</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・送信データ生成</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要求</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ID:300</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コマンド種別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:2000</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  </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応答データ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249115</xdr:colOff>
      <xdr:row>161</xdr:row>
      <xdr:rowOff>70247</xdr:rowOff>
    </xdr:from>
    <xdr:to>
      <xdr:col>11</xdr:col>
      <xdr:colOff>264061</xdr:colOff>
      <xdr:row>166</xdr:row>
      <xdr:rowOff>61455</xdr:rowOff>
    </xdr:to>
    <xdr:grpSp>
      <xdr:nvGrpSpPr>
        <xdr:cNvPr id="122" name="グループ化 121"/>
        <xdr:cNvGrpSpPr/>
      </xdr:nvGrpSpPr>
      <xdr:grpSpPr>
        <a:xfrm>
          <a:off x="1787769" y="24930497"/>
          <a:ext cx="1861330" cy="760535"/>
          <a:chOff x="261572" y="13280048"/>
          <a:chExt cx="1738678" cy="760535"/>
        </a:xfrm>
      </xdr:grpSpPr>
      <xdr:sp macro="" textlink="">
        <xdr:nvSpPr>
          <xdr:cNvPr id="123" name="正方形/長方形 122"/>
          <xdr:cNvSpPr/>
        </xdr:nvSpPr>
        <xdr:spPr>
          <a:xfrm>
            <a:off x="261572" y="13280048"/>
            <a:ext cx="1738678" cy="194164"/>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id=1,</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ﾌﾟﾘｾｯﾄ</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周波数</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24" name="正方形/長方形 123"/>
          <xdr:cNvSpPr/>
        </xdr:nvSpPr>
        <xdr:spPr>
          <a:xfrm>
            <a:off x="261572" y="13463954"/>
            <a:ext cx="1738678" cy="192698"/>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id=2,</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ﾌﾟﾘｾｯﾄ</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周波数</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="200Hz"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25" name="正方形/長方形 124"/>
          <xdr:cNvSpPr/>
        </xdr:nvSpPr>
        <xdr:spPr>
          <a:xfrm>
            <a:off x="261572" y="13655919"/>
            <a:ext cx="1738678" cy="192698"/>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id=3,</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ﾌﾟﾘｾｯﾄ</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="3",</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周波数</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="300Hz"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26" name="正方形/長方形 125"/>
          <xdr:cNvSpPr/>
        </xdr:nvSpPr>
        <xdr:spPr>
          <a:xfrm>
            <a:off x="261572" y="13847884"/>
            <a:ext cx="1738678" cy="192699"/>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id=4,</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ﾌﾟﾘｾｯﾄ</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="4",</a:t>
            </a: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周波数</a:t>
            </a: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="400Hz"</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11</xdr:col>
      <xdr:colOff>144533</xdr:colOff>
      <xdr:row>155</xdr:row>
      <xdr:rowOff>19113</xdr:rowOff>
    </xdr:from>
    <xdr:to>
      <xdr:col>16</xdr:col>
      <xdr:colOff>173107</xdr:colOff>
      <xdr:row>160</xdr:row>
      <xdr:rowOff>31568</xdr:rowOff>
    </xdr:to>
    <xdr:sp macro="" textlink="">
      <xdr:nvSpPr>
        <xdr:cNvPr id="127" name="円形吹き出し 126"/>
        <xdr:cNvSpPr/>
      </xdr:nvSpPr>
      <xdr:spPr>
        <a:xfrm>
          <a:off x="3497333" y="23726838"/>
          <a:ext cx="1552574" cy="774455"/>
        </a:xfrm>
        <a:prstGeom prst="wedgeEllipseCallout">
          <a:avLst>
            <a:gd name="adj1" fmla="val -49480"/>
            <a:gd name="adj2" fmla="val 51692"/>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これらの情報を基本データフォーマットに変換</a:t>
          </a:r>
        </a:p>
      </xdr:txBody>
    </xdr:sp>
    <xdr:clientData/>
  </xdr:twoCellAnchor>
  <xdr:twoCellAnchor>
    <xdr:from>
      <xdr:col>5</xdr:col>
      <xdr:colOff>7329</xdr:colOff>
      <xdr:row>170</xdr:row>
      <xdr:rowOff>69928</xdr:rowOff>
    </xdr:from>
    <xdr:to>
      <xdr:col>12</xdr:col>
      <xdr:colOff>7328</xdr:colOff>
      <xdr:row>170</xdr:row>
      <xdr:rowOff>69928</xdr:rowOff>
    </xdr:to>
    <xdr:cxnSp macro="">
      <xdr:nvCxnSpPr>
        <xdr:cNvPr id="128" name="直線矢印コネクタ 127"/>
        <xdr:cNvCxnSpPr/>
      </xdr:nvCxnSpPr>
      <xdr:spPr>
        <a:xfrm>
          <a:off x="1531329" y="26063653"/>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234460</xdr:colOff>
      <xdr:row>166</xdr:row>
      <xdr:rowOff>21248</xdr:rowOff>
    </xdr:from>
    <xdr:ext cx="2009776" cy="1019175"/>
    <xdr:sp macro="" textlink="">
      <xdr:nvSpPr>
        <xdr:cNvPr id="129" name="テキスト ボックス 128"/>
        <xdr:cNvSpPr txBox="1"/>
      </xdr:nvSpPr>
      <xdr:spPr>
        <a:xfrm>
          <a:off x="1758460" y="25405373"/>
          <a:ext cx="2009776"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900">
              <a:latin typeface="ＭＳ ゴシック" panose="020B0609070205080204" pitchFamily="49" charset="-128"/>
              <a:ea typeface="ＭＳ ゴシック" panose="020B0609070205080204" pitchFamily="49" charset="-128"/>
            </a:rPr>
            <a:t>共通応答データ作成用</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p>
        <a:p>
          <a:r>
            <a:rPr kumimoji="1" lang="ja-JP" altLang="en-US" sz="900">
              <a:latin typeface="ＭＳ ゴシック" panose="020B0609070205080204" pitchFamily="49" charset="-128"/>
              <a:ea typeface="ＭＳ ゴシック" panose="020B0609070205080204" pitchFamily="49" charset="-128"/>
            </a:rPr>
            <a:t>・送信データ格納バッファ</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・データ長</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・送信データ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12</xdr:col>
      <xdr:colOff>8283</xdr:colOff>
      <xdr:row>171</xdr:row>
      <xdr:rowOff>8283</xdr:rowOff>
    </xdr:from>
    <xdr:to>
      <xdr:col>14</xdr:col>
      <xdr:colOff>151158</xdr:colOff>
      <xdr:row>174</xdr:row>
      <xdr:rowOff>0</xdr:rowOff>
    </xdr:to>
    <xdr:sp macro="" textlink="">
      <xdr:nvSpPr>
        <xdr:cNvPr id="130" name="フリーフォーム 129"/>
        <xdr:cNvSpPr/>
      </xdr:nvSpPr>
      <xdr:spPr>
        <a:xfrm>
          <a:off x="3665883" y="26154408"/>
          <a:ext cx="752475" cy="448917"/>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42655</xdr:colOff>
      <xdr:row>171</xdr:row>
      <xdr:rowOff>101048</xdr:rowOff>
    </xdr:from>
    <xdr:to>
      <xdr:col>19</xdr:col>
      <xdr:colOff>61706</xdr:colOff>
      <xdr:row>174</xdr:row>
      <xdr:rowOff>124239</xdr:rowOff>
    </xdr:to>
    <xdr:sp macro="" textlink="">
      <xdr:nvSpPr>
        <xdr:cNvPr id="131" name="テキスト ボックス 130"/>
        <xdr:cNvSpPr txBox="1"/>
      </xdr:nvSpPr>
      <xdr:spPr>
        <a:xfrm>
          <a:off x="4005055" y="26247173"/>
          <a:ext cx="1847851" cy="480391"/>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・送信データ生成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・暗号化等</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9</xdr:col>
      <xdr:colOff>24846</xdr:colOff>
      <xdr:row>110</xdr:row>
      <xdr:rowOff>82827</xdr:rowOff>
    </xdr:from>
    <xdr:to>
      <xdr:col>9</xdr:col>
      <xdr:colOff>140804</xdr:colOff>
      <xdr:row>113</xdr:row>
      <xdr:rowOff>91110</xdr:rowOff>
    </xdr:to>
    <xdr:sp macro="" textlink="">
      <xdr:nvSpPr>
        <xdr:cNvPr id="132" name="左中かっこ 131"/>
        <xdr:cNvSpPr/>
      </xdr:nvSpPr>
      <xdr:spPr>
        <a:xfrm flipH="1">
          <a:off x="2768046" y="16932552"/>
          <a:ext cx="115958" cy="46548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0</xdr:colOff>
      <xdr:row>174</xdr:row>
      <xdr:rowOff>74544</xdr:rowOff>
    </xdr:from>
    <xdr:to>
      <xdr:col>12</xdr:col>
      <xdr:colOff>0</xdr:colOff>
      <xdr:row>174</xdr:row>
      <xdr:rowOff>74544</xdr:rowOff>
    </xdr:to>
    <xdr:cxnSp macro="">
      <xdr:nvCxnSpPr>
        <xdr:cNvPr id="133" name="直線矢印コネクタ 132"/>
        <xdr:cNvCxnSpPr/>
      </xdr:nvCxnSpPr>
      <xdr:spPr>
        <a:xfrm flipH="1">
          <a:off x="1524000" y="26677869"/>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8282</xdr:colOff>
      <xdr:row>178</xdr:row>
      <xdr:rowOff>8282</xdr:rowOff>
    </xdr:from>
    <xdr:to>
      <xdr:col>19</xdr:col>
      <xdr:colOff>8282</xdr:colOff>
      <xdr:row>178</xdr:row>
      <xdr:rowOff>8282</xdr:rowOff>
    </xdr:to>
    <xdr:cxnSp macro="">
      <xdr:nvCxnSpPr>
        <xdr:cNvPr id="134" name="直線矢印コネクタ 133"/>
        <xdr:cNvCxnSpPr/>
      </xdr:nvCxnSpPr>
      <xdr:spPr>
        <a:xfrm>
          <a:off x="1532282" y="27221207"/>
          <a:ext cx="42672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132522</xdr:colOff>
      <xdr:row>175</xdr:row>
      <xdr:rowOff>91109</xdr:rowOff>
    </xdr:from>
    <xdr:ext cx="1895476" cy="392415"/>
    <xdr:sp macro="" textlink="">
      <xdr:nvSpPr>
        <xdr:cNvPr id="135" name="テキスト ボックス 134"/>
        <xdr:cNvSpPr txBox="1"/>
      </xdr:nvSpPr>
      <xdr:spPr>
        <a:xfrm>
          <a:off x="1656522" y="26846834"/>
          <a:ext cx="18954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応答通信データ：</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・送信データ</a:t>
          </a:r>
          <a:endParaRPr kumimoji="1" lang="en-US" altLang="ja-JP" sz="900" baseline="0">
            <a:latin typeface="ＭＳ ゴシック" panose="020B0609070205080204" pitchFamily="49" charset="-128"/>
            <a:ea typeface="ＭＳ ゴシック" panose="020B0609070205080204" pitchFamily="49" charset="-128"/>
          </a:endParaRPr>
        </a:p>
      </xdr:txBody>
    </xdr:sp>
    <xdr:clientData/>
  </xdr:oneCellAnchor>
  <xdr:twoCellAnchor>
    <xdr:from>
      <xdr:col>19</xdr:col>
      <xdr:colOff>0</xdr:colOff>
      <xdr:row>179</xdr:row>
      <xdr:rowOff>1658</xdr:rowOff>
    </xdr:from>
    <xdr:to>
      <xdr:col>25</xdr:col>
      <xdr:colOff>296932</xdr:colOff>
      <xdr:row>179</xdr:row>
      <xdr:rowOff>1658</xdr:rowOff>
    </xdr:to>
    <xdr:cxnSp macro="">
      <xdr:nvCxnSpPr>
        <xdr:cNvPr id="136" name="直線矢印コネクタ 135"/>
        <xdr:cNvCxnSpPr/>
      </xdr:nvCxnSpPr>
      <xdr:spPr>
        <a:xfrm>
          <a:off x="5791200" y="27366983"/>
          <a:ext cx="2125732"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171448</xdr:colOff>
      <xdr:row>176</xdr:row>
      <xdr:rowOff>74545</xdr:rowOff>
    </xdr:from>
    <xdr:ext cx="1809752" cy="425758"/>
    <xdr:sp macro="" textlink="">
      <xdr:nvSpPr>
        <xdr:cNvPr id="137" name="テキスト ボックス 136"/>
        <xdr:cNvSpPr txBox="1"/>
      </xdr:nvSpPr>
      <xdr:spPr>
        <a:xfrm>
          <a:off x="5962648" y="26982670"/>
          <a:ext cx="1809752" cy="42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a:latin typeface="ＭＳ ゴシック" panose="020B0609070205080204" pitchFamily="49" charset="-128"/>
              <a:ea typeface="ＭＳ ゴシック" panose="020B0609070205080204" pitchFamily="49" charset="-128"/>
            </a:rPr>
            <a:t>VendorApp</a:t>
          </a:r>
          <a:r>
            <a:rPr kumimoji="1" lang="ja-JP" altLang="en-US" sz="1000">
              <a:latin typeface="ＭＳ ゴシック" panose="020B0609070205080204" pitchFamily="49" charset="-128"/>
              <a:ea typeface="ＭＳ ゴシック" panose="020B0609070205080204" pitchFamily="49" charset="-128"/>
            </a:rPr>
            <a:t>応答用</a:t>
          </a:r>
          <a:r>
            <a:rPr kumimoji="1" lang="en-US" altLang="ja-JP" sz="1000">
              <a:latin typeface="ＭＳ ゴシック" panose="020B0609070205080204" pitchFamily="49" charset="-128"/>
              <a:ea typeface="ＭＳ ゴシック" panose="020B0609070205080204" pitchFamily="49" charset="-128"/>
            </a:rPr>
            <a:t>IF</a:t>
          </a:r>
          <a:r>
            <a:rPr kumimoji="1" lang="ja-JP" altLang="en-US" sz="1000">
              <a:latin typeface="ＭＳ ゴシック" panose="020B0609070205080204" pitchFamily="49" charset="-128"/>
              <a:ea typeface="ＭＳ ゴシック" panose="020B0609070205080204" pitchFamily="49" charset="-128"/>
            </a:rPr>
            <a:t>コール</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・通知用</a:t>
          </a:r>
          <a:r>
            <a:rPr kumimoji="1" lang="en-US" altLang="ja-JP" sz="1000" baseline="0">
              <a:latin typeface="ＭＳ ゴシック" panose="020B0609070205080204" pitchFamily="49" charset="-128"/>
              <a:ea typeface="ＭＳ ゴシック" panose="020B0609070205080204" pitchFamily="49" charset="-128"/>
            </a:rPr>
            <a:t>JSON</a:t>
          </a:r>
          <a:r>
            <a:rPr kumimoji="1" lang="ja-JP" altLang="en-US" sz="1000" baseline="0">
              <a:latin typeface="ＭＳ ゴシック" panose="020B0609070205080204" pitchFamily="49" charset="-128"/>
              <a:ea typeface="ＭＳ ゴシック" panose="020B0609070205080204" pitchFamily="49" charset="-128"/>
            </a:rPr>
            <a:t>文字列</a:t>
          </a:r>
          <a:endParaRPr kumimoji="1" lang="en-US" altLang="ja-JP" sz="1000" baseline="0">
            <a:latin typeface="ＭＳ ゴシック" panose="020B0609070205080204" pitchFamily="49" charset="-128"/>
            <a:ea typeface="ＭＳ ゴシック" panose="020B0609070205080204" pitchFamily="49" charset="-128"/>
          </a:endParaRPr>
        </a:p>
      </xdr:txBody>
    </xdr:sp>
    <xdr:clientData/>
  </xdr:oneCellAnchor>
  <xdr:oneCellAnchor>
    <xdr:from>
      <xdr:col>15</xdr:col>
      <xdr:colOff>159439</xdr:colOff>
      <xdr:row>179</xdr:row>
      <xdr:rowOff>67090</xdr:rowOff>
    </xdr:from>
    <xdr:ext cx="3112191" cy="1026216"/>
    <xdr:sp macro="" textlink="">
      <xdr:nvSpPr>
        <xdr:cNvPr id="138" name="テキスト ボックス 137"/>
        <xdr:cNvSpPr txBox="1"/>
      </xdr:nvSpPr>
      <xdr:spPr>
        <a:xfrm>
          <a:off x="4731439" y="27432415"/>
          <a:ext cx="3112191" cy="1026216"/>
        </a:xfrm>
        <a:prstGeom prst="rect">
          <a:avLst/>
        </a:prstGeom>
        <a:solidFill>
          <a:schemeClr val="bg1"/>
        </a:solidFill>
        <a:ln>
          <a:solidFill>
            <a:schemeClr val="accent1">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en-US" altLang="ja-JP" sz="900">
              <a:latin typeface="ＭＳ ゴシック" panose="020B0609070205080204" pitchFamily="49" charset="-128"/>
              <a:ea typeface="ＭＳ ゴシック" panose="020B0609070205080204" pitchFamily="49" charset="-128"/>
            </a:rPr>
            <a:t>{"result":"Success", "code":0, "command":2000, </a:t>
          </a:r>
        </a:p>
        <a:p>
          <a:r>
            <a:rPr kumimoji="1" lang="en-US" altLang="ja-JP" sz="900">
              <a:latin typeface="ＭＳ ゴシック" panose="020B0609070205080204" pitchFamily="49" charset="-128"/>
              <a:ea typeface="ＭＳ ゴシック" panose="020B0609070205080204" pitchFamily="49" charset="-128"/>
            </a:rPr>
            <a:t>"count":10,</a:t>
          </a:r>
        </a:p>
        <a:p>
          <a:r>
            <a:rPr kumimoji="1" lang="en-US" altLang="ja-JP" sz="900">
              <a:latin typeface="ＭＳ ゴシック" panose="020B0609070205080204" pitchFamily="49" charset="-128"/>
              <a:ea typeface="ＭＳ ゴシック" panose="020B0609070205080204" pitchFamily="49" charset="-128"/>
            </a:rPr>
            <a:t>"1":{"data1":1,"data2":"1","data3":100Hz"},</a:t>
          </a:r>
        </a:p>
        <a:p>
          <a:r>
            <a:rPr kumimoji="1" lang="en-US" altLang="ja-JP" sz="900">
              <a:latin typeface="ＭＳ ゴシック" panose="020B0609070205080204" pitchFamily="49" charset="-128"/>
              <a:ea typeface="ＭＳ ゴシック" panose="020B0609070205080204" pitchFamily="49" charset="-128"/>
            </a:rPr>
            <a:t>"2":{"data1":2,"data2":"2","data3":200Hz"},</a:t>
          </a:r>
        </a:p>
        <a:p>
          <a:r>
            <a:rPr kumimoji="1" lang="en-US" altLang="ja-JP" sz="900">
              <a:latin typeface="ＭＳ ゴシック" panose="020B0609070205080204" pitchFamily="49" charset="-128"/>
              <a:ea typeface="ＭＳ ゴシック" panose="020B0609070205080204" pitchFamily="49" charset="-128"/>
            </a:rPr>
            <a:t>"3":{"data1":3,"data2":"3","data3":300Hz"},</a:t>
          </a:r>
        </a:p>
        <a:p>
          <a:r>
            <a:rPr kumimoji="1" lang="ja-JP" altLang="en-US" sz="900">
              <a:latin typeface="ＭＳ ゴシック" panose="020B0609070205080204" pitchFamily="49" charset="-128"/>
              <a:ea typeface="ＭＳ ゴシック" panose="020B0609070205080204" pitchFamily="49" charset="-128"/>
            </a:rPr>
            <a:t>・・・</a:t>
          </a:r>
          <a:endParaRPr kumimoji="1" lang="en-US" altLang="ja-JP" sz="900">
            <a:latin typeface="ＭＳ ゴシック" panose="020B0609070205080204" pitchFamily="49" charset="-128"/>
            <a:ea typeface="ＭＳ ゴシック" panose="020B0609070205080204" pitchFamily="49" charset="-128"/>
          </a:endParaRPr>
        </a:p>
      </xdr:txBody>
    </xdr:sp>
    <xdr:clientData/>
  </xdr:oneCellAnchor>
  <xdr:twoCellAnchor>
    <xdr:from>
      <xdr:col>11</xdr:col>
      <xdr:colOff>8283</xdr:colOff>
      <xdr:row>180</xdr:row>
      <xdr:rowOff>41413</xdr:rowOff>
    </xdr:from>
    <xdr:to>
      <xdr:col>15</xdr:col>
      <xdr:colOff>55908</xdr:colOff>
      <xdr:row>184</xdr:row>
      <xdr:rowOff>74544</xdr:rowOff>
    </xdr:to>
    <xdr:sp macro="" textlink="">
      <xdr:nvSpPr>
        <xdr:cNvPr id="139" name="四角形吹き出し 138"/>
        <xdr:cNvSpPr/>
      </xdr:nvSpPr>
      <xdr:spPr>
        <a:xfrm>
          <a:off x="3361083" y="27559138"/>
          <a:ext cx="1266825" cy="642731"/>
        </a:xfrm>
        <a:prstGeom prst="wedgeRectCallout">
          <a:avLst>
            <a:gd name="adj1" fmla="val 61213"/>
            <a:gd name="adj2" fmla="val 26176"/>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それぞれのデータを意味は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仕様書</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(SDK)</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に定義</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231913</xdr:colOff>
      <xdr:row>172</xdr:row>
      <xdr:rowOff>137555</xdr:rowOff>
    </xdr:from>
    <xdr:to>
      <xdr:col>21</xdr:col>
      <xdr:colOff>6052</xdr:colOff>
      <xdr:row>176</xdr:row>
      <xdr:rowOff>71996</xdr:rowOff>
    </xdr:to>
    <xdr:sp macro="" textlink="">
      <xdr:nvSpPr>
        <xdr:cNvPr id="140" name="円形吹き出し 139"/>
        <xdr:cNvSpPr/>
      </xdr:nvSpPr>
      <xdr:spPr>
        <a:xfrm>
          <a:off x="5718313" y="26436080"/>
          <a:ext cx="688539" cy="544041"/>
        </a:xfrm>
        <a:prstGeom prst="wedgeEllipseCallout">
          <a:avLst>
            <a:gd name="adj1" fmla="val -34246"/>
            <a:gd name="adj2" fmla="val 76773"/>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要求</a:t>
          </a:r>
          <a:r>
            <a:rPr kumimoji="1" lang="en-US" altLang="ja-JP" sz="800">
              <a:latin typeface="ＭＳ ゴシック" panose="020B0609070205080204" pitchFamily="49" charset="-128"/>
              <a:ea typeface="ＭＳ ゴシック" panose="020B0609070205080204" pitchFamily="49" charset="-128"/>
            </a:rPr>
            <a:t>ID</a:t>
          </a:r>
        </a:p>
        <a:p>
          <a:pPr algn="ctr"/>
          <a:r>
            <a:rPr kumimoji="1" lang="ja-JP" altLang="en-US" sz="800">
              <a:latin typeface="ＭＳ ゴシック" panose="020B0609070205080204" pitchFamily="49" charset="-128"/>
              <a:ea typeface="ＭＳ ゴシック" panose="020B0609070205080204" pitchFamily="49" charset="-128"/>
            </a:rPr>
            <a:t>一致</a:t>
          </a:r>
        </a:p>
      </xdr:txBody>
    </xdr:sp>
    <xdr:clientData/>
  </xdr:twoCellAnchor>
  <xdr:twoCellAnchor>
    <xdr:from>
      <xdr:col>26</xdr:col>
      <xdr:colOff>81009</xdr:colOff>
      <xdr:row>180</xdr:row>
      <xdr:rowOff>140881</xdr:rowOff>
    </xdr:from>
    <xdr:to>
      <xdr:col>30</xdr:col>
      <xdr:colOff>109903</xdr:colOff>
      <xdr:row>189</xdr:row>
      <xdr:rowOff>35206</xdr:rowOff>
    </xdr:to>
    <xdr:grpSp>
      <xdr:nvGrpSpPr>
        <xdr:cNvPr id="141" name="グループ化 140"/>
        <xdr:cNvGrpSpPr/>
      </xdr:nvGrpSpPr>
      <xdr:grpSpPr>
        <a:xfrm>
          <a:off x="8082009" y="27924573"/>
          <a:ext cx="1259817" cy="1279114"/>
          <a:chOff x="8048880" y="15041282"/>
          <a:chExt cx="947691" cy="1236108"/>
        </a:xfrm>
      </xdr:grpSpPr>
      <xdr:sp macro="" textlink="">
        <xdr:nvSpPr>
          <xdr:cNvPr id="142" name="正方形/長方形 141"/>
          <xdr:cNvSpPr/>
        </xdr:nvSpPr>
        <xdr:spPr>
          <a:xfrm>
            <a:off x="8048880" y="15041282"/>
            <a:ext cx="868081" cy="105111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xdr:cNvSpPr/>
        </xdr:nvSpPr>
        <xdr:spPr>
          <a:xfrm>
            <a:off x="8114536" y="15280875"/>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1:100Hz(id=1)</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44" name="テキスト ボックス 143"/>
          <xdr:cNvSpPr txBox="1"/>
        </xdr:nvSpPr>
        <xdr:spPr>
          <a:xfrm>
            <a:off x="8054009" y="15044945"/>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sp macro="" textlink="">
        <xdr:nvSpPr>
          <xdr:cNvPr id="145" name="テキスト ボックス 144"/>
          <xdr:cNvSpPr txBox="1"/>
        </xdr:nvSpPr>
        <xdr:spPr>
          <a:xfrm>
            <a:off x="8214407" y="16051687"/>
            <a:ext cx="782164"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en-US" altLang="ja-JP" sz="800">
                <a:latin typeface="ＭＳ ゴシック" panose="020B0609070205080204" pitchFamily="49" charset="-128"/>
                <a:ea typeface="ＭＳ ゴシック" panose="020B0609070205080204" pitchFamily="49" charset="-128"/>
              </a:rPr>
              <a:t>()</a:t>
            </a:r>
            <a:r>
              <a:rPr kumimoji="1" lang="ja-JP" altLang="en-US" sz="800">
                <a:latin typeface="ＭＳ ゴシック" panose="020B0609070205080204" pitchFamily="49" charset="-128"/>
                <a:ea typeface="ＭＳ ゴシック" panose="020B0609070205080204" pitchFamily="49" charset="-128"/>
              </a:rPr>
              <a:t>内は</a:t>
            </a:r>
            <a:r>
              <a:rPr kumimoji="1" lang="en-US" altLang="ja-JP" sz="800">
                <a:latin typeface="ＭＳ ゴシック" panose="020B0609070205080204" pitchFamily="49" charset="-128"/>
                <a:ea typeface="ＭＳ ゴシック" panose="020B0609070205080204" pitchFamily="49" charset="-128"/>
              </a:rPr>
              <a:t>id</a:t>
            </a:r>
          </a:p>
        </xdr:txBody>
      </xdr:sp>
      <xdr:sp macro="" textlink="">
        <xdr:nvSpPr>
          <xdr:cNvPr id="146" name="正方形/長方形 145"/>
          <xdr:cNvSpPr/>
        </xdr:nvSpPr>
        <xdr:spPr>
          <a:xfrm>
            <a:off x="8114535" y="15470192"/>
            <a:ext cx="727504" cy="191275"/>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2:200Hz(id=2)</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47" name="正方形/長方形 146"/>
          <xdr:cNvSpPr/>
        </xdr:nvSpPr>
        <xdr:spPr>
          <a:xfrm>
            <a:off x="8114536" y="15662822"/>
            <a:ext cx="727504" cy="191275"/>
          </a:xfrm>
          <a:prstGeom prst="rect">
            <a:avLst/>
          </a:prstGeom>
          <a:solidFill>
            <a:schemeClr val="tx2">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3:300Hz(id=3)</a:t>
            </a:r>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48" name="正方形/長方形 147"/>
          <xdr:cNvSpPr/>
        </xdr:nvSpPr>
        <xdr:spPr>
          <a:xfrm>
            <a:off x="8114535" y="15855452"/>
            <a:ext cx="727504" cy="187962"/>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19</xdr:col>
      <xdr:colOff>0</xdr:colOff>
      <xdr:row>190</xdr:row>
      <xdr:rowOff>9716</xdr:rowOff>
    </xdr:from>
    <xdr:to>
      <xdr:col>26</xdr:col>
      <xdr:colOff>0</xdr:colOff>
      <xdr:row>190</xdr:row>
      <xdr:rowOff>9716</xdr:rowOff>
    </xdr:to>
    <xdr:cxnSp macro="">
      <xdr:nvCxnSpPr>
        <xdr:cNvPr id="149" name="直線矢印コネクタ 148"/>
        <xdr:cNvCxnSpPr/>
      </xdr:nvCxnSpPr>
      <xdr:spPr>
        <a:xfrm flipH="1">
          <a:off x="5791200" y="29051441"/>
          <a:ext cx="21336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247649</xdr:colOff>
      <xdr:row>186</xdr:row>
      <xdr:rowOff>104966</xdr:rowOff>
    </xdr:from>
    <xdr:ext cx="1666875" cy="542456"/>
    <xdr:sp macro="" textlink="">
      <xdr:nvSpPr>
        <xdr:cNvPr id="150" name="テキスト ボックス 149"/>
        <xdr:cNvSpPr txBox="1"/>
      </xdr:nvSpPr>
      <xdr:spPr>
        <a:xfrm>
          <a:off x="6038849" y="28537091"/>
          <a:ext cx="1666875"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u="none">
              <a:latin typeface="ＭＳ ゴシック" panose="020B0609070205080204" pitchFamily="49" charset="-128"/>
              <a:ea typeface="ＭＳ ゴシック" panose="020B0609070205080204" pitchFamily="49" charset="-128"/>
            </a:rPr>
            <a:t>VendorApp</a:t>
          </a:r>
          <a:r>
            <a:rPr kumimoji="1" lang="ja-JP" altLang="en-US" sz="900" u="none">
              <a:latin typeface="ＭＳ ゴシック" panose="020B0609070205080204" pitchFamily="49" charset="-128"/>
              <a:ea typeface="ＭＳ ゴシック" panose="020B0609070205080204" pitchFamily="49" charset="-128"/>
            </a:rPr>
            <a:t>要求用</a:t>
          </a:r>
          <a:r>
            <a:rPr kumimoji="1" lang="en-US" altLang="ja-JP" sz="900" u="none">
              <a:latin typeface="ＭＳ ゴシック" panose="020B0609070205080204" pitchFamily="49" charset="-128"/>
              <a:ea typeface="ＭＳ ゴシック" panose="020B0609070205080204" pitchFamily="49" charset="-128"/>
            </a:rPr>
            <a:t>IF</a:t>
          </a:r>
          <a:r>
            <a:rPr kumimoji="1" lang="ja-JP" altLang="en-US" sz="900" u="none">
              <a:latin typeface="ＭＳ ゴシック" panose="020B0609070205080204" pitchFamily="49" charset="-128"/>
              <a:ea typeface="ＭＳ ゴシック" panose="020B0609070205080204" pitchFamily="49" charset="-128"/>
            </a:rPr>
            <a:t>コール：</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ﾌﾟﾘｾｯﾄ選択要求</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・要求データ</a:t>
          </a:r>
          <a:r>
            <a:rPr kumimoji="1" lang="en-US" altLang="ja-JP" sz="900" u="none">
              <a:latin typeface="ＭＳ ゴシック" panose="020B0609070205080204" pitchFamily="49" charset="-128"/>
              <a:ea typeface="ＭＳ ゴシック" panose="020B0609070205080204" pitchFamily="49" charset="-128"/>
            </a:rPr>
            <a:t>[id=3]</a:t>
          </a:r>
        </a:p>
      </xdr:txBody>
    </xdr:sp>
    <xdr:clientData/>
  </xdr:oneCellAnchor>
  <xdr:oneCellAnchor>
    <xdr:from>
      <xdr:col>12</xdr:col>
      <xdr:colOff>136281</xdr:colOff>
      <xdr:row>185</xdr:row>
      <xdr:rowOff>115955</xdr:rowOff>
    </xdr:from>
    <xdr:ext cx="1892544" cy="842538"/>
    <xdr:sp macro="" textlink="">
      <xdr:nvSpPr>
        <xdr:cNvPr id="151" name="テキスト ボックス 150"/>
        <xdr:cNvSpPr txBox="1"/>
      </xdr:nvSpPr>
      <xdr:spPr>
        <a:xfrm>
          <a:off x="3793881" y="28395680"/>
          <a:ext cx="1892544"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暗号</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要求通信データ：</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ヘッダ部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データ長</a:t>
          </a:r>
          <a:r>
            <a:rPr kumimoji="1" lang="en-US" altLang="ja-JP" sz="900">
              <a:latin typeface="ＭＳ ゴシック" panose="020B0609070205080204" pitchFamily="49" charset="-128"/>
              <a:ea typeface="ＭＳ ゴシック" panose="020B0609070205080204" pitchFamily="49" charset="-128"/>
            </a:rPr>
            <a:t>etc...</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ID:301,</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:2001</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[id=3]</a:t>
          </a:r>
        </a:p>
      </xdr:txBody>
    </xdr:sp>
    <xdr:clientData/>
  </xdr:oneCellAnchor>
  <xdr:oneCellAnchor>
    <xdr:from>
      <xdr:col>5</xdr:col>
      <xdr:colOff>151668</xdr:colOff>
      <xdr:row>185</xdr:row>
      <xdr:rowOff>117484</xdr:rowOff>
    </xdr:from>
    <xdr:ext cx="1944564" cy="992579"/>
    <xdr:sp macro="" textlink="">
      <xdr:nvSpPr>
        <xdr:cNvPr id="152" name="テキスト ボックス 151"/>
        <xdr:cNvSpPr txBox="1"/>
      </xdr:nvSpPr>
      <xdr:spPr>
        <a:xfrm>
          <a:off x="1675668" y="28397209"/>
          <a:ext cx="194456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共通要求通知用</a:t>
          </a:r>
        </a:p>
        <a:p>
          <a:r>
            <a:rPr kumimoji="1" lang="ja-JP" altLang="en-US" sz="900">
              <a:latin typeface="ＭＳ ゴシック" panose="020B0609070205080204" pitchFamily="49" charset="-128"/>
              <a:ea typeface="ＭＳ ゴシック" panose="020B0609070205080204" pitchFamily="49" charset="-128"/>
            </a:rPr>
            <a:t>コールバックコール：</a:t>
          </a:r>
        </a:p>
        <a:p>
          <a:r>
            <a:rPr kumimoji="1" lang="ja-JP" altLang="en-US" sz="900">
              <a:latin typeface="ＭＳ ゴシック" panose="020B0609070205080204" pitchFamily="49" charset="-128"/>
              <a:ea typeface="ＭＳ ゴシック" panose="020B0609070205080204" pitchFamily="49" charset="-128"/>
            </a:rPr>
            <a:t>・データ長</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ID:301,</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:2001</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[id=3]</a:t>
          </a:r>
        </a:p>
      </xdr:txBody>
    </xdr:sp>
    <xdr:clientData/>
  </xdr:oneCellAnchor>
  <xdr:twoCellAnchor>
    <xdr:from>
      <xdr:col>5</xdr:col>
      <xdr:colOff>1</xdr:colOff>
      <xdr:row>192</xdr:row>
      <xdr:rowOff>13378</xdr:rowOff>
    </xdr:from>
    <xdr:to>
      <xdr:col>12</xdr:col>
      <xdr:colOff>0</xdr:colOff>
      <xdr:row>192</xdr:row>
      <xdr:rowOff>13378</xdr:rowOff>
    </xdr:to>
    <xdr:cxnSp macro="">
      <xdr:nvCxnSpPr>
        <xdr:cNvPr id="153" name="直線矢印コネクタ 152"/>
        <xdr:cNvCxnSpPr/>
      </xdr:nvCxnSpPr>
      <xdr:spPr>
        <a:xfrm flipH="1">
          <a:off x="1524001" y="29359903"/>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xdr:colOff>
      <xdr:row>191</xdr:row>
      <xdr:rowOff>13378</xdr:rowOff>
    </xdr:from>
    <xdr:to>
      <xdr:col>19</xdr:col>
      <xdr:colOff>0</xdr:colOff>
      <xdr:row>191</xdr:row>
      <xdr:rowOff>13378</xdr:rowOff>
    </xdr:to>
    <xdr:cxnSp macro="">
      <xdr:nvCxnSpPr>
        <xdr:cNvPr id="154" name="直線矢印コネクタ 153"/>
        <xdr:cNvCxnSpPr/>
      </xdr:nvCxnSpPr>
      <xdr:spPr>
        <a:xfrm flipH="1">
          <a:off x="3657601" y="29207503"/>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193</xdr:row>
      <xdr:rowOff>9714</xdr:rowOff>
    </xdr:from>
    <xdr:to>
      <xdr:col>7</xdr:col>
      <xdr:colOff>142875</xdr:colOff>
      <xdr:row>197</xdr:row>
      <xdr:rowOff>9714</xdr:rowOff>
    </xdr:to>
    <xdr:sp macro="" textlink="">
      <xdr:nvSpPr>
        <xdr:cNvPr id="155" name="フリーフォーム 154"/>
        <xdr:cNvSpPr/>
      </xdr:nvSpPr>
      <xdr:spPr>
        <a:xfrm>
          <a:off x="1524000" y="29508639"/>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270777</xdr:colOff>
      <xdr:row>193</xdr:row>
      <xdr:rowOff>124241</xdr:rowOff>
    </xdr:from>
    <xdr:to>
      <xdr:col>11</xdr:col>
      <xdr:colOff>256761</xdr:colOff>
      <xdr:row>197</xdr:row>
      <xdr:rowOff>91107</xdr:rowOff>
    </xdr:to>
    <xdr:sp macro="" textlink="">
      <xdr:nvSpPr>
        <xdr:cNvPr id="156" name="テキスト ボックス 155"/>
        <xdr:cNvSpPr txBox="1"/>
      </xdr:nvSpPr>
      <xdr:spPr>
        <a:xfrm>
          <a:off x="1794777" y="29623166"/>
          <a:ext cx="1814784" cy="57646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：ﾌﾟﾘｾｯﾄ番号</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に切替</a:t>
          </a:r>
        </a:p>
      </xdr:txBody>
    </xdr:sp>
    <xdr:clientData/>
  </xdr:twoCellAnchor>
  <xdr:twoCellAnchor>
    <xdr:from>
      <xdr:col>29</xdr:col>
      <xdr:colOff>163563</xdr:colOff>
      <xdr:row>180</xdr:row>
      <xdr:rowOff>127114</xdr:rowOff>
    </xdr:from>
    <xdr:to>
      <xdr:col>34</xdr:col>
      <xdr:colOff>121798</xdr:colOff>
      <xdr:row>185</xdr:row>
      <xdr:rowOff>31864</xdr:rowOff>
    </xdr:to>
    <xdr:sp macro="" textlink="">
      <xdr:nvSpPr>
        <xdr:cNvPr id="157" name="円形吹き出し 156"/>
        <xdr:cNvSpPr/>
      </xdr:nvSpPr>
      <xdr:spPr>
        <a:xfrm>
          <a:off x="9002763" y="27644839"/>
          <a:ext cx="1482235" cy="666750"/>
        </a:xfrm>
        <a:prstGeom prst="wedgeEllipseCallout">
          <a:avLst>
            <a:gd name="adj1" fmla="val -49750"/>
            <a:gd name="adj2" fmla="val 63929"/>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応答データを表示</a:t>
          </a:r>
          <a:endParaRPr kumimoji="1" lang="en-US" altLang="ja-JP" sz="800">
            <a:latin typeface="ＭＳ ゴシック" panose="020B0609070205080204" pitchFamily="49" charset="-128"/>
            <a:ea typeface="ＭＳ ゴシック" panose="020B0609070205080204" pitchFamily="49" charset="-128"/>
          </a:endParaRPr>
        </a:p>
        <a:p>
          <a:pPr algn="ctr"/>
          <a:r>
            <a:rPr kumimoji="1" lang="ja-JP" altLang="en-US" sz="800">
              <a:latin typeface="ＭＳ ゴシック" panose="020B0609070205080204" pitchFamily="49" charset="-128"/>
              <a:ea typeface="ＭＳ ゴシック" panose="020B0609070205080204" pitchFamily="49" charset="-128"/>
            </a:rPr>
            <a:t>→選択</a:t>
          </a:r>
        </a:p>
      </xdr:txBody>
    </xdr:sp>
    <xdr:clientData/>
  </xdr:twoCellAnchor>
  <xdr:twoCellAnchor>
    <xdr:from>
      <xdr:col>13</xdr:col>
      <xdr:colOff>6690</xdr:colOff>
      <xdr:row>161</xdr:row>
      <xdr:rowOff>60846</xdr:rowOff>
    </xdr:from>
    <xdr:to>
      <xdr:col>25</xdr:col>
      <xdr:colOff>14654</xdr:colOff>
      <xdr:row>167</xdr:row>
      <xdr:rowOff>60847</xdr:rowOff>
    </xdr:to>
    <xdr:sp macro="" textlink="">
      <xdr:nvSpPr>
        <xdr:cNvPr id="158" name="四角形吹き出し 157"/>
        <xdr:cNvSpPr/>
      </xdr:nvSpPr>
      <xdr:spPr>
        <a:xfrm>
          <a:off x="3969090" y="24682971"/>
          <a:ext cx="3665564" cy="914401"/>
        </a:xfrm>
        <a:prstGeom prst="wedgeRectCallout">
          <a:avLst>
            <a:gd name="adj1" fmla="val -58724"/>
            <a:gd name="adj2" fmla="val -11637"/>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側の応答データ</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リスト</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を</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側が選択した際に、</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側で確実に選択項目が把握可能なよう識別子</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付与。</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については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[6.IF</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及び、プロトコル定義</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の応答データを</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側が選択し、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に要求を出すケースについて</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参照</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0</xdr:colOff>
      <xdr:row>9</xdr:row>
      <xdr:rowOff>3312</xdr:rowOff>
    </xdr:from>
    <xdr:to>
      <xdr:col>26</xdr:col>
      <xdr:colOff>0</xdr:colOff>
      <xdr:row>81</xdr:row>
      <xdr:rowOff>0</xdr:rowOff>
    </xdr:to>
    <xdr:grpSp>
      <xdr:nvGrpSpPr>
        <xdr:cNvPr id="159" name="グループ化 158"/>
        <xdr:cNvGrpSpPr/>
      </xdr:nvGrpSpPr>
      <xdr:grpSpPr>
        <a:xfrm>
          <a:off x="1538654" y="1476024"/>
          <a:ext cx="6462346" cy="11074995"/>
          <a:chOff x="1524000" y="4876800"/>
          <a:chExt cx="6400800" cy="3468805"/>
        </a:xfrm>
      </xdr:grpSpPr>
      <xdr:cxnSp macro="">
        <xdr:nvCxnSpPr>
          <xdr:cNvPr id="160" name="直線コネクタ 159"/>
          <xdr:cNvCxnSpPr/>
        </xdr:nvCxnSpPr>
        <xdr:spPr>
          <a:xfrm>
            <a:off x="1524000" y="4886325"/>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3657600" y="4886325"/>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2" name="直線コネクタ 161"/>
          <xdr:cNvCxnSpPr/>
        </xdr:nvCxnSpPr>
        <xdr:spPr>
          <a:xfrm>
            <a:off x="5791200" y="4876800"/>
            <a:ext cx="0" cy="34671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3" name="直線コネクタ 162"/>
          <xdr:cNvCxnSpPr/>
        </xdr:nvCxnSpPr>
        <xdr:spPr>
          <a:xfrm>
            <a:off x="7924800" y="4876800"/>
            <a:ext cx="0" cy="3468805"/>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9525</xdr:colOff>
      <xdr:row>7</xdr:row>
      <xdr:rowOff>142874</xdr:rowOff>
    </xdr:from>
    <xdr:to>
      <xdr:col>28</xdr:col>
      <xdr:colOff>0</xdr:colOff>
      <xdr:row>10</xdr:row>
      <xdr:rowOff>8283</xdr:rowOff>
    </xdr:to>
    <xdr:grpSp>
      <xdr:nvGrpSpPr>
        <xdr:cNvPr id="164" name="グループ化 163"/>
        <xdr:cNvGrpSpPr/>
      </xdr:nvGrpSpPr>
      <xdr:grpSpPr>
        <a:xfrm>
          <a:off x="932717" y="1307855"/>
          <a:ext cx="7683745" cy="327005"/>
          <a:chOff x="923925" y="3648074"/>
          <a:chExt cx="7610475" cy="323851"/>
        </a:xfrm>
      </xdr:grpSpPr>
      <xdr:sp macro="" textlink="">
        <xdr:nvSpPr>
          <xdr:cNvPr id="165" name="テキスト ボックス 164"/>
          <xdr:cNvSpPr txBox="1"/>
        </xdr:nvSpPr>
        <xdr:spPr>
          <a:xfrm>
            <a:off x="923925" y="3657599"/>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App</a:t>
            </a:r>
          </a:p>
        </xdr:txBody>
      </xdr:sp>
      <xdr:sp macro="" textlink="">
        <xdr:nvSpPr>
          <xdr:cNvPr id="166" name="テキスト ボックス 165"/>
          <xdr:cNvSpPr txBox="1"/>
        </xdr:nvSpPr>
        <xdr:spPr>
          <a:xfrm>
            <a:off x="3048000" y="3657599"/>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sp macro="" textlink="">
        <xdr:nvSpPr>
          <xdr:cNvPr id="167" name="テキスト ボックス 166"/>
          <xdr:cNvSpPr txBox="1"/>
        </xdr:nvSpPr>
        <xdr:spPr>
          <a:xfrm>
            <a:off x="5181600"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168" name="テキスト ボックス 167"/>
          <xdr:cNvSpPr txBox="1"/>
        </xdr:nvSpPr>
        <xdr:spPr>
          <a:xfrm>
            <a:off x="7315200"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oneCellAnchor>
    <xdr:from>
      <xdr:col>19</xdr:col>
      <xdr:colOff>123823</xdr:colOff>
      <xdr:row>16</xdr:row>
      <xdr:rowOff>92316</xdr:rowOff>
    </xdr:from>
    <xdr:ext cx="1914528" cy="392415"/>
    <xdr:sp macro="" textlink="">
      <xdr:nvSpPr>
        <xdr:cNvPr id="169" name="テキスト ボックス 168"/>
        <xdr:cNvSpPr txBox="1"/>
      </xdr:nvSpPr>
      <xdr:spPr>
        <a:xfrm>
          <a:off x="5915023" y="2616441"/>
          <a:ext cx="191452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VendorApp</a:t>
          </a:r>
          <a:r>
            <a:rPr kumimoji="1" lang="ja-JP" altLang="en-US" sz="900">
              <a:latin typeface="ＭＳ ゴシック" panose="020B0609070205080204" pitchFamily="49" charset="-128"/>
              <a:ea typeface="ＭＳ ゴシック" panose="020B0609070205080204" pitchFamily="49" charset="-128"/>
            </a:rPr>
            <a:t>要求用</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9525</xdr:colOff>
      <xdr:row>26</xdr:row>
      <xdr:rowOff>2071</xdr:rowOff>
    </xdr:from>
    <xdr:to>
      <xdr:col>19</xdr:col>
      <xdr:colOff>0</xdr:colOff>
      <xdr:row>26</xdr:row>
      <xdr:rowOff>2071</xdr:rowOff>
    </xdr:to>
    <xdr:cxnSp macro="">
      <xdr:nvCxnSpPr>
        <xdr:cNvPr id="170" name="直線矢印コネクタ 169"/>
        <xdr:cNvCxnSpPr/>
      </xdr:nvCxnSpPr>
      <xdr:spPr>
        <a:xfrm flipH="1">
          <a:off x="1533525" y="4050196"/>
          <a:ext cx="4257675"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133350</xdr:colOff>
      <xdr:row>20</xdr:row>
      <xdr:rowOff>95250</xdr:rowOff>
    </xdr:from>
    <xdr:ext cx="1895476" cy="842538"/>
    <xdr:sp macro="" textlink="">
      <xdr:nvSpPr>
        <xdr:cNvPr id="171" name="テキスト ボックス 170"/>
        <xdr:cNvSpPr txBox="1"/>
      </xdr:nvSpPr>
      <xdr:spPr>
        <a:xfrm>
          <a:off x="3790950" y="3228975"/>
          <a:ext cx="1895476"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暗号</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要求通信データ：</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ヘッダ部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データ長</a:t>
          </a:r>
          <a:r>
            <a:rPr kumimoji="1" lang="en-US" altLang="ja-JP" sz="900">
              <a:latin typeface="ＭＳ ゴシック" panose="020B0609070205080204" pitchFamily="49" charset="-128"/>
              <a:ea typeface="ＭＳ ゴシック" panose="020B0609070205080204" pitchFamily="49" charset="-128"/>
            </a:rPr>
            <a:t>etc...</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(*2),</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0</xdr:colOff>
      <xdr:row>34</xdr:row>
      <xdr:rowOff>66675</xdr:rowOff>
    </xdr:from>
    <xdr:to>
      <xdr:col>12</xdr:col>
      <xdr:colOff>0</xdr:colOff>
      <xdr:row>34</xdr:row>
      <xdr:rowOff>66675</xdr:rowOff>
    </xdr:to>
    <xdr:cxnSp macro="">
      <xdr:nvCxnSpPr>
        <xdr:cNvPr id="172" name="直線矢印コネクタ 171"/>
        <xdr:cNvCxnSpPr/>
      </xdr:nvCxnSpPr>
      <xdr:spPr>
        <a:xfrm flipH="1">
          <a:off x="1524000" y="5334000"/>
          <a:ext cx="2133600"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200024</xdr:colOff>
      <xdr:row>28</xdr:row>
      <xdr:rowOff>28575</xdr:rowOff>
    </xdr:from>
    <xdr:ext cx="1819276" cy="1019175"/>
    <xdr:sp macro="" textlink="">
      <xdr:nvSpPr>
        <xdr:cNvPr id="173" name="テキスト ボックス 172"/>
        <xdr:cNvSpPr txBox="1"/>
      </xdr:nvSpPr>
      <xdr:spPr>
        <a:xfrm>
          <a:off x="1724024" y="4381500"/>
          <a:ext cx="1819276"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900">
              <a:latin typeface="ＭＳ ゴシック" panose="020B0609070205080204" pitchFamily="49" charset="-128"/>
              <a:ea typeface="ＭＳ ゴシック" panose="020B0609070205080204" pitchFamily="49" charset="-128"/>
            </a:rPr>
            <a:t>共通要求通知用</a:t>
          </a:r>
        </a:p>
        <a:p>
          <a:r>
            <a:rPr kumimoji="1" lang="ja-JP" altLang="en-US" sz="900">
              <a:latin typeface="ＭＳ ゴシック" panose="020B0609070205080204" pitchFamily="49" charset="-128"/>
              <a:ea typeface="ＭＳ ゴシック" panose="020B0609070205080204" pitchFamily="49" charset="-128"/>
            </a:rPr>
            <a:t>コールバックコール：</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・データ長</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oneCellAnchor>
    <xdr:from>
      <xdr:col>2</xdr:col>
      <xdr:colOff>8790</xdr:colOff>
      <xdr:row>52</xdr:row>
      <xdr:rowOff>99646</xdr:rowOff>
    </xdr:from>
    <xdr:ext cx="7935059" cy="259045"/>
    <xdr:sp macro="" textlink="">
      <xdr:nvSpPr>
        <xdr:cNvPr id="174" name="テキスト ボックス 173"/>
        <xdr:cNvSpPr txBox="1"/>
      </xdr:nvSpPr>
      <xdr:spPr>
        <a:xfrm>
          <a:off x="618390" y="8110171"/>
          <a:ext cx="7935059" cy="259045"/>
        </a:xfrm>
        <a:prstGeom prst="rect">
          <a:avLst/>
        </a:prstGeom>
        <a:solidFill>
          <a:schemeClr val="accent3">
            <a:lumMod val="60000"/>
            <a:lumOff val="40000"/>
          </a:schemeClr>
        </a:solidFill>
        <a:ln w="1905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aseline="0">
              <a:latin typeface="ＭＳ ゴシック" panose="020B0609070205080204" pitchFamily="49" charset="-128"/>
              <a:ea typeface="ＭＳ ゴシック" panose="020B0609070205080204" pitchFamily="49" charset="-128"/>
            </a:rPr>
            <a:t>シーケンス例</a:t>
          </a:r>
          <a:r>
            <a:rPr kumimoji="1" lang="en-US" altLang="ja-JP" sz="1000" baseline="0">
              <a:latin typeface="ＭＳ ゴシック" panose="020B0609070205080204" pitchFamily="49" charset="-128"/>
              <a:ea typeface="ＭＳ ゴシック" panose="020B0609070205080204" pitchFamily="49" charset="-128"/>
            </a:rPr>
            <a:t>)</a:t>
          </a:r>
          <a:r>
            <a:rPr kumimoji="1" lang="ja-JP" altLang="en-US" sz="1000" baseline="0">
              <a:latin typeface="ＭＳ ゴシック" panose="020B0609070205080204" pitchFamily="49" charset="-128"/>
              <a:ea typeface="ＭＳ ゴシック" panose="020B0609070205080204" pitchFamily="49" charset="-128"/>
            </a:rPr>
            <a:t>　オーディオ音量変更</a:t>
          </a:r>
          <a:r>
            <a:rPr kumimoji="1" lang="en-US" altLang="ja-JP" sz="1000" baseline="0">
              <a:latin typeface="ＭＳ ゴシック" panose="020B0609070205080204" pitchFamily="49" charset="-128"/>
              <a:ea typeface="ＭＳ ゴシック" panose="020B0609070205080204" pitchFamily="49" charset="-128"/>
            </a:rPr>
            <a:t>(VOL-UP)</a:t>
          </a:r>
          <a:r>
            <a:rPr kumimoji="1" lang="ja-JP" altLang="en-US" sz="1000" baseline="0">
              <a:latin typeface="ＭＳ ゴシック" panose="020B0609070205080204" pitchFamily="49" charset="-128"/>
              <a:ea typeface="ＭＳ ゴシック" panose="020B0609070205080204" pitchFamily="49" charset="-128"/>
            </a:rPr>
            <a:t>　</a:t>
          </a:r>
          <a:r>
            <a:rPr kumimoji="1" lang="en-US" altLang="ja-JP" sz="1000" baseline="0">
              <a:latin typeface="ＭＳ ゴシック" panose="020B0609070205080204" pitchFamily="49" charset="-128"/>
              <a:ea typeface="ＭＳ ゴシック" panose="020B0609070205080204" pitchFamily="49" charset="-128"/>
            </a:rPr>
            <a:t>※</a:t>
          </a:r>
          <a:r>
            <a:rPr kumimoji="1" lang="ja-JP" altLang="en-US" sz="1000" baseline="0">
              <a:latin typeface="ＭＳ ゴシック" panose="020B0609070205080204" pitchFamily="49" charset="-128"/>
              <a:ea typeface="ＭＳ ゴシック" panose="020B0609070205080204" pitchFamily="49" charset="-128"/>
            </a:rPr>
            <a:t>イメージのため一部省略しています</a:t>
          </a:r>
          <a:endParaRPr kumimoji="1" lang="en-US" altLang="ja-JP" sz="1000" baseline="0">
            <a:latin typeface="ＭＳ ゴシック" panose="020B0609070205080204" pitchFamily="49" charset="-128"/>
            <a:ea typeface="ＭＳ ゴシック" panose="020B0609070205080204" pitchFamily="49" charset="-128"/>
          </a:endParaRPr>
        </a:p>
      </xdr:txBody>
    </xdr:sp>
    <xdr:clientData/>
  </xdr:oneCellAnchor>
  <xdr:twoCellAnchor>
    <xdr:from>
      <xdr:col>19</xdr:col>
      <xdr:colOff>0</xdr:colOff>
      <xdr:row>64</xdr:row>
      <xdr:rowOff>8319</xdr:rowOff>
    </xdr:from>
    <xdr:to>
      <xdr:col>26</xdr:col>
      <xdr:colOff>0</xdr:colOff>
      <xdr:row>64</xdr:row>
      <xdr:rowOff>8319</xdr:rowOff>
    </xdr:to>
    <xdr:cxnSp macro="">
      <xdr:nvCxnSpPr>
        <xdr:cNvPr id="175" name="直線矢印コネクタ 174"/>
        <xdr:cNvCxnSpPr/>
      </xdr:nvCxnSpPr>
      <xdr:spPr>
        <a:xfrm flipH="1">
          <a:off x="5791200" y="9847644"/>
          <a:ext cx="2133600"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247649</xdr:colOff>
      <xdr:row>60</xdr:row>
      <xdr:rowOff>103570</xdr:rowOff>
    </xdr:from>
    <xdr:ext cx="1666875" cy="542456"/>
    <xdr:sp macro="" textlink="">
      <xdr:nvSpPr>
        <xdr:cNvPr id="176" name="テキスト ボックス 175"/>
        <xdr:cNvSpPr txBox="1"/>
      </xdr:nvSpPr>
      <xdr:spPr>
        <a:xfrm>
          <a:off x="6038849" y="9333295"/>
          <a:ext cx="1666875"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u="none">
              <a:latin typeface="ＭＳ ゴシック" panose="020B0609070205080204" pitchFamily="49" charset="-128"/>
              <a:ea typeface="ＭＳ ゴシック" panose="020B0609070205080204" pitchFamily="49" charset="-128"/>
            </a:rPr>
            <a:t>VendorApp</a:t>
          </a:r>
          <a:r>
            <a:rPr kumimoji="1" lang="ja-JP" altLang="en-US" sz="900" u="none">
              <a:latin typeface="ＭＳ ゴシック" panose="020B0609070205080204" pitchFamily="49" charset="-128"/>
              <a:ea typeface="ＭＳ ゴシック" panose="020B0609070205080204" pitchFamily="49" charset="-128"/>
            </a:rPr>
            <a:t>要求用</a:t>
          </a:r>
          <a:r>
            <a:rPr kumimoji="1" lang="en-US" altLang="ja-JP" sz="900" u="none">
              <a:latin typeface="ＭＳ ゴシック" panose="020B0609070205080204" pitchFamily="49" charset="-128"/>
              <a:ea typeface="ＭＳ ゴシック" panose="020B0609070205080204" pitchFamily="49" charset="-128"/>
            </a:rPr>
            <a:t>IF</a:t>
          </a:r>
          <a:r>
            <a:rPr kumimoji="1" lang="ja-JP" altLang="en-US" sz="900" u="none">
              <a:latin typeface="ＭＳ ゴシック" panose="020B0609070205080204" pitchFamily="49" charset="-128"/>
              <a:ea typeface="ＭＳ ゴシック" panose="020B0609070205080204" pitchFamily="49" charset="-128"/>
            </a:rPr>
            <a:t>コール：</a:t>
          </a:r>
          <a:endParaRPr kumimoji="1" lang="en-US" altLang="ja-JP" sz="900" u="none">
            <a:latin typeface="ＭＳ ゴシック" panose="020B0609070205080204" pitchFamily="49" charset="-128"/>
            <a:ea typeface="ＭＳ ゴシック" panose="020B0609070205080204" pitchFamily="49" charset="-128"/>
          </a:endParaRPr>
        </a:p>
        <a:p>
          <a:r>
            <a:rPr kumimoji="1" lang="en-US" altLang="ja-JP" sz="900" u="none">
              <a:latin typeface="ＭＳ ゴシック" panose="020B0609070205080204" pitchFamily="49" charset="-128"/>
              <a:ea typeface="ＭＳ ゴシック" panose="020B0609070205080204" pitchFamily="49" charset="-128"/>
            </a:rPr>
            <a:t>VOL-UP</a:t>
          </a:r>
          <a:r>
            <a:rPr kumimoji="1" lang="ja-JP" altLang="en-US" sz="900" u="none">
              <a:latin typeface="ＭＳ ゴシック" panose="020B0609070205080204" pitchFamily="49" charset="-128"/>
              <a:ea typeface="ＭＳ ゴシック" panose="020B0609070205080204" pitchFamily="49" charset="-128"/>
            </a:rPr>
            <a:t>要求</a:t>
          </a:r>
          <a:endParaRPr kumimoji="1" lang="en-US" altLang="ja-JP" sz="900" u="none">
            <a:latin typeface="ＭＳ ゴシック" panose="020B0609070205080204" pitchFamily="49" charset="-128"/>
            <a:ea typeface="ＭＳ ゴシック" panose="020B0609070205080204" pitchFamily="49" charset="-128"/>
          </a:endParaRPr>
        </a:p>
        <a:p>
          <a:r>
            <a:rPr kumimoji="1" lang="ja-JP" altLang="en-US" sz="900" u="none">
              <a:latin typeface="ＭＳ ゴシック" panose="020B0609070205080204" pitchFamily="49" charset="-128"/>
              <a:ea typeface="ＭＳ ゴシック" panose="020B0609070205080204" pitchFamily="49" charset="-128"/>
            </a:rPr>
            <a:t>・要求データ</a:t>
          </a:r>
          <a:r>
            <a:rPr kumimoji="1" lang="en-US" altLang="ja-JP" sz="900" u="none">
              <a:latin typeface="ＭＳ ゴシック" panose="020B0609070205080204" pitchFamily="49" charset="-128"/>
              <a:ea typeface="ＭＳ ゴシック" panose="020B0609070205080204" pitchFamily="49" charset="-128"/>
            </a:rPr>
            <a:t>[</a:t>
          </a:r>
          <a:r>
            <a:rPr kumimoji="1" lang="ja-JP" altLang="en-US" sz="900" u="none">
              <a:latin typeface="ＭＳ ゴシック" panose="020B0609070205080204" pitchFamily="49" charset="-128"/>
              <a:ea typeface="ＭＳ ゴシック" panose="020B0609070205080204" pitchFamily="49" charset="-128"/>
            </a:rPr>
            <a:t>無し</a:t>
          </a:r>
          <a:r>
            <a:rPr kumimoji="1" lang="en-US" altLang="ja-JP" sz="900" u="none">
              <a:latin typeface="ＭＳ ゴシック" panose="020B0609070205080204" pitchFamily="49" charset="-128"/>
              <a:ea typeface="ＭＳ ゴシック" panose="020B0609070205080204" pitchFamily="49" charset="-128"/>
            </a:rPr>
            <a:t>]</a:t>
          </a:r>
        </a:p>
      </xdr:txBody>
    </xdr:sp>
    <xdr:clientData/>
  </xdr:oneCellAnchor>
  <xdr:oneCellAnchor>
    <xdr:from>
      <xdr:col>12</xdr:col>
      <xdr:colOff>136281</xdr:colOff>
      <xdr:row>59</xdr:row>
      <xdr:rowOff>114559</xdr:rowOff>
    </xdr:from>
    <xdr:ext cx="1892544" cy="842538"/>
    <xdr:sp macro="" textlink="">
      <xdr:nvSpPr>
        <xdr:cNvPr id="177" name="テキスト ボックス 176"/>
        <xdr:cNvSpPr txBox="1"/>
      </xdr:nvSpPr>
      <xdr:spPr>
        <a:xfrm>
          <a:off x="3793881" y="9191884"/>
          <a:ext cx="1892544"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要求通信データ：</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ヘッダ部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データ長</a:t>
          </a:r>
          <a:r>
            <a:rPr kumimoji="1" lang="en-US" altLang="ja-JP" sz="900">
              <a:latin typeface="ＭＳ ゴシック" panose="020B0609070205080204" pitchFamily="49" charset="-128"/>
              <a:ea typeface="ＭＳ ゴシック" panose="020B0609070205080204" pitchFamily="49" charset="-128"/>
            </a:rPr>
            <a:t>etc...</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ID:200,</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:5000</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無し</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oneCellAnchor>
    <xdr:from>
      <xdr:col>5</xdr:col>
      <xdr:colOff>151668</xdr:colOff>
      <xdr:row>60</xdr:row>
      <xdr:rowOff>13512</xdr:rowOff>
    </xdr:from>
    <xdr:ext cx="1944564" cy="992579"/>
    <xdr:sp macro="" textlink="">
      <xdr:nvSpPr>
        <xdr:cNvPr id="178" name="テキスト ボックス 177"/>
        <xdr:cNvSpPr txBox="1"/>
      </xdr:nvSpPr>
      <xdr:spPr>
        <a:xfrm>
          <a:off x="1675668" y="9243237"/>
          <a:ext cx="194456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ＭＳ ゴシック" panose="020B0609070205080204" pitchFamily="49" charset="-128"/>
              <a:ea typeface="ＭＳ ゴシック" panose="020B0609070205080204" pitchFamily="49" charset="-128"/>
            </a:rPr>
            <a:t>共通要求通知用</a:t>
          </a:r>
        </a:p>
        <a:p>
          <a:r>
            <a:rPr kumimoji="1" lang="ja-JP" altLang="en-US" sz="900">
              <a:latin typeface="ＭＳ ゴシック" panose="020B0609070205080204" pitchFamily="49" charset="-128"/>
              <a:ea typeface="ＭＳ ゴシック" panose="020B0609070205080204" pitchFamily="49" charset="-128"/>
            </a:rPr>
            <a:t>コールバックコール：</a:t>
          </a:r>
        </a:p>
        <a:p>
          <a:r>
            <a:rPr kumimoji="1" lang="ja-JP" altLang="en-US" sz="900">
              <a:latin typeface="ＭＳ ゴシック" panose="020B0609070205080204" pitchFamily="49" charset="-128"/>
              <a:ea typeface="ＭＳ ゴシック" panose="020B0609070205080204" pitchFamily="49" charset="-128"/>
            </a:rPr>
            <a:t>・データ長</a:t>
          </a:r>
        </a:p>
        <a:p>
          <a:r>
            <a:rPr kumimoji="1" lang="ja-JP" altLang="en-US" sz="900">
              <a:latin typeface="ＭＳ ゴシック" panose="020B0609070205080204" pitchFamily="49" charset="-128"/>
              <a:ea typeface="ＭＳ ゴシック" panose="020B0609070205080204" pitchFamily="49" charset="-128"/>
            </a:rPr>
            <a:t>・</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データ部</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a:t>
          </a:r>
          <a:r>
            <a:rPr kumimoji="1" lang="en-US" altLang="ja-JP" sz="900">
              <a:latin typeface="ＭＳ ゴシック" panose="020B0609070205080204" pitchFamily="49" charset="-128"/>
              <a:ea typeface="ＭＳ ゴシック" panose="020B0609070205080204" pitchFamily="49" charset="-128"/>
            </a:rPr>
            <a:t>ID:200,</a:t>
          </a:r>
        </a:p>
        <a:p>
          <a:r>
            <a:rPr kumimoji="1" lang="ja-JP" altLang="en-US" sz="900">
              <a:latin typeface="ＭＳ ゴシック" panose="020B0609070205080204" pitchFamily="49" charset="-128"/>
              <a:ea typeface="ＭＳ ゴシック" panose="020B0609070205080204" pitchFamily="49" charset="-128"/>
            </a:rPr>
            <a:t>　　　　　　コマンド種別</a:t>
          </a:r>
          <a:r>
            <a:rPr kumimoji="1" lang="en-US" altLang="ja-JP" sz="900">
              <a:latin typeface="ＭＳ ゴシック" panose="020B0609070205080204" pitchFamily="49" charset="-128"/>
              <a:ea typeface="ＭＳ ゴシック" panose="020B0609070205080204" pitchFamily="49" charset="-128"/>
            </a:rPr>
            <a:t>:5000</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要求データ</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無し</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1</xdr:colOff>
      <xdr:row>66</xdr:row>
      <xdr:rowOff>63271</xdr:rowOff>
    </xdr:from>
    <xdr:to>
      <xdr:col>12</xdr:col>
      <xdr:colOff>0</xdr:colOff>
      <xdr:row>66</xdr:row>
      <xdr:rowOff>63271</xdr:rowOff>
    </xdr:to>
    <xdr:cxnSp macro="">
      <xdr:nvCxnSpPr>
        <xdr:cNvPr id="179" name="直線矢印コネクタ 178"/>
        <xdr:cNvCxnSpPr/>
      </xdr:nvCxnSpPr>
      <xdr:spPr>
        <a:xfrm flipH="1">
          <a:off x="1524001" y="10207396"/>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5736</xdr:colOff>
      <xdr:row>19</xdr:row>
      <xdr:rowOff>0</xdr:rowOff>
    </xdr:from>
    <xdr:to>
      <xdr:col>26</xdr:col>
      <xdr:colOff>5737</xdr:colOff>
      <xdr:row>19</xdr:row>
      <xdr:rowOff>0</xdr:rowOff>
    </xdr:to>
    <xdr:cxnSp macro="">
      <xdr:nvCxnSpPr>
        <xdr:cNvPr id="180" name="直線矢印コネクタ 179"/>
        <xdr:cNvCxnSpPr/>
      </xdr:nvCxnSpPr>
      <xdr:spPr>
        <a:xfrm flipH="1">
          <a:off x="5796936" y="2981325"/>
          <a:ext cx="2133601"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11946</xdr:colOff>
      <xdr:row>24</xdr:row>
      <xdr:rowOff>5861</xdr:rowOff>
    </xdr:from>
    <xdr:to>
      <xdr:col>42</xdr:col>
      <xdr:colOff>0</xdr:colOff>
      <xdr:row>35</xdr:row>
      <xdr:rowOff>102577</xdr:rowOff>
    </xdr:to>
    <xdr:sp macro="" textlink="">
      <xdr:nvSpPr>
        <xdr:cNvPr id="181" name="テキスト ボックス 180"/>
        <xdr:cNvSpPr txBox="1"/>
      </xdr:nvSpPr>
      <xdr:spPr>
        <a:xfrm>
          <a:off x="8241546" y="3749186"/>
          <a:ext cx="4560054" cy="1773116"/>
        </a:xfrm>
        <a:prstGeom prst="rect">
          <a:avLst/>
        </a:prstGeom>
        <a:solidFill>
          <a:schemeClr val="accent3">
            <a:lumMod val="40000"/>
            <a:lumOff val="60000"/>
          </a:schemeClr>
        </a:solidFill>
        <a:ln>
          <a:solidFill>
            <a:schemeClr val="accent3">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について</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定期通知のケースでは必要は無いが、</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イベント通知と共通化のため発行。内容については</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のケースで記載。</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コマンド種別について</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コマンド種別は要求種別毎に決められたユニークな固定値となる。</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Climate ON/OFF⇒1000</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AUTO</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切替</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[FR/RR]⇒1001</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　等々</a:t>
          </a:r>
        </a:p>
      </xdr:txBody>
    </xdr:sp>
    <xdr:clientData/>
  </xdr:twoCellAnchor>
  <xdr:twoCellAnchor>
    <xdr:from>
      <xdr:col>19</xdr:col>
      <xdr:colOff>9525</xdr:colOff>
      <xdr:row>22</xdr:row>
      <xdr:rowOff>0</xdr:rowOff>
    </xdr:from>
    <xdr:to>
      <xdr:col>21</xdr:col>
      <xdr:colOff>152400</xdr:colOff>
      <xdr:row>25</xdr:row>
      <xdr:rowOff>9525</xdr:rowOff>
    </xdr:to>
    <xdr:sp macro="" textlink="">
      <xdr:nvSpPr>
        <xdr:cNvPr id="182" name="フリーフォーム 181"/>
        <xdr:cNvSpPr/>
      </xdr:nvSpPr>
      <xdr:spPr>
        <a:xfrm>
          <a:off x="5800725" y="3438525"/>
          <a:ext cx="752475" cy="466725"/>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133349</xdr:colOff>
      <xdr:row>22</xdr:row>
      <xdr:rowOff>133350</xdr:rowOff>
    </xdr:from>
    <xdr:to>
      <xdr:col>25</xdr:col>
      <xdr:colOff>247650</xdr:colOff>
      <xdr:row>28</xdr:row>
      <xdr:rowOff>133350</xdr:rowOff>
    </xdr:to>
    <xdr:sp macro="" textlink="">
      <xdr:nvSpPr>
        <xdr:cNvPr id="183" name="テキスト ボックス 182"/>
        <xdr:cNvSpPr txBox="1"/>
      </xdr:nvSpPr>
      <xdr:spPr>
        <a:xfrm>
          <a:off x="6229349" y="3571875"/>
          <a:ext cx="1638301" cy="914400"/>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発行</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・要求通信データ作成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ヘッダ部＋データ部</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・暗号化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付与</a:t>
          </a:r>
        </a:p>
      </xdr:txBody>
    </xdr:sp>
    <xdr:clientData/>
  </xdr:twoCellAnchor>
  <xdr:twoCellAnchor>
    <xdr:from>
      <xdr:col>12</xdr:col>
      <xdr:colOff>9525</xdr:colOff>
      <xdr:row>29</xdr:row>
      <xdr:rowOff>0</xdr:rowOff>
    </xdr:from>
    <xdr:to>
      <xdr:col>14</xdr:col>
      <xdr:colOff>152400</xdr:colOff>
      <xdr:row>33</xdr:row>
      <xdr:rowOff>0</xdr:rowOff>
    </xdr:to>
    <xdr:sp macro="" textlink="">
      <xdr:nvSpPr>
        <xdr:cNvPr id="184" name="フリーフォーム 183"/>
        <xdr:cNvSpPr/>
      </xdr:nvSpPr>
      <xdr:spPr>
        <a:xfrm>
          <a:off x="3667125" y="4505325"/>
          <a:ext cx="752475" cy="60960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29</xdr:row>
      <xdr:rowOff>76200</xdr:rowOff>
    </xdr:from>
    <xdr:to>
      <xdr:col>18</xdr:col>
      <xdr:colOff>190500</xdr:colOff>
      <xdr:row>34</xdr:row>
      <xdr:rowOff>38100</xdr:rowOff>
    </xdr:to>
    <xdr:sp macro="" textlink="">
      <xdr:nvSpPr>
        <xdr:cNvPr id="185" name="テキスト ボックス 184"/>
        <xdr:cNvSpPr txBox="1"/>
      </xdr:nvSpPr>
      <xdr:spPr>
        <a:xfrm>
          <a:off x="4095749" y="4581525"/>
          <a:ext cx="1581151" cy="723900"/>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・要求通信データ復号化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CheckSum</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チェック</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・ヘッダ部解析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・データ部取得</a:t>
          </a:r>
        </a:p>
      </xdr:txBody>
    </xdr:sp>
    <xdr:clientData/>
  </xdr:twoCellAnchor>
  <xdr:twoCellAnchor>
    <xdr:from>
      <xdr:col>5</xdr:col>
      <xdr:colOff>0</xdr:colOff>
      <xdr:row>40</xdr:row>
      <xdr:rowOff>1660</xdr:rowOff>
    </xdr:from>
    <xdr:to>
      <xdr:col>7</xdr:col>
      <xdr:colOff>142875</xdr:colOff>
      <xdr:row>41</xdr:row>
      <xdr:rowOff>82830</xdr:rowOff>
    </xdr:to>
    <xdr:sp macro="" textlink="">
      <xdr:nvSpPr>
        <xdr:cNvPr id="186" name="フリーフォーム 185"/>
        <xdr:cNvSpPr/>
      </xdr:nvSpPr>
      <xdr:spPr>
        <a:xfrm>
          <a:off x="1524000" y="6183385"/>
          <a:ext cx="752475" cy="233570"/>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247650</xdr:colOff>
      <xdr:row>40</xdr:row>
      <xdr:rowOff>77859</xdr:rowOff>
    </xdr:from>
    <xdr:to>
      <xdr:col>11</xdr:col>
      <xdr:colOff>238126</xdr:colOff>
      <xdr:row>42</xdr:row>
      <xdr:rowOff>82830</xdr:rowOff>
    </xdr:to>
    <xdr:sp macro="" textlink="">
      <xdr:nvSpPr>
        <xdr:cNvPr id="187" name="テキスト ボックス 186"/>
        <xdr:cNvSpPr txBox="1"/>
      </xdr:nvSpPr>
      <xdr:spPr>
        <a:xfrm>
          <a:off x="1771650" y="6259584"/>
          <a:ext cx="1819276" cy="309771"/>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・要求受付⇒要求処理</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9525</xdr:colOff>
      <xdr:row>27</xdr:row>
      <xdr:rowOff>76200</xdr:rowOff>
    </xdr:from>
    <xdr:to>
      <xdr:col>12</xdr:col>
      <xdr:colOff>9525</xdr:colOff>
      <xdr:row>27</xdr:row>
      <xdr:rowOff>76200</xdr:rowOff>
    </xdr:to>
    <xdr:cxnSp macro="">
      <xdr:nvCxnSpPr>
        <xdr:cNvPr id="188" name="直線矢印コネクタ 187"/>
        <xdr:cNvCxnSpPr/>
      </xdr:nvCxnSpPr>
      <xdr:spPr>
        <a:xfrm>
          <a:off x="1533525" y="4276725"/>
          <a:ext cx="2133600"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133350</xdr:colOff>
      <xdr:row>26</xdr:row>
      <xdr:rowOff>38100</xdr:rowOff>
    </xdr:from>
    <xdr:ext cx="1895476" cy="242374"/>
    <xdr:sp macro="" textlink="">
      <xdr:nvSpPr>
        <xdr:cNvPr id="189" name="テキスト ボックス 188"/>
        <xdr:cNvSpPr txBox="1"/>
      </xdr:nvSpPr>
      <xdr:spPr>
        <a:xfrm>
          <a:off x="1657350" y="4086225"/>
          <a:ext cx="1895476"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900">
              <a:latin typeface="ＭＳ ゴシック" panose="020B0609070205080204" pitchFamily="49" charset="-128"/>
              <a:ea typeface="ＭＳ ゴシック" panose="020B0609070205080204" pitchFamily="49" charset="-128"/>
            </a:rPr>
            <a:t>postMdData</a:t>
          </a:r>
        </a:p>
      </xdr:txBody>
    </xdr:sp>
    <xdr:clientData/>
  </xdr:oneCellAnchor>
  <xdr:twoCellAnchor>
    <xdr:from>
      <xdr:col>4</xdr:col>
      <xdr:colOff>295275</xdr:colOff>
      <xdr:row>27</xdr:row>
      <xdr:rowOff>142875</xdr:rowOff>
    </xdr:from>
    <xdr:to>
      <xdr:col>11</xdr:col>
      <xdr:colOff>295275</xdr:colOff>
      <xdr:row>27</xdr:row>
      <xdr:rowOff>142875</xdr:rowOff>
    </xdr:to>
    <xdr:cxnSp macro="">
      <xdr:nvCxnSpPr>
        <xdr:cNvPr id="190" name="直線矢印コネクタ 189"/>
        <xdr:cNvCxnSpPr/>
      </xdr:nvCxnSpPr>
      <xdr:spPr>
        <a:xfrm flipH="1">
          <a:off x="1514475" y="4343400"/>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4396</xdr:colOff>
      <xdr:row>21</xdr:row>
      <xdr:rowOff>57150</xdr:rowOff>
    </xdr:from>
    <xdr:to>
      <xdr:col>26</xdr:col>
      <xdr:colOff>4396</xdr:colOff>
      <xdr:row>21</xdr:row>
      <xdr:rowOff>57150</xdr:rowOff>
    </xdr:to>
    <xdr:cxnSp macro="">
      <xdr:nvCxnSpPr>
        <xdr:cNvPr id="191" name="直線矢印コネクタ 190"/>
        <xdr:cNvCxnSpPr/>
      </xdr:nvCxnSpPr>
      <xdr:spPr>
        <a:xfrm>
          <a:off x="5795596" y="3343275"/>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0</xdr:rowOff>
    </xdr:from>
    <xdr:to>
      <xdr:col>12</xdr:col>
      <xdr:colOff>0</xdr:colOff>
      <xdr:row>39</xdr:row>
      <xdr:rowOff>0</xdr:rowOff>
    </xdr:to>
    <xdr:cxnSp macro="">
      <xdr:nvCxnSpPr>
        <xdr:cNvPr id="192" name="直線矢印コネクタ 191"/>
        <xdr:cNvCxnSpPr/>
      </xdr:nvCxnSpPr>
      <xdr:spPr>
        <a:xfrm>
          <a:off x="1524000" y="6029325"/>
          <a:ext cx="2133600" cy="0"/>
        </a:xfrm>
        <a:prstGeom prst="straightConnector1">
          <a:avLst/>
        </a:prstGeom>
        <a:ln w="12700">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xdr:colOff>
      <xdr:row>65</xdr:row>
      <xdr:rowOff>11982</xdr:rowOff>
    </xdr:from>
    <xdr:to>
      <xdr:col>19</xdr:col>
      <xdr:colOff>0</xdr:colOff>
      <xdr:row>65</xdr:row>
      <xdr:rowOff>11982</xdr:rowOff>
    </xdr:to>
    <xdr:cxnSp macro="">
      <xdr:nvCxnSpPr>
        <xdr:cNvPr id="193" name="直線矢印コネクタ 192"/>
        <xdr:cNvCxnSpPr/>
      </xdr:nvCxnSpPr>
      <xdr:spPr>
        <a:xfrm flipH="1">
          <a:off x="3657601" y="10003707"/>
          <a:ext cx="2133599" cy="0"/>
        </a:xfrm>
        <a:prstGeom prst="straightConnector1">
          <a:avLst/>
        </a:prstGeom>
        <a:ln w="127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67</xdr:row>
      <xdr:rowOff>8318</xdr:rowOff>
    </xdr:from>
    <xdr:to>
      <xdr:col>7</xdr:col>
      <xdr:colOff>142875</xdr:colOff>
      <xdr:row>69</xdr:row>
      <xdr:rowOff>36</xdr:rowOff>
    </xdr:to>
    <xdr:sp macro="" textlink="">
      <xdr:nvSpPr>
        <xdr:cNvPr id="194" name="フリーフォーム 193"/>
        <xdr:cNvSpPr/>
      </xdr:nvSpPr>
      <xdr:spPr>
        <a:xfrm>
          <a:off x="1524000" y="10304843"/>
          <a:ext cx="752475" cy="296518"/>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146538</xdr:colOff>
      <xdr:row>67</xdr:row>
      <xdr:rowOff>84517</xdr:rowOff>
    </xdr:from>
    <xdr:to>
      <xdr:col>11</xdr:col>
      <xdr:colOff>238126</xdr:colOff>
      <xdr:row>69</xdr:row>
      <xdr:rowOff>91144</xdr:rowOff>
    </xdr:to>
    <xdr:sp macro="" textlink="">
      <xdr:nvSpPr>
        <xdr:cNvPr id="195" name="テキスト ボックス 194"/>
        <xdr:cNvSpPr txBox="1"/>
      </xdr:nvSpPr>
      <xdr:spPr>
        <a:xfrm>
          <a:off x="1670538" y="10381042"/>
          <a:ext cx="1920388" cy="311427"/>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・要求受付⇒</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VOL-UP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処理</a:t>
          </a:r>
        </a:p>
      </xdr:txBody>
    </xdr:sp>
    <xdr:clientData/>
  </xdr:twoCellAnchor>
  <xdr:twoCellAnchor>
    <xdr:from>
      <xdr:col>8</xdr:col>
      <xdr:colOff>298178</xdr:colOff>
      <xdr:row>15</xdr:row>
      <xdr:rowOff>82826</xdr:rowOff>
    </xdr:from>
    <xdr:to>
      <xdr:col>18</xdr:col>
      <xdr:colOff>190506</xdr:colOff>
      <xdr:row>20</xdr:row>
      <xdr:rowOff>8282</xdr:rowOff>
    </xdr:to>
    <xdr:sp macro="" textlink="">
      <xdr:nvSpPr>
        <xdr:cNvPr id="196" name="四角形吹き出し 195"/>
        <xdr:cNvSpPr/>
      </xdr:nvSpPr>
      <xdr:spPr>
        <a:xfrm>
          <a:off x="2736578" y="2454551"/>
          <a:ext cx="2940328" cy="687456"/>
        </a:xfrm>
        <a:prstGeom prst="wedgeRectCallout">
          <a:avLst>
            <a:gd name="adj1" fmla="val 52413"/>
            <a:gd name="adj2" fmla="val 72622"/>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要求時に</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未接続</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や</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認証中</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等、受付不可の場合、受付不可としてエラー応答を返し、処理終了とする。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※getVehicleData</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と同様のイメージ</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0</xdr:colOff>
      <xdr:row>12</xdr:row>
      <xdr:rowOff>67757</xdr:rowOff>
    </xdr:from>
    <xdr:to>
      <xdr:col>14</xdr:col>
      <xdr:colOff>142875</xdr:colOff>
      <xdr:row>13</xdr:row>
      <xdr:rowOff>82823</xdr:rowOff>
    </xdr:to>
    <xdr:sp macro="" textlink="">
      <xdr:nvSpPr>
        <xdr:cNvPr id="197" name="フリーフォーム 196"/>
        <xdr:cNvSpPr/>
      </xdr:nvSpPr>
      <xdr:spPr>
        <a:xfrm>
          <a:off x="3657600" y="1982282"/>
          <a:ext cx="752475" cy="167466"/>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accent3">
              <a:lumMod val="75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166891</xdr:colOff>
      <xdr:row>12</xdr:row>
      <xdr:rowOff>106047</xdr:rowOff>
    </xdr:from>
    <xdr:to>
      <xdr:col>18</xdr:col>
      <xdr:colOff>256761</xdr:colOff>
      <xdr:row>14</xdr:row>
      <xdr:rowOff>49691</xdr:rowOff>
    </xdr:to>
    <xdr:sp macro="" textlink="">
      <xdr:nvSpPr>
        <xdr:cNvPr id="198" name="テキスト ボックス 197"/>
        <xdr:cNvSpPr txBox="1"/>
      </xdr:nvSpPr>
      <xdr:spPr>
        <a:xfrm>
          <a:off x="3824491" y="2020572"/>
          <a:ext cx="1918670" cy="248444"/>
        </a:xfrm>
        <a:prstGeom prst="rect">
          <a:avLst/>
        </a:prstGeom>
        <a:solidFill>
          <a:sysClr val="window" lastClr="FFFFFF"/>
        </a:solidFill>
        <a:ln>
          <a:solidFill>
            <a:schemeClr val="accent3">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定期送信データ更新</a:t>
          </a:r>
        </a:p>
      </xdr:txBody>
    </xdr:sp>
    <xdr:clientData/>
  </xdr:twoCellAnchor>
  <xdr:twoCellAnchor>
    <xdr:from>
      <xdr:col>5</xdr:col>
      <xdr:colOff>0</xdr:colOff>
      <xdr:row>13</xdr:row>
      <xdr:rowOff>145143</xdr:rowOff>
    </xdr:from>
    <xdr:to>
      <xdr:col>12</xdr:col>
      <xdr:colOff>0</xdr:colOff>
      <xdr:row>13</xdr:row>
      <xdr:rowOff>145143</xdr:rowOff>
    </xdr:to>
    <xdr:cxnSp macro="">
      <xdr:nvCxnSpPr>
        <xdr:cNvPr id="199" name="直線矢印コネクタ 198"/>
        <xdr:cNvCxnSpPr/>
      </xdr:nvCxnSpPr>
      <xdr:spPr>
        <a:xfrm flipH="1">
          <a:off x="1524000" y="2212068"/>
          <a:ext cx="2133600" cy="0"/>
        </a:xfrm>
        <a:prstGeom prst="straightConnector1">
          <a:avLst/>
        </a:prstGeom>
        <a:ln w="12700">
          <a:solidFill>
            <a:schemeClr val="accent3">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280967</xdr:colOff>
      <xdr:row>9</xdr:row>
      <xdr:rowOff>124238</xdr:rowOff>
    </xdr:from>
    <xdr:ext cx="2408014" cy="463822"/>
    <xdr:sp macro="" textlink="">
      <xdr:nvSpPr>
        <xdr:cNvPr id="200" name="テキスト ボックス 199"/>
        <xdr:cNvSpPr txBox="1"/>
      </xdr:nvSpPr>
      <xdr:spPr>
        <a:xfrm>
          <a:off x="1500167" y="1581563"/>
          <a:ext cx="2408014" cy="4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ja-JP" altLang="en-US" sz="900">
              <a:latin typeface="ＭＳ ゴシック" panose="020B0609070205080204" pitchFamily="49" charset="-128"/>
              <a:ea typeface="ＭＳ ゴシック" panose="020B0609070205080204" pitchFamily="49" charset="-128"/>
            </a:rPr>
            <a:t>機能別設定</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r>
            <a:rPr kumimoji="1" lang="en-US" altLang="ja-JP" sz="900">
              <a:latin typeface="ＭＳ ゴシック" panose="020B0609070205080204" pitchFamily="49" charset="-128"/>
              <a:ea typeface="ＭＳ ゴシック" panose="020B0609070205080204" pitchFamily="49" charset="-128"/>
            </a:rPr>
            <a:t>(Version1.0</a:t>
          </a:r>
          <a:r>
            <a:rPr kumimoji="1" lang="ja-JP" altLang="en-US" sz="900">
              <a:latin typeface="ＭＳ ゴシック" panose="020B0609070205080204" pitchFamily="49" charset="-128"/>
              <a:ea typeface="ＭＳ ゴシック" panose="020B0609070205080204" pitchFamily="49" charset="-128"/>
            </a:rPr>
            <a:t>同等</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0</xdr:col>
      <xdr:colOff>190500</xdr:colOff>
      <xdr:row>14</xdr:row>
      <xdr:rowOff>82828</xdr:rowOff>
    </xdr:from>
    <xdr:to>
      <xdr:col>8</xdr:col>
      <xdr:colOff>198784</xdr:colOff>
      <xdr:row>18</xdr:row>
      <xdr:rowOff>91110</xdr:rowOff>
    </xdr:to>
    <xdr:sp macro="" textlink="">
      <xdr:nvSpPr>
        <xdr:cNvPr id="201" name="四角形吹き出し 200"/>
        <xdr:cNvSpPr/>
      </xdr:nvSpPr>
      <xdr:spPr>
        <a:xfrm>
          <a:off x="190500" y="2302153"/>
          <a:ext cx="2446684" cy="617882"/>
        </a:xfrm>
        <a:prstGeom prst="wedgeRectCallout">
          <a:avLst>
            <a:gd name="adj1" fmla="val 33026"/>
            <a:gd name="adj2" fmla="val -103872"/>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CAN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Version1.0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同様に定期コール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CAN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以外：初期値＋変化時にコール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更新タイムアウト無し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19</xdr:col>
      <xdr:colOff>240194</xdr:colOff>
      <xdr:row>11</xdr:row>
      <xdr:rowOff>57979</xdr:rowOff>
    </xdr:from>
    <xdr:to>
      <xdr:col>24</xdr:col>
      <xdr:colOff>207064</xdr:colOff>
      <xdr:row>14</xdr:row>
      <xdr:rowOff>29404</xdr:rowOff>
    </xdr:to>
    <xdr:sp macro="" textlink="">
      <xdr:nvSpPr>
        <xdr:cNvPr id="202" name="四角形吹き出し 201"/>
        <xdr:cNvSpPr/>
      </xdr:nvSpPr>
      <xdr:spPr>
        <a:xfrm>
          <a:off x="6031394" y="1820104"/>
          <a:ext cx="1490870" cy="428625"/>
        </a:xfrm>
        <a:prstGeom prst="wedgeRectCallout">
          <a:avLst>
            <a:gd name="adj1" fmla="val -60168"/>
            <a:gd name="adj2" fmla="val 59867"/>
          </a:avLst>
        </a:prstGeom>
        <a:solidFill>
          <a:schemeClr val="accent2">
            <a:lumMod val="40000"/>
            <a:lumOff val="60000"/>
          </a:schemeClr>
        </a:solidFill>
        <a:ln w="952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0">
              <a:solidFill>
                <a:sysClr val="windowText" lastClr="000000"/>
              </a:solidFill>
              <a:latin typeface="ＭＳ ゴシック" panose="020B0609070205080204" pitchFamily="49" charset="-128"/>
              <a:ea typeface="ＭＳ ゴシック" panose="020B0609070205080204" pitchFamily="49" charset="-128"/>
            </a:rPr>
            <a:t>定期通知：</a:t>
          </a:r>
          <a:r>
            <a:rPr kumimoji="1" lang="en-US" altLang="ja-JP" sz="900" b="0">
              <a:solidFill>
                <a:sysClr val="windowText" lastClr="000000"/>
              </a:solidFill>
              <a:latin typeface="ＭＳ ゴシック" panose="020B0609070205080204" pitchFamily="49" charset="-128"/>
              <a:ea typeface="ＭＳ ゴシック" panose="020B0609070205080204" pitchFamily="49" charset="-128"/>
            </a:rPr>
            <a:t>Version1.0</a:t>
          </a:r>
          <a:r>
            <a:rPr kumimoji="1" lang="ja-JP" altLang="en-US" sz="900" b="0">
              <a:solidFill>
                <a:sysClr val="windowText" lastClr="000000"/>
              </a:solidFill>
              <a:latin typeface="ＭＳ ゴシック" panose="020B0609070205080204" pitchFamily="49" charset="-128"/>
              <a:ea typeface="ＭＳ ゴシック" panose="020B0609070205080204" pitchFamily="49" charset="-128"/>
            </a:rPr>
            <a:t>同等のため詳細は省略</a:t>
          </a:r>
          <a:endParaRPr kumimoji="1" lang="en-US" altLang="ja-JP" sz="9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25</xdr:col>
      <xdr:colOff>164696</xdr:colOff>
      <xdr:row>14</xdr:row>
      <xdr:rowOff>85724</xdr:rowOff>
    </xdr:from>
    <xdr:to>
      <xdr:col>34</xdr:col>
      <xdr:colOff>102576</xdr:colOff>
      <xdr:row>20</xdr:row>
      <xdr:rowOff>114300</xdr:rowOff>
    </xdr:to>
    <xdr:sp macro="" textlink="">
      <xdr:nvSpPr>
        <xdr:cNvPr id="203" name="四角形吹き出し 202"/>
        <xdr:cNvSpPr/>
      </xdr:nvSpPr>
      <xdr:spPr>
        <a:xfrm>
          <a:off x="7784696" y="2305049"/>
          <a:ext cx="2681080" cy="942976"/>
        </a:xfrm>
        <a:prstGeom prst="wedgeRectCallout">
          <a:avLst>
            <a:gd name="adj1" fmla="val -62968"/>
            <a:gd name="adj2" fmla="val 5750"/>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要求毎に個別</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IF</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で定義</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※MDVESerivce</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側は</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の証明書チェックを行い、事前に登録された</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でなければ要求に応じない。⇒チェック方法は別途定義</a:t>
          </a:r>
        </a:p>
      </xdr:txBody>
    </xdr:sp>
    <xdr:clientData/>
  </xdr:twoCellAnchor>
  <xdr:twoCellAnchor>
    <xdr:from>
      <xdr:col>4</xdr:col>
      <xdr:colOff>306393</xdr:colOff>
      <xdr:row>47</xdr:row>
      <xdr:rowOff>4332</xdr:rowOff>
    </xdr:from>
    <xdr:to>
      <xdr:col>11</xdr:col>
      <xdr:colOff>306392</xdr:colOff>
      <xdr:row>47</xdr:row>
      <xdr:rowOff>4332</xdr:rowOff>
    </xdr:to>
    <xdr:cxnSp macro="">
      <xdr:nvCxnSpPr>
        <xdr:cNvPr id="204" name="直線矢印コネクタ 203"/>
        <xdr:cNvCxnSpPr/>
      </xdr:nvCxnSpPr>
      <xdr:spPr>
        <a:xfrm flipH="1">
          <a:off x="1525593" y="7252857"/>
          <a:ext cx="2133599" cy="0"/>
        </a:xfrm>
        <a:prstGeom prst="straightConnector1">
          <a:avLst/>
        </a:prstGeom>
        <a:ln w="12700">
          <a:solidFill>
            <a:schemeClr val="accent3">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270934</xdr:colOff>
      <xdr:row>42</xdr:row>
      <xdr:rowOff>132514</xdr:rowOff>
    </xdr:from>
    <xdr:ext cx="2381412" cy="463822"/>
    <xdr:sp macro="" textlink="">
      <xdr:nvSpPr>
        <xdr:cNvPr id="205" name="テキスト ボックス 204"/>
        <xdr:cNvSpPr txBox="1"/>
      </xdr:nvSpPr>
      <xdr:spPr>
        <a:xfrm>
          <a:off x="1490134" y="6619039"/>
          <a:ext cx="2381412" cy="4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ja-JP" altLang="en-US" sz="900">
              <a:latin typeface="ＭＳ ゴシック" panose="020B0609070205080204" pitchFamily="49" charset="-128"/>
              <a:ea typeface="ＭＳ ゴシック" panose="020B0609070205080204" pitchFamily="49" charset="-128"/>
            </a:rPr>
            <a:t>機能別設定</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r>
            <a:rPr kumimoji="1" lang="en-US" altLang="ja-JP" sz="900">
              <a:latin typeface="ＭＳ ゴシック" panose="020B0609070205080204" pitchFamily="49" charset="-128"/>
              <a:ea typeface="ＭＳ ゴシック" panose="020B0609070205080204" pitchFamily="49" charset="-128"/>
            </a:rPr>
            <a:t>(Version1.0</a:t>
          </a:r>
          <a:r>
            <a:rPr kumimoji="1" lang="ja-JP" altLang="en-US" sz="900">
              <a:latin typeface="ＭＳ ゴシック" panose="020B0609070205080204" pitchFamily="49" charset="-128"/>
              <a:ea typeface="ＭＳ ゴシック" panose="020B0609070205080204" pitchFamily="49" charset="-128"/>
            </a:rPr>
            <a:t>同等</a:t>
          </a:r>
          <a:r>
            <a:rPr kumimoji="1" lang="en-US" altLang="ja-JP" sz="900">
              <a:latin typeface="ＭＳ ゴシック" panose="020B0609070205080204" pitchFamily="49" charset="-128"/>
              <a:ea typeface="ＭＳ ゴシック" panose="020B0609070205080204" pitchFamily="49" charset="-128"/>
            </a:rPr>
            <a:t>)</a:t>
          </a:r>
        </a:p>
      </xdr:txBody>
    </xdr:sp>
    <xdr:clientData/>
  </xdr:oneCellAnchor>
  <xdr:twoCellAnchor>
    <xdr:from>
      <xdr:col>5</xdr:col>
      <xdr:colOff>9461</xdr:colOff>
      <xdr:row>45</xdr:row>
      <xdr:rowOff>8276</xdr:rowOff>
    </xdr:from>
    <xdr:to>
      <xdr:col>12</xdr:col>
      <xdr:colOff>9461</xdr:colOff>
      <xdr:row>45</xdr:row>
      <xdr:rowOff>8276</xdr:rowOff>
    </xdr:to>
    <xdr:cxnSp macro="">
      <xdr:nvCxnSpPr>
        <xdr:cNvPr id="206" name="直線矢印コネクタ 205"/>
        <xdr:cNvCxnSpPr/>
      </xdr:nvCxnSpPr>
      <xdr:spPr>
        <a:xfrm>
          <a:off x="1533461" y="6952001"/>
          <a:ext cx="2133600" cy="0"/>
        </a:xfrm>
        <a:prstGeom prst="straightConnector1">
          <a:avLst/>
        </a:prstGeom>
        <a:ln w="12700">
          <a:solidFill>
            <a:schemeClr val="accent3">
              <a:lumMod val="75000"/>
            </a:schemeClr>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98977</xdr:colOff>
      <xdr:row>45</xdr:row>
      <xdr:rowOff>135963</xdr:rowOff>
    </xdr:from>
    <xdr:to>
      <xdr:col>11</xdr:col>
      <xdr:colOff>57977</xdr:colOff>
      <xdr:row>49</xdr:row>
      <xdr:rowOff>107674</xdr:rowOff>
    </xdr:to>
    <xdr:sp macro="" textlink="">
      <xdr:nvSpPr>
        <xdr:cNvPr id="207" name="四角形吹き出し 206"/>
        <xdr:cNvSpPr/>
      </xdr:nvSpPr>
      <xdr:spPr>
        <a:xfrm>
          <a:off x="708577" y="7079688"/>
          <a:ext cx="2702200" cy="581311"/>
        </a:xfrm>
        <a:prstGeom prst="wedgeRectCallout">
          <a:avLst>
            <a:gd name="adj1" fmla="val -4529"/>
            <a:gd name="adj2" fmla="val -68532"/>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要求の結果、定期通知情報が変化⇒</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SET</a:t>
          </a:r>
        </a:p>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※CAN</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の場合は定期的</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SET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している値が変化</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0</xdr:colOff>
      <xdr:row>45</xdr:row>
      <xdr:rowOff>74547</xdr:rowOff>
    </xdr:from>
    <xdr:to>
      <xdr:col>14</xdr:col>
      <xdr:colOff>142875</xdr:colOff>
      <xdr:row>46</xdr:row>
      <xdr:rowOff>89613</xdr:rowOff>
    </xdr:to>
    <xdr:sp macro="" textlink="">
      <xdr:nvSpPr>
        <xdr:cNvPr id="208" name="フリーフォーム 207"/>
        <xdr:cNvSpPr/>
      </xdr:nvSpPr>
      <xdr:spPr>
        <a:xfrm>
          <a:off x="3657600" y="7018272"/>
          <a:ext cx="752475" cy="167466"/>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accent3">
              <a:lumMod val="75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166891</xdr:colOff>
      <xdr:row>45</xdr:row>
      <xdr:rowOff>112837</xdr:rowOff>
    </xdr:from>
    <xdr:to>
      <xdr:col>18</xdr:col>
      <xdr:colOff>256761</xdr:colOff>
      <xdr:row>47</xdr:row>
      <xdr:rowOff>56481</xdr:rowOff>
    </xdr:to>
    <xdr:sp macro="" textlink="">
      <xdr:nvSpPr>
        <xdr:cNvPr id="209" name="テキスト ボックス 208"/>
        <xdr:cNvSpPr txBox="1"/>
      </xdr:nvSpPr>
      <xdr:spPr>
        <a:xfrm>
          <a:off x="3824491" y="7056562"/>
          <a:ext cx="1918670" cy="248444"/>
        </a:xfrm>
        <a:prstGeom prst="rect">
          <a:avLst/>
        </a:prstGeom>
        <a:solidFill>
          <a:sysClr val="window" lastClr="FFFFFF"/>
        </a:solidFill>
        <a:ln>
          <a:solidFill>
            <a:schemeClr val="accent3">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定期送信データ更新</a:t>
          </a:r>
        </a:p>
      </xdr:txBody>
    </xdr:sp>
    <xdr:clientData/>
  </xdr:twoCellAnchor>
  <xdr:twoCellAnchor>
    <xdr:from>
      <xdr:col>5</xdr:col>
      <xdr:colOff>9525</xdr:colOff>
      <xdr:row>12</xdr:row>
      <xdr:rowOff>0</xdr:rowOff>
    </xdr:from>
    <xdr:to>
      <xdr:col>12</xdr:col>
      <xdr:colOff>9525</xdr:colOff>
      <xdr:row>12</xdr:row>
      <xdr:rowOff>0</xdr:rowOff>
    </xdr:to>
    <xdr:cxnSp macro="">
      <xdr:nvCxnSpPr>
        <xdr:cNvPr id="210" name="直線矢印コネクタ 209"/>
        <xdr:cNvCxnSpPr/>
      </xdr:nvCxnSpPr>
      <xdr:spPr>
        <a:xfrm>
          <a:off x="1533525" y="1914525"/>
          <a:ext cx="2133600" cy="0"/>
        </a:xfrm>
        <a:prstGeom prst="straightConnector1">
          <a:avLst/>
        </a:prstGeom>
        <a:ln w="12700">
          <a:solidFill>
            <a:schemeClr val="accent3">
              <a:lumMod val="75000"/>
            </a:schemeClr>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16565</xdr:colOff>
      <xdr:row>9</xdr:row>
      <xdr:rowOff>41412</xdr:rowOff>
    </xdr:from>
    <xdr:to>
      <xdr:col>38</xdr:col>
      <xdr:colOff>231910</xdr:colOff>
      <xdr:row>13</xdr:row>
      <xdr:rowOff>99391</xdr:rowOff>
    </xdr:to>
    <xdr:grpSp>
      <xdr:nvGrpSpPr>
        <xdr:cNvPr id="211" name="グループ化 210"/>
        <xdr:cNvGrpSpPr/>
      </xdr:nvGrpSpPr>
      <xdr:grpSpPr>
        <a:xfrm>
          <a:off x="8940757" y="1514124"/>
          <a:ext cx="2984922" cy="673440"/>
          <a:chOff x="9293087" y="1366630"/>
          <a:chExt cx="2973454" cy="654327"/>
        </a:xfrm>
      </xdr:grpSpPr>
      <xdr:sp macro="" textlink="">
        <xdr:nvSpPr>
          <xdr:cNvPr id="212" name="正方形/長方形 211"/>
          <xdr:cNvSpPr/>
        </xdr:nvSpPr>
        <xdr:spPr>
          <a:xfrm>
            <a:off x="9293087" y="1366630"/>
            <a:ext cx="2898913" cy="654327"/>
          </a:xfrm>
          <a:prstGeom prst="rect">
            <a:avLst/>
          </a:prstGeom>
          <a:solidFill>
            <a:schemeClr val="bg1"/>
          </a:solidFill>
          <a:ln w="12700">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13" name="グループ化 212"/>
          <xdr:cNvGrpSpPr/>
        </xdr:nvGrpSpPr>
        <xdr:grpSpPr>
          <a:xfrm>
            <a:off x="9507496" y="1472650"/>
            <a:ext cx="2759045" cy="441155"/>
            <a:chOff x="9507496" y="1472650"/>
            <a:chExt cx="2759045" cy="441155"/>
          </a:xfrm>
        </xdr:grpSpPr>
        <xdr:cxnSp macro="">
          <xdr:nvCxnSpPr>
            <xdr:cNvPr id="214" name="直線矢印コネクタ 213"/>
            <xdr:cNvCxnSpPr/>
          </xdr:nvCxnSpPr>
          <xdr:spPr>
            <a:xfrm flipH="1">
              <a:off x="9507496" y="1581979"/>
              <a:ext cx="299127" cy="0"/>
            </a:xfrm>
            <a:prstGeom prst="straightConnector1">
              <a:avLst/>
            </a:prstGeom>
            <a:ln w="127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15" name="直線矢印コネクタ 214"/>
            <xdr:cNvCxnSpPr/>
          </xdr:nvCxnSpPr>
          <xdr:spPr>
            <a:xfrm flipH="1">
              <a:off x="9508435" y="1789046"/>
              <a:ext cx="298174" cy="0"/>
            </a:xfrm>
            <a:prstGeom prst="straightConnector1">
              <a:avLst/>
            </a:prstGeom>
            <a:ln w="12700">
              <a:solidFill>
                <a:srgbClr val="92D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16" name="テキスト ボックス 215"/>
            <xdr:cNvSpPr txBox="1"/>
          </xdr:nvSpPr>
          <xdr:spPr>
            <a:xfrm>
              <a:off x="9764776" y="1472650"/>
              <a:ext cx="2501763"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青矢印</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：要求に関するシーケンス</a:t>
              </a:r>
              <a:endParaRPr kumimoji="1" lang="en-US" altLang="ja-JP" sz="900">
                <a:latin typeface="ＭＳ ゴシック" panose="020B0609070205080204" pitchFamily="49" charset="-128"/>
                <a:ea typeface="ＭＳ ゴシック" panose="020B0609070205080204" pitchFamily="49" charset="-128"/>
              </a:endParaRPr>
            </a:p>
          </xdr:txBody>
        </xdr:sp>
        <xdr:sp macro="" textlink="">
          <xdr:nvSpPr>
            <xdr:cNvPr id="217" name="テキスト ボックス 216"/>
            <xdr:cNvSpPr txBox="1"/>
          </xdr:nvSpPr>
          <xdr:spPr>
            <a:xfrm>
              <a:off x="9764778" y="1671431"/>
              <a:ext cx="2501763"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緑矢印</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：定期通知に関するシーケンス</a:t>
              </a:r>
              <a:endParaRPr kumimoji="1" lang="en-US" altLang="ja-JP" sz="900">
                <a:latin typeface="ＭＳ ゴシック" panose="020B0609070205080204" pitchFamily="49" charset="-128"/>
                <a:ea typeface="ＭＳ ゴシック" panose="020B0609070205080204" pitchFamily="49" charset="-128"/>
              </a:endParaRPr>
            </a:p>
          </xdr:txBody>
        </xdr:sp>
      </xdr:grpSp>
    </xdr:grpSp>
    <xdr:clientData/>
  </xdr:twoCellAnchor>
  <xdr:twoCellAnchor>
    <xdr:from>
      <xdr:col>17</xdr:col>
      <xdr:colOff>254117</xdr:colOff>
      <xdr:row>42</xdr:row>
      <xdr:rowOff>80851</xdr:rowOff>
    </xdr:from>
    <xdr:to>
      <xdr:col>23</xdr:col>
      <xdr:colOff>62756</xdr:colOff>
      <xdr:row>46</xdr:row>
      <xdr:rowOff>110540</xdr:rowOff>
    </xdr:to>
    <xdr:sp macro="" textlink="">
      <xdr:nvSpPr>
        <xdr:cNvPr id="218" name="四角形吹き出し 217"/>
        <xdr:cNvSpPr/>
      </xdr:nvSpPr>
      <xdr:spPr>
        <a:xfrm>
          <a:off x="5435717" y="6567376"/>
          <a:ext cx="1637439" cy="639289"/>
        </a:xfrm>
        <a:prstGeom prst="wedgeRectCallout">
          <a:avLst>
            <a:gd name="adj1" fmla="val -57782"/>
            <a:gd name="adj2" fmla="val 96846"/>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定期送信データ更新後、次回定期通知の値が変化する</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(Version1.0</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同等</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26</xdr:col>
      <xdr:colOff>165641</xdr:colOff>
      <xdr:row>57</xdr:row>
      <xdr:rowOff>115976</xdr:rowOff>
    </xdr:from>
    <xdr:to>
      <xdr:col>29</xdr:col>
      <xdr:colOff>86112</xdr:colOff>
      <xdr:row>64</xdr:row>
      <xdr:rowOff>37783</xdr:rowOff>
    </xdr:to>
    <xdr:grpSp>
      <xdr:nvGrpSpPr>
        <xdr:cNvPr id="219" name="グループ化 218"/>
        <xdr:cNvGrpSpPr/>
      </xdr:nvGrpSpPr>
      <xdr:grpSpPr>
        <a:xfrm>
          <a:off x="8166641" y="8974226"/>
          <a:ext cx="843663" cy="998865"/>
          <a:chOff x="8318255" y="25406838"/>
          <a:chExt cx="847726" cy="974481"/>
        </a:xfrm>
      </xdr:grpSpPr>
      <xdr:sp macro="" textlink="">
        <xdr:nvSpPr>
          <xdr:cNvPr id="220" name="正方形/長方形 219"/>
          <xdr:cNvSpPr/>
        </xdr:nvSpPr>
        <xdr:spPr>
          <a:xfrm>
            <a:off x="8318255" y="25406838"/>
            <a:ext cx="847726" cy="974481"/>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xdr:cNvSpPr txBox="1"/>
        </xdr:nvSpPr>
        <xdr:spPr>
          <a:xfrm>
            <a:off x="8323385" y="25410501"/>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grpSp>
        <xdr:nvGrpSpPr>
          <xdr:cNvPr id="222" name="グループ化 221"/>
          <xdr:cNvGrpSpPr/>
        </xdr:nvGrpSpPr>
        <xdr:grpSpPr>
          <a:xfrm>
            <a:off x="8423033" y="25617120"/>
            <a:ext cx="288680" cy="701187"/>
            <a:chOff x="9346224" y="23016063"/>
            <a:chExt cx="605937" cy="1661015"/>
          </a:xfrm>
        </xdr:grpSpPr>
        <xdr:sp macro="" textlink="">
          <xdr:nvSpPr>
            <xdr:cNvPr id="225" name="正方形/長方形 224"/>
            <xdr:cNvSpPr/>
          </xdr:nvSpPr>
          <xdr:spPr>
            <a:xfrm>
              <a:off x="9346224" y="2385865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6" name="正方形/長方形 225"/>
            <xdr:cNvSpPr/>
          </xdr:nvSpPr>
          <xdr:spPr>
            <a:xfrm>
              <a:off x="9346224" y="2402717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正方形/長方形 226"/>
            <xdr:cNvSpPr/>
          </xdr:nvSpPr>
          <xdr:spPr>
            <a:xfrm>
              <a:off x="9346224" y="2419569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xdr:cNvSpPr/>
          </xdr:nvSpPr>
          <xdr:spPr>
            <a:xfrm>
              <a:off x="9346224" y="23690139"/>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9" name="正方形/長方形 228"/>
            <xdr:cNvSpPr/>
          </xdr:nvSpPr>
          <xdr:spPr>
            <a:xfrm>
              <a:off x="9346225" y="2301606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0" name="正方形/長方形 229"/>
            <xdr:cNvSpPr/>
          </xdr:nvSpPr>
          <xdr:spPr>
            <a:xfrm>
              <a:off x="9346224" y="2318458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1" name="正方形/長方形 230"/>
            <xdr:cNvSpPr/>
          </xdr:nvSpPr>
          <xdr:spPr>
            <a:xfrm>
              <a:off x="9346224" y="2335310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2" name="正方形/長方形 231"/>
            <xdr:cNvSpPr/>
          </xdr:nvSpPr>
          <xdr:spPr>
            <a:xfrm>
              <a:off x="9346224" y="2352162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3" name="正方形/長方形 232"/>
            <xdr:cNvSpPr/>
          </xdr:nvSpPr>
          <xdr:spPr>
            <a:xfrm>
              <a:off x="9346224" y="2436421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4" name="正方形/長方形 233"/>
            <xdr:cNvSpPr/>
          </xdr:nvSpPr>
          <xdr:spPr>
            <a:xfrm>
              <a:off x="9346224" y="2453273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3" name="正方形/長方形 222"/>
          <xdr:cNvSpPr/>
        </xdr:nvSpPr>
        <xdr:spPr>
          <a:xfrm>
            <a:off x="8777654" y="25842058"/>
            <a:ext cx="271097" cy="197826"/>
          </a:xfrm>
          <a:prstGeom prst="rect">
            <a:avLst/>
          </a:prstGeom>
          <a:solidFill>
            <a:schemeClr val="accent1">
              <a:lumMod val="20000"/>
              <a:lumOff val="80000"/>
            </a:schemeClr>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224" name="正方形/長方形 223"/>
          <xdr:cNvSpPr/>
        </xdr:nvSpPr>
        <xdr:spPr>
          <a:xfrm>
            <a:off x="8777654" y="26113154"/>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28</xdr:col>
      <xdr:colOff>206016</xdr:colOff>
      <xdr:row>59</xdr:row>
      <xdr:rowOff>6528</xdr:rowOff>
    </xdr:from>
    <xdr:to>
      <xdr:col>30</xdr:col>
      <xdr:colOff>159287</xdr:colOff>
      <xdr:row>60</xdr:row>
      <xdr:rowOff>120208</xdr:rowOff>
    </xdr:to>
    <xdr:sp macro="" textlink="">
      <xdr:nvSpPr>
        <xdr:cNvPr id="235" name="円形吹き出し 234"/>
        <xdr:cNvSpPr/>
      </xdr:nvSpPr>
      <xdr:spPr>
        <a:xfrm>
          <a:off x="8740416" y="9083853"/>
          <a:ext cx="562871" cy="266080"/>
        </a:xfrm>
        <a:prstGeom prst="wedgeEllipseCallout">
          <a:avLst>
            <a:gd name="adj1" fmla="val -40064"/>
            <a:gd name="adj2" fmla="val 70787"/>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選択</a:t>
          </a:r>
        </a:p>
      </xdr:txBody>
    </xdr:sp>
    <xdr:clientData/>
  </xdr:twoCellAnchor>
  <xdr:twoCellAnchor>
    <xdr:from>
      <xdr:col>12</xdr:col>
      <xdr:colOff>0</xdr:colOff>
      <xdr:row>57</xdr:row>
      <xdr:rowOff>76033</xdr:rowOff>
    </xdr:from>
    <xdr:to>
      <xdr:col>14</xdr:col>
      <xdr:colOff>142875</xdr:colOff>
      <xdr:row>58</xdr:row>
      <xdr:rowOff>91099</xdr:rowOff>
    </xdr:to>
    <xdr:sp macro="" textlink="">
      <xdr:nvSpPr>
        <xdr:cNvPr id="236" name="フリーフォーム 235"/>
        <xdr:cNvSpPr/>
      </xdr:nvSpPr>
      <xdr:spPr>
        <a:xfrm>
          <a:off x="3657600" y="8848558"/>
          <a:ext cx="752475" cy="167466"/>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accent3">
              <a:lumMod val="75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166891</xdr:colOff>
      <xdr:row>57</xdr:row>
      <xdr:rowOff>114323</xdr:rowOff>
    </xdr:from>
    <xdr:to>
      <xdr:col>18</xdr:col>
      <xdr:colOff>256761</xdr:colOff>
      <xdr:row>59</xdr:row>
      <xdr:rowOff>57967</xdr:rowOff>
    </xdr:to>
    <xdr:sp macro="" textlink="">
      <xdr:nvSpPr>
        <xdr:cNvPr id="237" name="テキスト ボックス 236"/>
        <xdr:cNvSpPr txBox="1"/>
      </xdr:nvSpPr>
      <xdr:spPr>
        <a:xfrm>
          <a:off x="3824491" y="8886848"/>
          <a:ext cx="1918670" cy="248444"/>
        </a:xfrm>
        <a:prstGeom prst="rect">
          <a:avLst/>
        </a:prstGeom>
        <a:solidFill>
          <a:sysClr val="window" lastClr="FFFFFF"/>
        </a:solidFill>
        <a:ln>
          <a:solidFill>
            <a:schemeClr val="accent3">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定期送信データ更新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0</xdr:colOff>
      <xdr:row>59</xdr:row>
      <xdr:rowOff>4332</xdr:rowOff>
    </xdr:from>
    <xdr:to>
      <xdr:col>12</xdr:col>
      <xdr:colOff>0</xdr:colOff>
      <xdr:row>59</xdr:row>
      <xdr:rowOff>4332</xdr:rowOff>
    </xdr:to>
    <xdr:cxnSp macro="">
      <xdr:nvCxnSpPr>
        <xdr:cNvPr id="238" name="直線矢印コネクタ 237"/>
        <xdr:cNvCxnSpPr/>
      </xdr:nvCxnSpPr>
      <xdr:spPr>
        <a:xfrm flipH="1">
          <a:off x="1524000" y="9081657"/>
          <a:ext cx="2133600" cy="0"/>
        </a:xfrm>
        <a:prstGeom prst="straightConnector1">
          <a:avLst/>
        </a:prstGeom>
        <a:ln w="12700">
          <a:solidFill>
            <a:schemeClr val="accent3">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263737</xdr:colOff>
      <xdr:row>54</xdr:row>
      <xdr:rowOff>66249</xdr:rowOff>
    </xdr:from>
    <xdr:ext cx="2894170" cy="463822"/>
    <xdr:sp macro="" textlink="">
      <xdr:nvSpPr>
        <xdr:cNvPr id="239" name="テキスト ボックス 238"/>
        <xdr:cNvSpPr txBox="1"/>
      </xdr:nvSpPr>
      <xdr:spPr>
        <a:xfrm>
          <a:off x="1482937" y="8381574"/>
          <a:ext cx="2894170" cy="4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ja-JP" altLang="en-US" sz="900">
              <a:latin typeface="ＭＳ ゴシック" panose="020B0609070205080204" pitchFamily="49" charset="-128"/>
              <a:ea typeface="ＭＳ ゴシック" panose="020B0609070205080204" pitchFamily="49" charset="-128"/>
            </a:rPr>
            <a:t>機能別設定</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r>
            <a:rPr kumimoji="1" lang="en-US" altLang="ja-JP" sz="900">
              <a:latin typeface="ＭＳ ゴシック" panose="020B0609070205080204" pitchFamily="49" charset="-128"/>
              <a:ea typeface="ＭＳ ゴシック" panose="020B0609070205080204" pitchFamily="49" charset="-128"/>
            </a:rPr>
            <a:t>(Version1.0</a:t>
          </a:r>
          <a:r>
            <a:rPr kumimoji="1" lang="ja-JP" altLang="en-US" sz="900">
              <a:latin typeface="ＭＳ ゴシック" panose="020B0609070205080204" pitchFamily="49" charset="-128"/>
              <a:ea typeface="ＭＳ ゴシック" panose="020B0609070205080204" pitchFamily="49" charset="-128"/>
            </a:rPr>
            <a:t>同等</a:t>
          </a:r>
          <a:r>
            <a:rPr kumimoji="1" lang="en-US" altLang="ja-JP" sz="900">
              <a:latin typeface="ＭＳ ゴシック" panose="020B0609070205080204" pitchFamily="49" charset="-128"/>
              <a:ea typeface="ＭＳ ゴシック" panose="020B0609070205080204" pitchFamily="49" charset="-128"/>
            </a:rPr>
            <a:t>)</a:t>
          </a:r>
        </a:p>
        <a:p>
          <a:r>
            <a:rPr kumimoji="1" lang="ja-JP" altLang="en-US" sz="900">
              <a:latin typeface="ＭＳ ゴシック" panose="020B0609070205080204" pitchFamily="49" charset="-128"/>
              <a:ea typeface="ＭＳ ゴシック" panose="020B0609070205080204" pitchFamily="49" charset="-128"/>
            </a:rPr>
            <a:t>初期設定　</a:t>
          </a:r>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(3)</a:t>
          </a:r>
        </a:p>
      </xdr:txBody>
    </xdr:sp>
    <xdr:clientData/>
  </xdr:oneCellAnchor>
  <xdr:twoCellAnchor>
    <xdr:from>
      <xdr:col>5</xdr:col>
      <xdr:colOff>9525</xdr:colOff>
      <xdr:row>57</xdr:row>
      <xdr:rowOff>8276</xdr:rowOff>
    </xdr:from>
    <xdr:to>
      <xdr:col>12</xdr:col>
      <xdr:colOff>9525</xdr:colOff>
      <xdr:row>57</xdr:row>
      <xdr:rowOff>8276</xdr:rowOff>
    </xdr:to>
    <xdr:cxnSp macro="">
      <xdr:nvCxnSpPr>
        <xdr:cNvPr id="240" name="直線矢印コネクタ 239"/>
        <xdr:cNvCxnSpPr/>
      </xdr:nvCxnSpPr>
      <xdr:spPr>
        <a:xfrm>
          <a:off x="1533525" y="8780801"/>
          <a:ext cx="2133600" cy="0"/>
        </a:xfrm>
        <a:prstGeom prst="straightConnector1">
          <a:avLst/>
        </a:prstGeom>
        <a:ln w="12700">
          <a:solidFill>
            <a:schemeClr val="accent3">
              <a:lumMod val="75000"/>
            </a:schemeClr>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8283</xdr:colOff>
      <xdr:row>72</xdr:row>
      <xdr:rowOff>76031</xdr:rowOff>
    </xdr:from>
    <xdr:to>
      <xdr:col>14</xdr:col>
      <xdr:colOff>151158</xdr:colOff>
      <xdr:row>73</xdr:row>
      <xdr:rowOff>91097</xdr:rowOff>
    </xdr:to>
    <xdr:sp macro="" textlink="">
      <xdr:nvSpPr>
        <xdr:cNvPr id="241" name="フリーフォーム 240"/>
        <xdr:cNvSpPr/>
      </xdr:nvSpPr>
      <xdr:spPr>
        <a:xfrm>
          <a:off x="3665883" y="11134556"/>
          <a:ext cx="752475" cy="167466"/>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accent3">
              <a:lumMod val="75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175174</xdr:colOff>
      <xdr:row>72</xdr:row>
      <xdr:rowOff>114321</xdr:rowOff>
    </xdr:from>
    <xdr:to>
      <xdr:col>18</xdr:col>
      <xdr:colOff>265044</xdr:colOff>
      <xdr:row>74</xdr:row>
      <xdr:rowOff>57965</xdr:rowOff>
    </xdr:to>
    <xdr:sp macro="" textlink="">
      <xdr:nvSpPr>
        <xdr:cNvPr id="242" name="テキスト ボックス 241"/>
        <xdr:cNvSpPr txBox="1"/>
      </xdr:nvSpPr>
      <xdr:spPr>
        <a:xfrm>
          <a:off x="3832774" y="11172846"/>
          <a:ext cx="1918670" cy="248444"/>
        </a:xfrm>
        <a:prstGeom prst="rect">
          <a:avLst/>
        </a:prstGeom>
        <a:solidFill>
          <a:sysClr val="window" lastClr="FFFFFF"/>
        </a:solidFill>
        <a:ln>
          <a:solidFill>
            <a:schemeClr val="accent3">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定期送信データ更新　</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VOL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値</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(4)</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298174</xdr:colOff>
      <xdr:row>74</xdr:row>
      <xdr:rowOff>4330</xdr:rowOff>
    </xdr:from>
    <xdr:to>
      <xdr:col>11</xdr:col>
      <xdr:colOff>298173</xdr:colOff>
      <xdr:row>74</xdr:row>
      <xdr:rowOff>4330</xdr:rowOff>
    </xdr:to>
    <xdr:cxnSp macro="">
      <xdr:nvCxnSpPr>
        <xdr:cNvPr id="243" name="直線矢印コネクタ 242"/>
        <xdr:cNvCxnSpPr/>
      </xdr:nvCxnSpPr>
      <xdr:spPr>
        <a:xfrm flipH="1">
          <a:off x="1517374" y="11367655"/>
          <a:ext cx="2133599" cy="0"/>
        </a:xfrm>
        <a:prstGeom prst="straightConnector1">
          <a:avLst/>
        </a:prstGeom>
        <a:ln w="12700">
          <a:solidFill>
            <a:schemeClr val="accent3">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265358</xdr:colOff>
      <xdr:row>69</xdr:row>
      <xdr:rowOff>66248</xdr:rowOff>
    </xdr:from>
    <xdr:ext cx="2321044" cy="463822"/>
    <xdr:sp macro="" textlink="">
      <xdr:nvSpPr>
        <xdr:cNvPr id="244" name="テキスト ボックス 243"/>
        <xdr:cNvSpPr txBox="1"/>
      </xdr:nvSpPr>
      <xdr:spPr>
        <a:xfrm>
          <a:off x="1484558" y="10667573"/>
          <a:ext cx="2321044" cy="4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ja-JP" altLang="en-US" sz="900">
              <a:latin typeface="ＭＳ ゴシック" panose="020B0609070205080204" pitchFamily="49" charset="-128"/>
              <a:ea typeface="ＭＳ ゴシック" panose="020B0609070205080204" pitchFamily="49" charset="-128"/>
            </a:rPr>
            <a:t>機能別設定</a:t>
          </a:r>
          <a:r>
            <a:rPr kumimoji="1" lang="en-US" altLang="ja-JP" sz="900">
              <a:latin typeface="ＭＳ ゴシック" panose="020B0609070205080204" pitchFamily="49" charset="-128"/>
              <a:ea typeface="ＭＳ ゴシック" panose="020B0609070205080204" pitchFamily="49" charset="-128"/>
            </a:rPr>
            <a:t>IF</a:t>
          </a:r>
          <a:r>
            <a:rPr kumimoji="1" lang="ja-JP" altLang="en-US" sz="900">
              <a:latin typeface="ＭＳ ゴシック" panose="020B0609070205080204" pitchFamily="49" charset="-128"/>
              <a:ea typeface="ＭＳ ゴシック" panose="020B0609070205080204" pitchFamily="49" charset="-128"/>
            </a:rPr>
            <a:t>コール：</a:t>
          </a:r>
          <a:r>
            <a:rPr kumimoji="1" lang="en-US" altLang="ja-JP" sz="900">
              <a:latin typeface="ＭＳ ゴシック" panose="020B0609070205080204" pitchFamily="49" charset="-128"/>
              <a:ea typeface="ＭＳ ゴシック" panose="020B0609070205080204" pitchFamily="49" charset="-128"/>
            </a:rPr>
            <a:t>(Version1.0</a:t>
          </a:r>
          <a:r>
            <a:rPr kumimoji="1" lang="ja-JP" altLang="en-US" sz="900">
              <a:latin typeface="ＭＳ ゴシック" panose="020B0609070205080204" pitchFamily="49" charset="-128"/>
              <a:ea typeface="ＭＳ ゴシック" panose="020B0609070205080204" pitchFamily="49" charset="-128"/>
            </a:rPr>
            <a:t>同等</a:t>
          </a:r>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(4)</a:t>
          </a:r>
        </a:p>
      </xdr:txBody>
    </xdr:sp>
    <xdr:clientData/>
  </xdr:oneCellAnchor>
  <xdr:twoCellAnchor>
    <xdr:from>
      <xdr:col>5</xdr:col>
      <xdr:colOff>1242</xdr:colOff>
      <xdr:row>72</xdr:row>
      <xdr:rowOff>8274</xdr:rowOff>
    </xdr:from>
    <xdr:to>
      <xdr:col>12</xdr:col>
      <xdr:colOff>1242</xdr:colOff>
      <xdr:row>72</xdr:row>
      <xdr:rowOff>8274</xdr:rowOff>
    </xdr:to>
    <xdr:cxnSp macro="">
      <xdr:nvCxnSpPr>
        <xdr:cNvPr id="245" name="直線矢印コネクタ 244"/>
        <xdr:cNvCxnSpPr/>
      </xdr:nvCxnSpPr>
      <xdr:spPr>
        <a:xfrm>
          <a:off x="1525242" y="11066799"/>
          <a:ext cx="2133600" cy="0"/>
        </a:xfrm>
        <a:prstGeom prst="straightConnector1">
          <a:avLst/>
        </a:prstGeom>
        <a:ln w="12700">
          <a:solidFill>
            <a:schemeClr val="accent3">
              <a:lumMod val="75000"/>
            </a:schemeClr>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177084</xdr:colOff>
      <xdr:row>71</xdr:row>
      <xdr:rowOff>124272</xdr:rowOff>
    </xdr:from>
    <xdr:to>
      <xdr:col>29</xdr:col>
      <xdr:colOff>97555</xdr:colOff>
      <xdr:row>78</xdr:row>
      <xdr:rowOff>41393</xdr:rowOff>
    </xdr:to>
    <xdr:grpSp>
      <xdr:nvGrpSpPr>
        <xdr:cNvPr id="246" name="グループ化 245"/>
        <xdr:cNvGrpSpPr/>
      </xdr:nvGrpSpPr>
      <xdr:grpSpPr>
        <a:xfrm>
          <a:off x="8178084" y="11136637"/>
          <a:ext cx="843663" cy="994179"/>
          <a:chOff x="8318255" y="25406838"/>
          <a:chExt cx="847726" cy="974481"/>
        </a:xfrm>
      </xdr:grpSpPr>
      <xdr:sp macro="" textlink="">
        <xdr:nvSpPr>
          <xdr:cNvPr id="247" name="正方形/長方形 246"/>
          <xdr:cNvSpPr/>
        </xdr:nvSpPr>
        <xdr:spPr>
          <a:xfrm>
            <a:off x="8318255" y="25406838"/>
            <a:ext cx="847726" cy="974481"/>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8" name="テキスト ボックス 247"/>
          <xdr:cNvSpPr txBox="1"/>
        </xdr:nvSpPr>
        <xdr:spPr>
          <a:xfrm>
            <a:off x="8323385" y="25410501"/>
            <a:ext cx="733426"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aseline="0">
                <a:latin typeface="ＭＳ ゴシック" panose="020B0609070205080204" pitchFamily="49" charset="-128"/>
                <a:ea typeface="ＭＳ ゴシック" panose="020B0609070205080204" pitchFamily="49" charset="-128"/>
              </a:rPr>
              <a:t>MD</a:t>
            </a:r>
            <a:r>
              <a:rPr kumimoji="1" lang="ja-JP" altLang="en-US" sz="1000" baseline="0">
                <a:latin typeface="ＭＳ ゴシック" panose="020B0609070205080204" pitchFamily="49" charset="-128"/>
                <a:ea typeface="ＭＳ ゴシック" panose="020B0609070205080204" pitchFamily="49" charset="-128"/>
              </a:rPr>
              <a:t>アプリ</a:t>
            </a:r>
            <a:endParaRPr kumimoji="1" lang="en-US" altLang="ja-JP" sz="1000" baseline="0">
              <a:latin typeface="ＭＳ ゴシック" panose="020B0609070205080204" pitchFamily="49" charset="-128"/>
              <a:ea typeface="ＭＳ ゴシック" panose="020B0609070205080204" pitchFamily="49" charset="-128"/>
            </a:endParaRPr>
          </a:p>
        </xdr:txBody>
      </xdr:sp>
      <xdr:grpSp>
        <xdr:nvGrpSpPr>
          <xdr:cNvPr id="249" name="グループ化 248"/>
          <xdr:cNvGrpSpPr/>
        </xdr:nvGrpSpPr>
        <xdr:grpSpPr>
          <a:xfrm>
            <a:off x="8423033" y="25617120"/>
            <a:ext cx="288680" cy="701187"/>
            <a:chOff x="9346224" y="23016063"/>
            <a:chExt cx="605937" cy="1661015"/>
          </a:xfrm>
        </xdr:grpSpPr>
        <xdr:sp macro="" textlink="">
          <xdr:nvSpPr>
            <xdr:cNvPr id="252" name="正方形/長方形 251"/>
            <xdr:cNvSpPr/>
          </xdr:nvSpPr>
          <xdr:spPr>
            <a:xfrm>
              <a:off x="9346224" y="23858658"/>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3" name="正方形/長方形 252"/>
            <xdr:cNvSpPr/>
          </xdr:nvSpPr>
          <xdr:spPr>
            <a:xfrm>
              <a:off x="9346224" y="2402717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4" name="正方形/長方形 253"/>
            <xdr:cNvSpPr/>
          </xdr:nvSpPr>
          <xdr:spPr>
            <a:xfrm>
              <a:off x="9346224" y="24195698"/>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5" name="正方形/長方形 254"/>
            <xdr:cNvSpPr/>
          </xdr:nvSpPr>
          <xdr:spPr>
            <a:xfrm>
              <a:off x="9346224" y="23690139"/>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正方形/長方形 255"/>
            <xdr:cNvSpPr/>
          </xdr:nvSpPr>
          <xdr:spPr>
            <a:xfrm>
              <a:off x="9346225" y="2301606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正方形/長方形 256"/>
            <xdr:cNvSpPr/>
          </xdr:nvSpPr>
          <xdr:spPr>
            <a:xfrm>
              <a:off x="9346224" y="23184583"/>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8" name="正方形/長方形 257"/>
            <xdr:cNvSpPr/>
          </xdr:nvSpPr>
          <xdr:spPr>
            <a:xfrm>
              <a:off x="9346224" y="2335310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正方形/長方形 258"/>
            <xdr:cNvSpPr/>
          </xdr:nvSpPr>
          <xdr:spPr>
            <a:xfrm>
              <a:off x="9346224" y="23521621"/>
              <a:ext cx="605936" cy="144341"/>
            </a:xfrm>
            <a:prstGeom prst="rect">
              <a:avLst/>
            </a:prstGeom>
            <a:solidFill>
              <a:schemeClr val="bg1">
                <a:lumMod val="85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0" name="正方形/長方形 259"/>
            <xdr:cNvSpPr/>
          </xdr:nvSpPr>
          <xdr:spPr>
            <a:xfrm>
              <a:off x="9346224" y="2436421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1" name="正方形/長方形 260"/>
            <xdr:cNvSpPr/>
          </xdr:nvSpPr>
          <xdr:spPr>
            <a:xfrm>
              <a:off x="9346224" y="24532737"/>
              <a:ext cx="605936" cy="144341"/>
            </a:xfrm>
            <a:prstGeom prst="rect">
              <a:avLst/>
            </a:prstGeom>
            <a:solidFill>
              <a:schemeClr val="accent3">
                <a:lumMod val="60000"/>
                <a:lumOff val="40000"/>
              </a:schemeClr>
            </a:solid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50" name="正方形/長方形 249"/>
          <xdr:cNvSpPr/>
        </xdr:nvSpPr>
        <xdr:spPr>
          <a:xfrm>
            <a:off x="8777654" y="25842058"/>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sp macro="" textlink="">
        <xdr:nvSpPr>
          <xdr:cNvPr id="251" name="正方形/長方形 250"/>
          <xdr:cNvSpPr/>
        </xdr:nvSpPr>
        <xdr:spPr>
          <a:xfrm>
            <a:off x="8777654" y="26113154"/>
            <a:ext cx="271097" cy="197826"/>
          </a:xfrm>
          <a:prstGeom prst="rect">
            <a:avLst/>
          </a:prstGeom>
          <a:solidFill>
            <a:sysClr val="window" lastClr="FFFFFF"/>
          </a:solidFill>
          <a:ln w="12700">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ＭＳ ゴシック" panose="020B0609070205080204" pitchFamily="49" charset="-128"/>
                <a:ea typeface="ＭＳ ゴシック" panose="020B0609070205080204" pitchFamily="49" charset="-128"/>
              </a:rPr>
              <a:t>－</a:t>
            </a:r>
          </a:p>
        </xdr:txBody>
      </xdr:sp>
    </xdr:grpSp>
    <xdr:clientData/>
  </xdr:twoCellAnchor>
  <xdr:twoCellAnchor>
    <xdr:from>
      <xdr:col>24</xdr:col>
      <xdr:colOff>82824</xdr:colOff>
      <xdr:row>74</xdr:row>
      <xdr:rowOff>53369</xdr:rowOff>
    </xdr:from>
    <xdr:to>
      <xdr:col>26</xdr:col>
      <xdr:colOff>166752</xdr:colOff>
      <xdr:row>76</xdr:row>
      <xdr:rowOff>46997</xdr:rowOff>
    </xdr:to>
    <xdr:sp macro="" textlink="">
      <xdr:nvSpPr>
        <xdr:cNvPr id="262" name="円形吹き出し 261"/>
        <xdr:cNvSpPr/>
      </xdr:nvSpPr>
      <xdr:spPr>
        <a:xfrm>
          <a:off x="7398024" y="11416694"/>
          <a:ext cx="693528" cy="298428"/>
        </a:xfrm>
        <a:prstGeom prst="wedgeEllipseCallout">
          <a:avLst>
            <a:gd name="adj1" fmla="val 56090"/>
            <a:gd name="adj2" fmla="val 48384"/>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ＭＳ ゴシック" panose="020B0609070205080204" pitchFamily="49" charset="-128"/>
              <a:ea typeface="ＭＳ ゴシック" panose="020B0609070205080204" pitchFamily="49" charset="-128"/>
            </a:rPr>
            <a:t>VOL-UP</a:t>
          </a:r>
          <a:endParaRPr kumimoji="1" lang="ja-JP" altLang="en-US" sz="800">
            <a:latin typeface="ＭＳ ゴシック" panose="020B0609070205080204" pitchFamily="49" charset="-128"/>
            <a:ea typeface="ＭＳ ゴシック" panose="020B0609070205080204" pitchFamily="49" charset="-128"/>
          </a:endParaRPr>
        </a:p>
      </xdr:txBody>
    </xdr:sp>
    <xdr:clientData/>
  </xdr:twoCellAnchor>
  <xdr:oneCellAnchor>
    <xdr:from>
      <xdr:col>5</xdr:col>
      <xdr:colOff>10864</xdr:colOff>
      <xdr:row>74</xdr:row>
      <xdr:rowOff>107805</xdr:rowOff>
    </xdr:from>
    <xdr:ext cx="701440" cy="242374"/>
    <xdr:sp macro="" textlink="">
      <xdr:nvSpPr>
        <xdr:cNvPr id="263" name="テキスト ボックス 262"/>
        <xdr:cNvSpPr txBox="1"/>
      </xdr:nvSpPr>
      <xdr:spPr>
        <a:xfrm>
          <a:off x="1534864" y="11471130"/>
          <a:ext cx="701440"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=4</a:t>
          </a:r>
        </a:p>
      </xdr:txBody>
    </xdr:sp>
    <xdr:clientData/>
  </xdr:oneCellAnchor>
  <xdr:oneCellAnchor>
    <xdr:from>
      <xdr:col>18</xdr:col>
      <xdr:colOff>284191</xdr:colOff>
      <xdr:row>75</xdr:row>
      <xdr:rowOff>107805</xdr:rowOff>
    </xdr:from>
    <xdr:ext cx="701440" cy="242374"/>
    <xdr:sp macro="" textlink="">
      <xdr:nvSpPr>
        <xdr:cNvPr id="264" name="テキスト ボックス 263"/>
        <xdr:cNvSpPr txBox="1"/>
      </xdr:nvSpPr>
      <xdr:spPr>
        <a:xfrm>
          <a:off x="5770591" y="11623530"/>
          <a:ext cx="701440"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=4</a:t>
          </a:r>
        </a:p>
      </xdr:txBody>
    </xdr:sp>
    <xdr:clientData/>
  </xdr:oneCellAnchor>
  <xdr:oneCellAnchor>
    <xdr:from>
      <xdr:col>5</xdr:col>
      <xdr:colOff>10864</xdr:colOff>
      <xdr:row>58</xdr:row>
      <xdr:rowOff>114176</xdr:rowOff>
    </xdr:from>
    <xdr:ext cx="701440" cy="242374"/>
    <xdr:sp macro="" textlink="">
      <xdr:nvSpPr>
        <xdr:cNvPr id="265" name="テキスト ボックス 264"/>
        <xdr:cNvSpPr txBox="1"/>
      </xdr:nvSpPr>
      <xdr:spPr>
        <a:xfrm>
          <a:off x="1534864" y="9039101"/>
          <a:ext cx="701440"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=3</a:t>
          </a:r>
        </a:p>
      </xdr:txBody>
    </xdr:sp>
    <xdr:clientData/>
  </xdr:oneCellAnchor>
  <xdr:oneCellAnchor>
    <xdr:from>
      <xdr:col>18</xdr:col>
      <xdr:colOff>284189</xdr:colOff>
      <xdr:row>58</xdr:row>
      <xdr:rowOff>107804</xdr:rowOff>
    </xdr:from>
    <xdr:ext cx="701440" cy="242374"/>
    <xdr:sp macro="" textlink="">
      <xdr:nvSpPr>
        <xdr:cNvPr id="266" name="テキスト ボックス 265"/>
        <xdr:cNvSpPr txBox="1"/>
      </xdr:nvSpPr>
      <xdr:spPr>
        <a:xfrm>
          <a:off x="5770589" y="9032729"/>
          <a:ext cx="701440"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latin typeface="ＭＳ ゴシック" panose="020B0609070205080204" pitchFamily="49" charset="-128"/>
              <a:ea typeface="ＭＳ ゴシック" panose="020B0609070205080204" pitchFamily="49" charset="-128"/>
            </a:rPr>
            <a:t>VOL</a:t>
          </a:r>
          <a:r>
            <a:rPr kumimoji="1" lang="ja-JP" altLang="en-US" sz="900">
              <a:latin typeface="ＭＳ ゴシック" panose="020B0609070205080204" pitchFamily="49" charset="-128"/>
              <a:ea typeface="ＭＳ ゴシック" panose="020B0609070205080204" pitchFamily="49" charset="-128"/>
            </a:rPr>
            <a:t>値</a:t>
          </a:r>
          <a:r>
            <a:rPr kumimoji="1" lang="en-US" altLang="ja-JP" sz="900">
              <a:latin typeface="ＭＳ ゴシック" panose="020B0609070205080204" pitchFamily="49" charset="-128"/>
              <a:ea typeface="ＭＳ ゴシック" panose="020B0609070205080204" pitchFamily="49" charset="-128"/>
            </a:rPr>
            <a:t>=3</a:t>
          </a:r>
        </a:p>
      </xdr:txBody>
    </xdr:sp>
    <xdr:clientData/>
  </xdr:oneCellAnchor>
  <xdr:twoCellAnchor>
    <xdr:from>
      <xdr:col>0</xdr:col>
      <xdr:colOff>146094</xdr:colOff>
      <xdr:row>99</xdr:row>
      <xdr:rowOff>107259</xdr:rowOff>
    </xdr:from>
    <xdr:to>
      <xdr:col>5</xdr:col>
      <xdr:colOff>133477</xdr:colOff>
      <xdr:row>103</xdr:row>
      <xdr:rowOff>97480</xdr:rowOff>
    </xdr:to>
    <xdr:sp macro="" textlink="">
      <xdr:nvSpPr>
        <xdr:cNvPr id="267" name="円形吹き出し 266"/>
        <xdr:cNvSpPr/>
      </xdr:nvSpPr>
      <xdr:spPr>
        <a:xfrm>
          <a:off x="146094" y="15280584"/>
          <a:ext cx="1511383" cy="599821"/>
        </a:xfrm>
        <a:prstGeom prst="wedgeEllipseCallout">
          <a:avLst>
            <a:gd name="adj1" fmla="val 36070"/>
            <a:gd name="adj2" fmla="val 100868"/>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要求受付までは</a:t>
          </a:r>
          <a:endParaRPr kumimoji="1" lang="en-US" altLang="ja-JP" sz="800">
            <a:latin typeface="ＭＳ ゴシック" panose="020B0609070205080204" pitchFamily="49" charset="-128"/>
            <a:ea typeface="ＭＳ ゴシック" panose="020B0609070205080204" pitchFamily="49" charset="-128"/>
          </a:endParaRPr>
        </a:p>
        <a:p>
          <a:pPr algn="ctr"/>
          <a:r>
            <a:rPr kumimoji="1" lang="en-US" altLang="ja-JP" sz="800">
              <a:latin typeface="ＭＳ ゴシック" panose="020B0609070205080204" pitchFamily="49" charset="-128"/>
              <a:ea typeface="ＭＳ ゴシック" panose="020B0609070205080204" pitchFamily="49" charset="-128"/>
            </a:rPr>
            <a:t>(1)</a:t>
          </a:r>
          <a:r>
            <a:rPr kumimoji="1" lang="ja-JP" altLang="en-US" sz="800">
              <a:latin typeface="ＭＳ ゴシック" panose="020B0609070205080204" pitchFamily="49" charset="-128"/>
              <a:ea typeface="ＭＳ ゴシック" panose="020B0609070205080204" pitchFamily="49" charset="-128"/>
            </a:rPr>
            <a:t>定期通知と同等</a:t>
          </a:r>
        </a:p>
      </xdr:txBody>
    </xdr:sp>
    <xdr:clientData/>
  </xdr:twoCellAnchor>
  <xdr:twoCellAnchor>
    <xdr:from>
      <xdr:col>12</xdr:col>
      <xdr:colOff>106846</xdr:colOff>
      <xdr:row>34</xdr:row>
      <xdr:rowOff>93306</xdr:rowOff>
    </xdr:from>
    <xdr:to>
      <xdr:col>17</xdr:col>
      <xdr:colOff>223216</xdr:colOff>
      <xdr:row>39</xdr:row>
      <xdr:rowOff>7326</xdr:rowOff>
    </xdr:to>
    <xdr:sp macro="" textlink="">
      <xdr:nvSpPr>
        <xdr:cNvPr id="268" name="四角形吹き出し 267"/>
        <xdr:cNvSpPr/>
      </xdr:nvSpPr>
      <xdr:spPr>
        <a:xfrm>
          <a:off x="3764446" y="5360631"/>
          <a:ext cx="1640370" cy="676020"/>
        </a:xfrm>
        <a:prstGeom prst="wedgeRectCallout">
          <a:avLst>
            <a:gd name="adj1" fmla="val -55459"/>
            <a:gd name="adj2" fmla="val -49168"/>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要求の場合</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パケット種別で判断</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App</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へデータを渡す</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0</xdr:colOff>
      <xdr:row>36</xdr:row>
      <xdr:rowOff>1659</xdr:rowOff>
    </xdr:from>
    <xdr:to>
      <xdr:col>7</xdr:col>
      <xdr:colOff>142875</xdr:colOff>
      <xdr:row>37</xdr:row>
      <xdr:rowOff>82830</xdr:rowOff>
    </xdr:to>
    <xdr:sp macro="" textlink="">
      <xdr:nvSpPr>
        <xdr:cNvPr id="269" name="フリーフォーム 268"/>
        <xdr:cNvSpPr/>
      </xdr:nvSpPr>
      <xdr:spPr>
        <a:xfrm>
          <a:off x="1524000" y="5573784"/>
          <a:ext cx="752475" cy="233571"/>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247650</xdr:colOff>
      <xdr:row>36</xdr:row>
      <xdr:rowOff>77858</xdr:rowOff>
    </xdr:from>
    <xdr:to>
      <xdr:col>11</xdr:col>
      <xdr:colOff>238126</xdr:colOff>
      <xdr:row>38</xdr:row>
      <xdr:rowOff>82829</xdr:rowOff>
    </xdr:to>
    <xdr:sp macro="" textlink="">
      <xdr:nvSpPr>
        <xdr:cNvPr id="270" name="テキスト ボックス 269"/>
        <xdr:cNvSpPr txBox="1"/>
      </xdr:nvSpPr>
      <xdr:spPr>
        <a:xfrm>
          <a:off x="1771650" y="5649983"/>
          <a:ext cx="1819276" cy="309771"/>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0</xdr:colOff>
      <xdr:row>103</xdr:row>
      <xdr:rowOff>0</xdr:rowOff>
    </xdr:from>
    <xdr:to>
      <xdr:col>7</xdr:col>
      <xdr:colOff>142875</xdr:colOff>
      <xdr:row>104</xdr:row>
      <xdr:rowOff>81171</xdr:rowOff>
    </xdr:to>
    <xdr:sp macro="" textlink="">
      <xdr:nvSpPr>
        <xdr:cNvPr id="271" name="フリーフォーム 270"/>
        <xdr:cNvSpPr/>
      </xdr:nvSpPr>
      <xdr:spPr>
        <a:xfrm>
          <a:off x="1524000" y="15782925"/>
          <a:ext cx="752475" cy="233571"/>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247650</xdr:colOff>
      <xdr:row>103</xdr:row>
      <xdr:rowOff>76199</xdr:rowOff>
    </xdr:from>
    <xdr:to>
      <xdr:col>11</xdr:col>
      <xdr:colOff>238126</xdr:colOff>
      <xdr:row>105</xdr:row>
      <xdr:rowOff>81171</xdr:rowOff>
    </xdr:to>
    <xdr:sp macro="" textlink="">
      <xdr:nvSpPr>
        <xdr:cNvPr id="272" name="テキスト ボックス 271"/>
        <xdr:cNvSpPr txBox="1"/>
      </xdr:nvSpPr>
      <xdr:spPr>
        <a:xfrm>
          <a:off x="1771650" y="15859124"/>
          <a:ext cx="1819276" cy="309772"/>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・データ部解析</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51290</xdr:colOff>
      <xdr:row>135</xdr:row>
      <xdr:rowOff>36634</xdr:rowOff>
    </xdr:from>
    <xdr:to>
      <xdr:col>18</xdr:col>
      <xdr:colOff>147272</xdr:colOff>
      <xdr:row>138</xdr:row>
      <xdr:rowOff>128952</xdr:rowOff>
    </xdr:to>
    <xdr:sp macro="" textlink="">
      <xdr:nvSpPr>
        <xdr:cNvPr id="273" name="四角形吹き出し 272"/>
        <xdr:cNvSpPr/>
      </xdr:nvSpPr>
      <xdr:spPr>
        <a:xfrm>
          <a:off x="4013690" y="20696359"/>
          <a:ext cx="1619982" cy="549518"/>
        </a:xfrm>
        <a:prstGeom prst="wedgeRectCallout">
          <a:avLst>
            <a:gd name="adj1" fmla="val 72233"/>
            <a:gd name="adj2" fmla="val 34881"/>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Android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の場合は要求時に登録した応答用コールバックをコールする</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26</xdr:col>
      <xdr:colOff>305310</xdr:colOff>
      <xdr:row>124</xdr:row>
      <xdr:rowOff>141408</xdr:rowOff>
    </xdr:from>
    <xdr:to>
      <xdr:col>42</xdr:col>
      <xdr:colOff>127265</xdr:colOff>
      <xdr:row>131</xdr:row>
      <xdr:rowOff>73271</xdr:rowOff>
    </xdr:to>
    <xdr:sp macro="" textlink="">
      <xdr:nvSpPr>
        <xdr:cNvPr id="274" name="テキスト ボックス 273"/>
        <xdr:cNvSpPr txBox="1"/>
      </xdr:nvSpPr>
      <xdr:spPr>
        <a:xfrm>
          <a:off x="8230110" y="19124733"/>
          <a:ext cx="4698755" cy="998663"/>
        </a:xfrm>
        <a:prstGeom prst="rect">
          <a:avLst/>
        </a:prstGeom>
        <a:solidFill>
          <a:schemeClr val="accent3">
            <a:lumMod val="40000"/>
            <a:lumOff val="60000"/>
          </a:schemeClr>
        </a:solidFill>
        <a:ln>
          <a:solidFill>
            <a:schemeClr val="accent3">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■応答待ち状態：</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HU-MD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切断時及び、</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からの通信開始要求受信時</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当タイミング時は</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に対して要求キャンセル通知を行う。</a:t>
          </a:r>
        </a:p>
        <a:p>
          <a:pPr algn="l"/>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タイムアウト同様に応答待ち状態の解除及び、登録コールバック</a:t>
          </a: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(Android)</a:t>
          </a: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の破棄を行う。</a:t>
          </a:r>
          <a:endParaRPr kumimoji="1" lang="en-US" altLang="ja-JP"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10271</xdr:colOff>
      <xdr:row>82</xdr:row>
      <xdr:rowOff>9525</xdr:rowOff>
    </xdr:from>
    <xdr:to>
      <xdr:col>34</xdr:col>
      <xdr:colOff>9525</xdr:colOff>
      <xdr:row>88</xdr:row>
      <xdr:rowOff>76201</xdr:rowOff>
    </xdr:to>
    <xdr:sp macro="" textlink="">
      <xdr:nvSpPr>
        <xdr:cNvPr id="2" name="正方形/長方形 1"/>
        <xdr:cNvSpPr/>
      </xdr:nvSpPr>
      <xdr:spPr>
        <a:xfrm>
          <a:off x="924671" y="12477750"/>
          <a:ext cx="9448054" cy="981076"/>
        </a:xfrm>
        <a:prstGeom prst="rect">
          <a:avLst/>
        </a:prstGeom>
        <a:solidFill>
          <a:schemeClr val="tx2">
            <a:lumMod val="20000"/>
            <a:lumOff val="80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3</xdr:col>
      <xdr:colOff>10273</xdr:colOff>
      <xdr:row>65</xdr:row>
      <xdr:rowOff>8751</xdr:rowOff>
    </xdr:from>
    <xdr:to>
      <xdr:col>34</xdr:col>
      <xdr:colOff>0</xdr:colOff>
      <xdr:row>82</xdr:row>
      <xdr:rowOff>9524</xdr:rowOff>
    </xdr:to>
    <xdr:sp macro="" textlink="">
      <xdr:nvSpPr>
        <xdr:cNvPr id="3" name="正方形/長方形 2"/>
        <xdr:cNvSpPr/>
      </xdr:nvSpPr>
      <xdr:spPr>
        <a:xfrm>
          <a:off x="924673" y="9886176"/>
          <a:ext cx="9438527" cy="2591573"/>
        </a:xfrm>
        <a:prstGeom prst="rect">
          <a:avLst/>
        </a:prstGeom>
        <a:solidFill>
          <a:schemeClr val="accent3">
            <a:lumMod val="40000"/>
            <a:lumOff val="60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5</xdr:col>
      <xdr:colOff>0</xdr:colOff>
      <xdr:row>63</xdr:row>
      <xdr:rowOff>104774</xdr:rowOff>
    </xdr:from>
    <xdr:to>
      <xdr:col>26</xdr:col>
      <xdr:colOff>0</xdr:colOff>
      <xdr:row>89</xdr:row>
      <xdr:rowOff>0</xdr:rowOff>
    </xdr:to>
    <xdr:grpSp>
      <xdr:nvGrpSpPr>
        <xdr:cNvPr id="4" name="グループ化 3"/>
        <xdr:cNvGrpSpPr/>
      </xdr:nvGrpSpPr>
      <xdr:grpSpPr>
        <a:xfrm>
          <a:off x="1524000" y="9829799"/>
          <a:ext cx="6400800" cy="3857626"/>
          <a:chOff x="3657600" y="4983982"/>
          <a:chExt cx="6400800" cy="3478549"/>
        </a:xfrm>
      </xdr:grpSpPr>
      <xdr:cxnSp macro="">
        <xdr:nvCxnSpPr>
          <xdr:cNvPr id="5" name="直線コネクタ 4"/>
          <xdr:cNvCxnSpPr/>
        </xdr:nvCxnSpPr>
        <xdr:spPr>
          <a:xfrm>
            <a:off x="3657600" y="4993509"/>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直線コネクタ 5"/>
          <xdr:cNvCxnSpPr/>
        </xdr:nvCxnSpPr>
        <xdr:spPr>
          <a:xfrm>
            <a:off x="5791200" y="4983982"/>
            <a:ext cx="0" cy="34671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直線コネクタ 6"/>
          <xdr:cNvCxnSpPr/>
        </xdr:nvCxnSpPr>
        <xdr:spPr>
          <a:xfrm>
            <a:off x="7924800" y="4983982"/>
            <a:ext cx="0" cy="346880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a:off x="10058400" y="4993726"/>
            <a:ext cx="0" cy="3468805"/>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85725</xdr:colOff>
      <xdr:row>38</xdr:row>
      <xdr:rowOff>47624</xdr:rowOff>
    </xdr:from>
    <xdr:ext cx="6705600" cy="590551"/>
    <xdr:sp macro="" textlink="">
      <xdr:nvSpPr>
        <xdr:cNvPr id="9" name="テキスト ボックス 8"/>
        <xdr:cNvSpPr txBox="1"/>
      </xdr:nvSpPr>
      <xdr:spPr>
        <a:xfrm>
          <a:off x="1304925" y="5810249"/>
          <a:ext cx="6705600" cy="590551"/>
        </a:xfrm>
        <a:prstGeom prst="rect">
          <a:avLst/>
        </a:prstGeom>
        <a:solidFill>
          <a:schemeClr val="accent2">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en-US" altLang="ja-JP" sz="1050">
              <a:solidFill>
                <a:srgbClr val="FF0000"/>
              </a:solidFill>
              <a:latin typeface="ＭＳ ゴシック" panose="020B0609070205080204" pitchFamily="49" charset="-128"/>
              <a:ea typeface="ＭＳ ゴシック" panose="020B0609070205080204" pitchFamily="49" charset="-128"/>
            </a:rPr>
            <a:t>Version2.0</a:t>
          </a:r>
          <a:r>
            <a:rPr kumimoji="1" lang="ja-JP" altLang="en-US" sz="1050">
              <a:solidFill>
                <a:srgbClr val="FF0000"/>
              </a:solidFill>
              <a:latin typeface="ＭＳ ゴシック" panose="020B0609070205080204" pitchFamily="49" charset="-128"/>
              <a:ea typeface="ＭＳ ゴシック" panose="020B0609070205080204" pitchFamily="49" charset="-128"/>
            </a:rPr>
            <a:t>で追加となる定期通知用のパケット種別についても変更可能とする。</a:t>
          </a:r>
          <a:endParaRPr kumimoji="1" lang="en-US" altLang="ja-JP" sz="1050">
            <a:solidFill>
              <a:srgbClr val="FF0000"/>
            </a:solidFill>
            <a:latin typeface="ＭＳ ゴシック" panose="020B0609070205080204" pitchFamily="49" charset="-128"/>
            <a:ea typeface="ＭＳ ゴシック" panose="020B0609070205080204" pitchFamily="49" charset="-128"/>
          </a:endParaRPr>
        </a:p>
        <a:p>
          <a:pPr algn="l"/>
          <a:r>
            <a:rPr kumimoji="1" lang="ja-JP" altLang="en-US" sz="1050">
              <a:solidFill>
                <a:srgbClr val="FF0000"/>
              </a:solidFill>
              <a:latin typeface="ＭＳ ゴシック" panose="020B0609070205080204" pitchFamily="49" charset="-128"/>
              <a:ea typeface="ＭＳ ゴシック" panose="020B0609070205080204" pitchFamily="49" charset="-128"/>
            </a:rPr>
            <a:t>追加パケット種別が</a:t>
          </a:r>
          <a:r>
            <a:rPr kumimoji="1" lang="en-US" altLang="ja-JP" sz="1050">
              <a:solidFill>
                <a:srgbClr val="FF0000"/>
              </a:solidFill>
              <a:latin typeface="ＭＳ ゴシック" panose="020B0609070205080204" pitchFamily="49" charset="-128"/>
              <a:ea typeface="ＭＳ ゴシック" panose="020B0609070205080204" pitchFamily="49" charset="-128"/>
            </a:rPr>
            <a:t>(2017/4/17</a:t>
          </a:r>
          <a:r>
            <a:rPr kumimoji="1" lang="ja-JP" altLang="en-US" sz="1050">
              <a:solidFill>
                <a:srgbClr val="FF0000"/>
              </a:solidFill>
              <a:latin typeface="ＭＳ ゴシック" panose="020B0609070205080204" pitchFamily="49" charset="-128"/>
              <a:ea typeface="ＭＳ ゴシック" panose="020B0609070205080204" pitchFamily="49" charset="-128"/>
            </a:rPr>
            <a:t>時点</a:t>
          </a:r>
          <a:r>
            <a:rPr kumimoji="1" lang="en-US" altLang="ja-JP" sz="1050">
              <a:solidFill>
                <a:srgbClr val="FF0000"/>
              </a:solidFill>
              <a:latin typeface="ＭＳ ゴシック" panose="020B0609070205080204" pitchFamily="49" charset="-128"/>
              <a:ea typeface="ＭＳ ゴシック" panose="020B0609070205080204" pitchFamily="49" charset="-128"/>
            </a:rPr>
            <a:t>)</a:t>
          </a:r>
          <a:r>
            <a:rPr kumimoji="1" lang="ja-JP" altLang="en-US" sz="1050">
              <a:solidFill>
                <a:srgbClr val="FF0000"/>
              </a:solidFill>
              <a:latin typeface="ＭＳ ゴシック" panose="020B0609070205080204" pitchFamily="49" charset="-128"/>
              <a:ea typeface="ＭＳ ゴシック" panose="020B0609070205080204" pitchFamily="49" charset="-128"/>
            </a:rPr>
            <a:t>で未定のため、別途定義する。</a:t>
          </a:r>
        </a:p>
      </xdr:txBody>
    </xdr:sp>
    <xdr:clientData/>
  </xdr:oneCellAnchor>
  <xdr:twoCellAnchor>
    <xdr:from>
      <xdr:col>12</xdr:col>
      <xdr:colOff>303216</xdr:colOff>
      <xdr:row>6</xdr:row>
      <xdr:rowOff>0</xdr:rowOff>
    </xdr:from>
    <xdr:to>
      <xdr:col>16</xdr:col>
      <xdr:colOff>303503</xdr:colOff>
      <xdr:row>15</xdr:row>
      <xdr:rowOff>142875</xdr:rowOff>
    </xdr:to>
    <xdr:sp macro="" textlink="">
      <xdr:nvSpPr>
        <xdr:cNvPr id="10" name="テキスト ボックス 9"/>
        <xdr:cNvSpPr txBox="1"/>
      </xdr:nvSpPr>
      <xdr:spPr>
        <a:xfrm>
          <a:off x="3960816" y="1000125"/>
          <a:ext cx="1219487" cy="1514475"/>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0</xdr:colOff>
      <xdr:row>6</xdr:row>
      <xdr:rowOff>0</xdr:rowOff>
    </xdr:from>
    <xdr:to>
      <xdr:col>7</xdr:col>
      <xdr:colOff>287</xdr:colOff>
      <xdr:row>15</xdr:row>
      <xdr:rowOff>142875</xdr:rowOff>
    </xdr:to>
    <xdr:sp macro="" textlink="">
      <xdr:nvSpPr>
        <xdr:cNvPr id="11" name="テキスト ボックス 10"/>
        <xdr:cNvSpPr txBox="1"/>
      </xdr:nvSpPr>
      <xdr:spPr>
        <a:xfrm>
          <a:off x="914400" y="1000125"/>
          <a:ext cx="1219487" cy="1514475"/>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219075</xdr:colOff>
      <xdr:row>7</xdr:row>
      <xdr:rowOff>0</xdr:rowOff>
    </xdr:from>
    <xdr:to>
      <xdr:col>13</xdr:col>
      <xdr:colOff>38084</xdr:colOff>
      <xdr:row>7</xdr:row>
      <xdr:rowOff>0</xdr:rowOff>
    </xdr:to>
    <xdr:cxnSp macro="">
      <xdr:nvCxnSpPr>
        <xdr:cNvPr id="12" name="直線矢印コネクタ 11"/>
        <xdr:cNvCxnSpPr/>
      </xdr:nvCxnSpPr>
      <xdr:spPr>
        <a:xfrm>
          <a:off x="2047875" y="115252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9</xdr:row>
      <xdr:rowOff>0</xdr:rowOff>
    </xdr:from>
    <xdr:to>
      <xdr:col>13</xdr:col>
      <xdr:colOff>47609</xdr:colOff>
      <xdr:row>9</xdr:row>
      <xdr:rowOff>0</xdr:rowOff>
    </xdr:to>
    <xdr:cxnSp macro="">
      <xdr:nvCxnSpPr>
        <xdr:cNvPr id="13" name="直線矢印コネクタ 12"/>
        <xdr:cNvCxnSpPr/>
      </xdr:nvCxnSpPr>
      <xdr:spPr>
        <a:xfrm>
          <a:off x="2057400" y="145732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11</xdr:row>
      <xdr:rowOff>0</xdr:rowOff>
    </xdr:from>
    <xdr:to>
      <xdr:col>13</xdr:col>
      <xdr:colOff>47609</xdr:colOff>
      <xdr:row>11</xdr:row>
      <xdr:rowOff>0</xdr:rowOff>
    </xdr:to>
    <xdr:cxnSp macro="">
      <xdr:nvCxnSpPr>
        <xdr:cNvPr id="14" name="直線矢印コネクタ 13"/>
        <xdr:cNvCxnSpPr/>
      </xdr:nvCxnSpPr>
      <xdr:spPr>
        <a:xfrm>
          <a:off x="2057400" y="176212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13</xdr:row>
      <xdr:rowOff>0</xdr:rowOff>
    </xdr:from>
    <xdr:to>
      <xdr:col>13</xdr:col>
      <xdr:colOff>57134</xdr:colOff>
      <xdr:row>13</xdr:row>
      <xdr:rowOff>0</xdr:rowOff>
    </xdr:to>
    <xdr:cxnSp macro="">
      <xdr:nvCxnSpPr>
        <xdr:cNvPr id="15" name="直線矢印コネクタ 14"/>
        <xdr:cNvCxnSpPr/>
      </xdr:nvCxnSpPr>
      <xdr:spPr>
        <a:xfrm>
          <a:off x="2066925" y="206692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15</xdr:row>
      <xdr:rowOff>0</xdr:rowOff>
    </xdr:from>
    <xdr:to>
      <xdr:col>13</xdr:col>
      <xdr:colOff>47609</xdr:colOff>
      <xdr:row>15</xdr:row>
      <xdr:rowOff>0</xdr:rowOff>
    </xdr:to>
    <xdr:cxnSp macro="">
      <xdr:nvCxnSpPr>
        <xdr:cNvPr id="16" name="直線矢印コネクタ 15"/>
        <xdr:cNvCxnSpPr/>
      </xdr:nvCxnSpPr>
      <xdr:spPr>
        <a:xfrm>
          <a:off x="2057400" y="2371725"/>
          <a:ext cx="1952609" cy="0"/>
        </a:xfrm>
        <a:prstGeom prst="straightConnector1">
          <a:avLst/>
        </a:prstGeom>
        <a:ln w="12700">
          <a:solidFill>
            <a:schemeClr val="accent3">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5</xdr:row>
      <xdr:rowOff>116285</xdr:rowOff>
    </xdr:from>
    <xdr:to>
      <xdr:col>11</xdr:col>
      <xdr:colOff>142001</xdr:colOff>
      <xdr:row>7</xdr:row>
      <xdr:rowOff>57151</xdr:rowOff>
    </xdr:to>
    <xdr:sp macro="" textlink="">
      <xdr:nvSpPr>
        <xdr:cNvPr id="17" name="正方形/長方形 16"/>
        <xdr:cNvSpPr/>
      </xdr:nvSpPr>
      <xdr:spPr>
        <a:xfrm>
          <a:off x="1905000" y="964010"/>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a:t>
          </a:r>
        </a:p>
      </xdr:txBody>
    </xdr:sp>
    <xdr:clientData/>
  </xdr:twoCellAnchor>
  <xdr:twoCellAnchor>
    <xdr:from>
      <xdr:col>6</xdr:col>
      <xdr:colOff>76200</xdr:colOff>
      <xdr:row>7</xdr:row>
      <xdr:rowOff>116285</xdr:rowOff>
    </xdr:from>
    <xdr:to>
      <xdr:col>11</xdr:col>
      <xdr:colOff>142001</xdr:colOff>
      <xdr:row>9</xdr:row>
      <xdr:rowOff>57151</xdr:rowOff>
    </xdr:to>
    <xdr:sp macro="" textlink="">
      <xdr:nvSpPr>
        <xdr:cNvPr id="18" name="正方形/長方形 17"/>
        <xdr:cNvSpPr/>
      </xdr:nvSpPr>
      <xdr:spPr>
        <a:xfrm>
          <a:off x="1905000" y="1268810"/>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a:t>
          </a:r>
        </a:p>
      </xdr:txBody>
    </xdr:sp>
    <xdr:clientData/>
  </xdr:twoCellAnchor>
  <xdr:twoCellAnchor>
    <xdr:from>
      <xdr:col>11</xdr:col>
      <xdr:colOff>123825</xdr:colOff>
      <xdr:row>6</xdr:row>
      <xdr:rowOff>142875</xdr:rowOff>
    </xdr:from>
    <xdr:to>
      <xdr:col>11</xdr:col>
      <xdr:colOff>123825</xdr:colOff>
      <xdr:row>9</xdr:row>
      <xdr:rowOff>9525</xdr:rowOff>
    </xdr:to>
    <xdr:cxnSp macro="">
      <xdr:nvCxnSpPr>
        <xdr:cNvPr id="19" name="直線矢印コネクタ 18"/>
        <xdr:cNvCxnSpPr/>
      </xdr:nvCxnSpPr>
      <xdr:spPr>
        <a:xfrm>
          <a:off x="3476625" y="1143000"/>
          <a:ext cx="0" cy="323850"/>
        </a:xfrm>
        <a:prstGeom prst="straightConnector1">
          <a:avLst/>
        </a:prstGeom>
        <a:ln>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7</xdr:row>
      <xdr:rowOff>30560</xdr:rowOff>
    </xdr:from>
    <xdr:to>
      <xdr:col>15</xdr:col>
      <xdr:colOff>113426</xdr:colOff>
      <xdr:row>8</xdr:row>
      <xdr:rowOff>123826</xdr:rowOff>
    </xdr:to>
    <xdr:sp macro="" textlink="">
      <xdr:nvSpPr>
        <xdr:cNvPr id="20" name="正方形/長方形 19"/>
        <xdr:cNvSpPr/>
      </xdr:nvSpPr>
      <xdr:spPr>
        <a:xfrm>
          <a:off x="3095625" y="1183085"/>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定期通知周期</a:t>
          </a:r>
        </a:p>
      </xdr:txBody>
    </xdr:sp>
    <xdr:clientData/>
  </xdr:twoCellAnchor>
  <xdr:twoCellAnchor>
    <xdr:from>
      <xdr:col>6</xdr:col>
      <xdr:colOff>66675</xdr:colOff>
      <xdr:row>9</xdr:row>
      <xdr:rowOff>116285</xdr:rowOff>
    </xdr:from>
    <xdr:to>
      <xdr:col>11</xdr:col>
      <xdr:colOff>132476</xdr:colOff>
      <xdr:row>11</xdr:row>
      <xdr:rowOff>57151</xdr:rowOff>
    </xdr:to>
    <xdr:sp macro="" textlink="">
      <xdr:nvSpPr>
        <xdr:cNvPr id="21" name="正方形/長方形 20"/>
        <xdr:cNvSpPr/>
      </xdr:nvSpPr>
      <xdr:spPr>
        <a:xfrm>
          <a:off x="1895475" y="1573610"/>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[H/U</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a:t>
          </a:r>
        </a:p>
      </xdr:txBody>
    </xdr:sp>
    <xdr:clientData/>
  </xdr:twoCellAnchor>
  <xdr:twoCellAnchor>
    <xdr:from>
      <xdr:col>6</xdr:col>
      <xdr:colOff>104775</xdr:colOff>
      <xdr:row>11</xdr:row>
      <xdr:rowOff>106760</xdr:rowOff>
    </xdr:from>
    <xdr:to>
      <xdr:col>11</xdr:col>
      <xdr:colOff>170576</xdr:colOff>
      <xdr:row>13</xdr:row>
      <xdr:rowOff>47626</xdr:rowOff>
    </xdr:to>
    <xdr:sp macro="" textlink="">
      <xdr:nvSpPr>
        <xdr:cNvPr id="22" name="正方形/長方形 21"/>
        <xdr:cNvSpPr/>
      </xdr:nvSpPr>
      <xdr:spPr>
        <a:xfrm>
          <a:off x="1933575" y="1868885"/>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11</xdr:col>
      <xdr:colOff>123825</xdr:colOff>
      <xdr:row>8</xdr:row>
      <xdr:rowOff>123825</xdr:rowOff>
    </xdr:from>
    <xdr:to>
      <xdr:col>11</xdr:col>
      <xdr:colOff>123825</xdr:colOff>
      <xdr:row>10</xdr:row>
      <xdr:rowOff>142875</xdr:rowOff>
    </xdr:to>
    <xdr:cxnSp macro="">
      <xdr:nvCxnSpPr>
        <xdr:cNvPr id="23" name="直線矢印コネクタ 22"/>
        <xdr:cNvCxnSpPr/>
      </xdr:nvCxnSpPr>
      <xdr:spPr>
        <a:xfrm>
          <a:off x="3476625" y="1428750"/>
          <a:ext cx="0" cy="323850"/>
        </a:xfrm>
        <a:prstGeom prst="straightConnector1">
          <a:avLst/>
        </a:prstGeom>
        <a:ln>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9</xdr:row>
      <xdr:rowOff>11510</xdr:rowOff>
    </xdr:from>
    <xdr:to>
      <xdr:col>15</xdr:col>
      <xdr:colOff>113426</xdr:colOff>
      <xdr:row>10</xdr:row>
      <xdr:rowOff>104776</xdr:rowOff>
    </xdr:to>
    <xdr:sp macro="" textlink="">
      <xdr:nvSpPr>
        <xdr:cNvPr id="24" name="正方形/長方形 23"/>
        <xdr:cNvSpPr/>
      </xdr:nvSpPr>
      <xdr:spPr>
        <a:xfrm>
          <a:off x="3095625" y="1468835"/>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定期通知周期</a:t>
          </a:r>
        </a:p>
      </xdr:txBody>
    </xdr:sp>
    <xdr:clientData/>
  </xdr:twoCellAnchor>
  <xdr:twoCellAnchor>
    <xdr:from>
      <xdr:col>15</xdr:col>
      <xdr:colOff>171450</xdr:colOff>
      <xdr:row>5</xdr:row>
      <xdr:rowOff>38100</xdr:rowOff>
    </xdr:from>
    <xdr:to>
      <xdr:col>20</xdr:col>
      <xdr:colOff>152400</xdr:colOff>
      <xdr:row>8</xdr:row>
      <xdr:rowOff>117875</xdr:rowOff>
    </xdr:to>
    <xdr:sp macro="" textlink="">
      <xdr:nvSpPr>
        <xdr:cNvPr id="25" name="四角形吹き出し 24"/>
        <xdr:cNvSpPr/>
      </xdr:nvSpPr>
      <xdr:spPr>
        <a:xfrm>
          <a:off x="4743450" y="885825"/>
          <a:ext cx="1504950" cy="536975"/>
        </a:xfrm>
        <a:prstGeom prst="wedgeRectCallout">
          <a:avLst>
            <a:gd name="adj1" fmla="val -78423"/>
            <a:gd name="adj2" fmla="val 26033"/>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パケット種別毎に</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通知周期変更可能</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0</xdr:colOff>
      <xdr:row>61</xdr:row>
      <xdr:rowOff>142881</xdr:rowOff>
    </xdr:from>
    <xdr:to>
      <xdr:col>28</xdr:col>
      <xdr:colOff>9525</xdr:colOff>
      <xdr:row>64</xdr:row>
      <xdr:rowOff>288</xdr:rowOff>
    </xdr:to>
    <xdr:grpSp>
      <xdr:nvGrpSpPr>
        <xdr:cNvPr id="26" name="グループ化 25"/>
        <xdr:cNvGrpSpPr/>
      </xdr:nvGrpSpPr>
      <xdr:grpSpPr>
        <a:xfrm>
          <a:off x="914400" y="9563106"/>
          <a:ext cx="7629525" cy="314607"/>
          <a:chOff x="3057525" y="3648074"/>
          <a:chExt cx="7629525" cy="324140"/>
        </a:xfrm>
      </xdr:grpSpPr>
      <xdr:sp macro="" textlink="">
        <xdr:nvSpPr>
          <xdr:cNvPr id="27" name="テキスト ボックス 26"/>
          <xdr:cNvSpPr txBox="1"/>
        </xdr:nvSpPr>
        <xdr:spPr>
          <a:xfrm>
            <a:off x="3057525" y="3657599"/>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sp macro="" textlink="">
        <xdr:nvSpPr>
          <xdr:cNvPr id="28" name="テキスト ボックス 27"/>
          <xdr:cNvSpPr txBox="1"/>
        </xdr:nvSpPr>
        <xdr:spPr>
          <a:xfrm>
            <a:off x="5191125"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29" name="テキスト ボックス 28"/>
          <xdr:cNvSpPr txBox="1"/>
        </xdr:nvSpPr>
        <xdr:spPr>
          <a:xfrm>
            <a:off x="7324725" y="3648074"/>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VendorApp</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30" name="テキスト ボックス 29"/>
          <xdr:cNvSpPr txBox="1"/>
        </xdr:nvSpPr>
        <xdr:spPr>
          <a:xfrm>
            <a:off x="9467850" y="3657888"/>
            <a:ext cx="1219200" cy="31432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Server</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5</xdr:col>
      <xdr:colOff>2980</xdr:colOff>
      <xdr:row>66</xdr:row>
      <xdr:rowOff>64759</xdr:rowOff>
    </xdr:from>
    <xdr:to>
      <xdr:col>12</xdr:col>
      <xdr:colOff>0</xdr:colOff>
      <xdr:row>66</xdr:row>
      <xdr:rowOff>64759</xdr:rowOff>
    </xdr:to>
    <xdr:cxnSp macro="">
      <xdr:nvCxnSpPr>
        <xdr:cNvPr id="31" name="直線矢印コネクタ 30"/>
        <xdr:cNvCxnSpPr/>
      </xdr:nvCxnSpPr>
      <xdr:spPr>
        <a:xfrm>
          <a:off x="1526980" y="10094584"/>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12505</xdr:colOff>
      <xdr:row>66</xdr:row>
      <xdr:rowOff>150484</xdr:rowOff>
    </xdr:from>
    <xdr:to>
      <xdr:col>26</xdr:col>
      <xdr:colOff>0</xdr:colOff>
      <xdr:row>66</xdr:row>
      <xdr:rowOff>150484</xdr:rowOff>
    </xdr:to>
    <xdr:cxnSp macro="">
      <xdr:nvCxnSpPr>
        <xdr:cNvPr id="32" name="直線矢印コネクタ 31"/>
        <xdr:cNvCxnSpPr/>
      </xdr:nvCxnSpPr>
      <xdr:spPr>
        <a:xfrm>
          <a:off x="3670105" y="10180309"/>
          <a:ext cx="425469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54005</xdr:colOff>
      <xdr:row>64</xdr:row>
      <xdr:rowOff>140797</xdr:rowOff>
    </xdr:from>
    <xdr:to>
      <xdr:col>10</xdr:col>
      <xdr:colOff>209550</xdr:colOff>
      <xdr:row>66</xdr:row>
      <xdr:rowOff>81990</xdr:rowOff>
    </xdr:to>
    <xdr:sp macro="" textlink="">
      <xdr:nvSpPr>
        <xdr:cNvPr id="33" name="テキスト ボックス 32"/>
        <xdr:cNvSpPr txBox="1"/>
      </xdr:nvSpPr>
      <xdr:spPr>
        <a:xfrm>
          <a:off x="1882805" y="9865822"/>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通信開始要求</a:t>
          </a:r>
        </a:p>
      </xdr:txBody>
    </xdr:sp>
    <xdr:clientData/>
  </xdr:twoCellAnchor>
  <xdr:twoCellAnchor>
    <xdr:from>
      <xdr:col>13</xdr:col>
      <xdr:colOff>92105</xdr:colOff>
      <xdr:row>65</xdr:row>
      <xdr:rowOff>74122</xdr:rowOff>
    </xdr:from>
    <xdr:to>
      <xdr:col>17</xdr:col>
      <xdr:colOff>247650</xdr:colOff>
      <xdr:row>67</xdr:row>
      <xdr:rowOff>15315</xdr:rowOff>
    </xdr:to>
    <xdr:sp macro="" textlink="">
      <xdr:nvSpPr>
        <xdr:cNvPr id="34" name="テキスト ボックス 33"/>
        <xdr:cNvSpPr txBox="1"/>
      </xdr:nvSpPr>
      <xdr:spPr>
        <a:xfrm>
          <a:off x="4054505" y="9951547"/>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初期化要求</a:t>
          </a:r>
        </a:p>
      </xdr:txBody>
    </xdr:sp>
    <xdr:clientData/>
  </xdr:twoCellAnchor>
  <xdr:twoCellAnchor>
    <xdr:from>
      <xdr:col>26</xdr:col>
      <xdr:colOff>9525</xdr:colOff>
      <xdr:row>68</xdr:row>
      <xdr:rowOff>1</xdr:rowOff>
    </xdr:from>
    <xdr:to>
      <xdr:col>28</xdr:col>
      <xdr:colOff>152400</xdr:colOff>
      <xdr:row>70</xdr:row>
      <xdr:rowOff>66675</xdr:rowOff>
    </xdr:to>
    <xdr:sp macro="" textlink="">
      <xdr:nvSpPr>
        <xdr:cNvPr id="35" name="フリーフォーム 34"/>
        <xdr:cNvSpPr/>
      </xdr:nvSpPr>
      <xdr:spPr>
        <a:xfrm>
          <a:off x="7934325" y="10334626"/>
          <a:ext cx="752475" cy="371474"/>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304799</xdr:colOff>
      <xdr:row>68</xdr:row>
      <xdr:rowOff>57150</xdr:rowOff>
    </xdr:from>
    <xdr:to>
      <xdr:col>32</xdr:col>
      <xdr:colOff>19050</xdr:colOff>
      <xdr:row>70</xdr:row>
      <xdr:rowOff>123826</xdr:rowOff>
    </xdr:to>
    <xdr:sp macro="" textlink="">
      <xdr:nvSpPr>
        <xdr:cNvPr id="36" name="テキスト ボックス 35"/>
        <xdr:cNvSpPr txBox="1"/>
      </xdr:nvSpPr>
      <xdr:spPr>
        <a:xfrm>
          <a:off x="8229599" y="10391775"/>
          <a:ext cx="1543051" cy="37147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・周期情報取得</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追加</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31</xdr:col>
      <xdr:colOff>95250</xdr:colOff>
      <xdr:row>69</xdr:row>
      <xdr:rowOff>76200</xdr:rowOff>
    </xdr:from>
    <xdr:to>
      <xdr:col>32</xdr:col>
      <xdr:colOff>278165</xdr:colOff>
      <xdr:row>71</xdr:row>
      <xdr:rowOff>147923</xdr:rowOff>
    </xdr:to>
    <xdr:sp macro="" textlink="">
      <xdr:nvSpPr>
        <xdr:cNvPr id="37" name="フローチャート : 磁気ディスク 36"/>
        <xdr:cNvSpPr/>
      </xdr:nvSpPr>
      <xdr:spPr>
        <a:xfrm>
          <a:off x="9544050" y="10563225"/>
          <a:ext cx="487715" cy="376523"/>
        </a:xfrm>
        <a:prstGeom prst="flowChartMagneticDisk">
          <a:avLst/>
        </a:prstGeom>
        <a:solidFill>
          <a:schemeClr val="accent1">
            <a:lumMod val="20000"/>
            <a:lumOff val="80000"/>
          </a:schemeClr>
        </a:solidFill>
        <a:ln w="1270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HGｺﾞｼｯｸM" panose="020B0609000000000000" pitchFamily="49" charset="-128"/>
            <a:ea typeface="HGｺﾞｼｯｸM" panose="020B0609000000000000" pitchFamily="49" charset="-128"/>
          </a:endParaRPr>
        </a:p>
      </xdr:txBody>
    </xdr:sp>
    <xdr:clientData/>
  </xdr:twoCellAnchor>
  <xdr:twoCellAnchor>
    <xdr:from>
      <xdr:col>31</xdr:col>
      <xdr:colOff>293639</xdr:colOff>
      <xdr:row>70</xdr:row>
      <xdr:rowOff>123825</xdr:rowOff>
    </xdr:from>
    <xdr:to>
      <xdr:col>36</xdr:col>
      <xdr:colOff>219074</xdr:colOff>
      <xdr:row>73</xdr:row>
      <xdr:rowOff>76200</xdr:rowOff>
    </xdr:to>
    <xdr:sp macro="" textlink="">
      <xdr:nvSpPr>
        <xdr:cNvPr id="38" name="テキスト ボックス 37"/>
        <xdr:cNvSpPr txBox="1"/>
      </xdr:nvSpPr>
      <xdr:spPr>
        <a:xfrm>
          <a:off x="9742439" y="10763250"/>
          <a:ext cx="1449435" cy="409575"/>
        </a:xfrm>
        <a:prstGeom prst="rect">
          <a:avLst/>
        </a:prstGeom>
        <a:solidFill>
          <a:schemeClr val="accent3">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周期情報</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管理</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TBL(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追加</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p>
      </xdr:txBody>
    </xdr:sp>
    <xdr:clientData/>
  </xdr:twoCellAnchor>
  <xdr:twoCellAnchor>
    <xdr:from>
      <xdr:col>5</xdr:col>
      <xdr:colOff>2980</xdr:colOff>
      <xdr:row>71</xdr:row>
      <xdr:rowOff>150484</xdr:rowOff>
    </xdr:from>
    <xdr:to>
      <xdr:col>12</xdr:col>
      <xdr:colOff>0</xdr:colOff>
      <xdr:row>71</xdr:row>
      <xdr:rowOff>150484</xdr:rowOff>
    </xdr:to>
    <xdr:cxnSp macro="">
      <xdr:nvCxnSpPr>
        <xdr:cNvPr id="39" name="直線矢印コネクタ 38"/>
        <xdr:cNvCxnSpPr/>
      </xdr:nvCxnSpPr>
      <xdr:spPr>
        <a:xfrm flipH="1">
          <a:off x="1526980" y="109423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82580</xdr:colOff>
      <xdr:row>70</xdr:row>
      <xdr:rowOff>83647</xdr:rowOff>
    </xdr:from>
    <xdr:to>
      <xdr:col>10</xdr:col>
      <xdr:colOff>238125</xdr:colOff>
      <xdr:row>72</xdr:row>
      <xdr:rowOff>24840</xdr:rowOff>
    </xdr:to>
    <xdr:sp macro="" textlink="">
      <xdr:nvSpPr>
        <xdr:cNvPr id="40" name="テキスト ボックス 39"/>
        <xdr:cNvSpPr txBox="1"/>
      </xdr:nvSpPr>
      <xdr:spPr>
        <a:xfrm>
          <a:off x="1911380" y="10723072"/>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通信開始応答</a:t>
          </a:r>
        </a:p>
      </xdr:txBody>
    </xdr:sp>
    <xdr:clientData/>
  </xdr:twoCellAnchor>
  <xdr:twoCellAnchor>
    <xdr:from>
      <xdr:col>12</xdr:col>
      <xdr:colOff>9525</xdr:colOff>
      <xdr:row>70</xdr:row>
      <xdr:rowOff>150484</xdr:rowOff>
    </xdr:from>
    <xdr:to>
      <xdr:col>26</xdr:col>
      <xdr:colOff>0</xdr:colOff>
      <xdr:row>70</xdr:row>
      <xdr:rowOff>150484</xdr:rowOff>
    </xdr:to>
    <xdr:cxnSp macro="">
      <xdr:nvCxnSpPr>
        <xdr:cNvPr id="41" name="直線矢印コネクタ 40"/>
        <xdr:cNvCxnSpPr/>
      </xdr:nvCxnSpPr>
      <xdr:spPr>
        <a:xfrm flipH="1">
          <a:off x="3667125" y="10789909"/>
          <a:ext cx="4257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92105</xdr:colOff>
      <xdr:row>69</xdr:row>
      <xdr:rowOff>93172</xdr:rowOff>
    </xdr:from>
    <xdr:to>
      <xdr:col>24</xdr:col>
      <xdr:colOff>247650</xdr:colOff>
      <xdr:row>71</xdr:row>
      <xdr:rowOff>34365</xdr:rowOff>
    </xdr:to>
    <xdr:sp macro="" textlink="">
      <xdr:nvSpPr>
        <xdr:cNvPr id="42" name="テキスト ボックス 41"/>
        <xdr:cNvSpPr txBox="1"/>
      </xdr:nvSpPr>
      <xdr:spPr>
        <a:xfrm>
          <a:off x="6188105" y="10580197"/>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初期化応答</a:t>
          </a:r>
          <a:endParaRPr kumimoji="1" lang="en-US" altLang="ja-JP" sz="1000">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266700</xdr:colOff>
      <xdr:row>71</xdr:row>
      <xdr:rowOff>142875</xdr:rowOff>
    </xdr:from>
    <xdr:to>
      <xdr:col>25</xdr:col>
      <xdr:colOff>76201</xdr:colOff>
      <xdr:row>73</xdr:row>
      <xdr:rowOff>133350</xdr:rowOff>
    </xdr:to>
    <xdr:sp macro="" textlink="">
      <xdr:nvSpPr>
        <xdr:cNvPr id="43" name="テキスト ボックス 42"/>
        <xdr:cNvSpPr txBox="1"/>
      </xdr:nvSpPr>
      <xdr:spPr>
        <a:xfrm>
          <a:off x="6057900" y="10934700"/>
          <a:ext cx="1638301" cy="29527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・周期情報</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追加付与</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21</xdr:col>
      <xdr:colOff>28575</xdr:colOff>
      <xdr:row>74</xdr:row>
      <xdr:rowOff>114300</xdr:rowOff>
    </xdr:from>
    <xdr:to>
      <xdr:col>25</xdr:col>
      <xdr:colOff>152400</xdr:colOff>
      <xdr:row>78</xdr:row>
      <xdr:rowOff>9525</xdr:rowOff>
    </xdr:to>
    <xdr:sp macro="" textlink="">
      <xdr:nvSpPr>
        <xdr:cNvPr id="44" name="四角形吹き出し 43"/>
        <xdr:cNvSpPr/>
      </xdr:nvSpPr>
      <xdr:spPr>
        <a:xfrm>
          <a:off x="6429375" y="11363325"/>
          <a:ext cx="1343025" cy="504825"/>
        </a:xfrm>
        <a:prstGeom prst="wedgeRectCallout">
          <a:avLst>
            <a:gd name="adj1" fmla="val -34378"/>
            <a:gd name="adj2" fmla="val -89947"/>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2.</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初期化応答の情報に周期情報を追加</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292130</xdr:colOff>
      <xdr:row>72</xdr:row>
      <xdr:rowOff>102697</xdr:rowOff>
    </xdr:from>
    <xdr:to>
      <xdr:col>12</xdr:col>
      <xdr:colOff>28576</xdr:colOff>
      <xdr:row>74</xdr:row>
      <xdr:rowOff>43890</xdr:rowOff>
    </xdr:to>
    <xdr:sp macro="" textlink="">
      <xdr:nvSpPr>
        <xdr:cNvPr id="45" name="テキスト ボックス 44"/>
        <xdr:cNvSpPr txBox="1"/>
      </xdr:nvSpPr>
      <xdr:spPr>
        <a:xfrm>
          <a:off x="1511330" y="11046922"/>
          <a:ext cx="2174846"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暗号化セッションキー通知</a:t>
          </a:r>
        </a:p>
      </xdr:txBody>
    </xdr:sp>
    <xdr:clientData/>
  </xdr:twoCellAnchor>
  <xdr:twoCellAnchor>
    <xdr:from>
      <xdr:col>5</xdr:col>
      <xdr:colOff>2980</xdr:colOff>
      <xdr:row>73</xdr:row>
      <xdr:rowOff>150484</xdr:rowOff>
    </xdr:from>
    <xdr:to>
      <xdr:col>12</xdr:col>
      <xdr:colOff>0</xdr:colOff>
      <xdr:row>73</xdr:row>
      <xdr:rowOff>150484</xdr:rowOff>
    </xdr:to>
    <xdr:cxnSp macro="">
      <xdr:nvCxnSpPr>
        <xdr:cNvPr id="46" name="直線矢印コネクタ 45"/>
        <xdr:cNvCxnSpPr/>
      </xdr:nvCxnSpPr>
      <xdr:spPr>
        <a:xfrm>
          <a:off x="1526980" y="112471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292130</xdr:colOff>
      <xdr:row>74</xdr:row>
      <xdr:rowOff>93172</xdr:rowOff>
    </xdr:from>
    <xdr:to>
      <xdr:col>12</xdr:col>
      <xdr:colOff>28576</xdr:colOff>
      <xdr:row>76</xdr:row>
      <xdr:rowOff>34365</xdr:rowOff>
    </xdr:to>
    <xdr:sp macro="" textlink="">
      <xdr:nvSpPr>
        <xdr:cNvPr id="47" name="テキスト ボックス 46"/>
        <xdr:cNvSpPr txBox="1"/>
      </xdr:nvSpPr>
      <xdr:spPr>
        <a:xfrm>
          <a:off x="1511330" y="11342197"/>
          <a:ext cx="2174846"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暗号化通信確立通知</a:t>
          </a:r>
        </a:p>
      </xdr:txBody>
    </xdr:sp>
    <xdr:clientData/>
  </xdr:twoCellAnchor>
  <xdr:twoCellAnchor>
    <xdr:from>
      <xdr:col>5</xdr:col>
      <xdr:colOff>2980</xdr:colOff>
      <xdr:row>75</xdr:row>
      <xdr:rowOff>150484</xdr:rowOff>
    </xdr:from>
    <xdr:to>
      <xdr:col>12</xdr:col>
      <xdr:colOff>0</xdr:colOff>
      <xdr:row>75</xdr:row>
      <xdr:rowOff>150484</xdr:rowOff>
    </xdr:to>
    <xdr:cxnSp macro="">
      <xdr:nvCxnSpPr>
        <xdr:cNvPr id="48" name="直線矢印コネクタ 47"/>
        <xdr:cNvCxnSpPr/>
      </xdr:nvCxnSpPr>
      <xdr:spPr>
        <a:xfrm flipH="1">
          <a:off x="1526980" y="115519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76</xdr:row>
      <xdr:rowOff>47625</xdr:rowOff>
    </xdr:from>
    <xdr:to>
      <xdr:col>11</xdr:col>
      <xdr:colOff>66676</xdr:colOff>
      <xdr:row>78</xdr:row>
      <xdr:rowOff>38100</xdr:rowOff>
    </xdr:to>
    <xdr:sp macro="" textlink="">
      <xdr:nvSpPr>
        <xdr:cNvPr id="49" name="テキスト ボックス 48"/>
        <xdr:cNvSpPr txBox="1"/>
      </xdr:nvSpPr>
      <xdr:spPr>
        <a:xfrm>
          <a:off x="1781175" y="11601450"/>
          <a:ext cx="1638301" cy="29527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・周期情報</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追加付与</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11</xdr:col>
      <xdr:colOff>152400</xdr:colOff>
      <xdr:row>76</xdr:row>
      <xdr:rowOff>28575</xdr:rowOff>
    </xdr:from>
    <xdr:to>
      <xdr:col>15</xdr:col>
      <xdr:colOff>276225</xdr:colOff>
      <xdr:row>79</xdr:row>
      <xdr:rowOff>76200</xdr:rowOff>
    </xdr:to>
    <xdr:sp macro="" textlink="">
      <xdr:nvSpPr>
        <xdr:cNvPr id="50" name="四角形吹き出し 49"/>
        <xdr:cNvSpPr/>
      </xdr:nvSpPr>
      <xdr:spPr>
        <a:xfrm>
          <a:off x="3505200" y="11582400"/>
          <a:ext cx="1343025" cy="504825"/>
        </a:xfrm>
        <a:prstGeom prst="wedgeRectCallout">
          <a:avLst>
            <a:gd name="adj1" fmla="val -62037"/>
            <a:gd name="adj2" fmla="val -23910"/>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3.</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通信確立通知のデータ部に周期情報を追加</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0</xdr:colOff>
      <xdr:row>79</xdr:row>
      <xdr:rowOff>1</xdr:rowOff>
    </xdr:from>
    <xdr:to>
      <xdr:col>7</xdr:col>
      <xdr:colOff>142875</xdr:colOff>
      <xdr:row>81</xdr:row>
      <xdr:rowOff>66675</xdr:rowOff>
    </xdr:to>
    <xdr:sp macro="" textlink="">
      <xdr:nvSpPr>
        <xdr:cNvPr id="51" name="フリーフォーム 50"/>
        <xdr:cNvSpPr/>
      </xdr:nvSpPr>
      <xdr:spPr>
        <a:xfrm>
          <a:off x="1524000" y="12011026"/>
          <a:ext cx="752475" cy="371474"/>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295274</xdr:colOff>
      <xdr:row>79</xdr:row>
      <xdr:rowOff>57150</xdr:rowOff>
    </xdr:from>
    <xdr:to>
      <xdr:col>11</xdr:col>
      <xdr:colOff>28575</xdr:colOff>
      <xdr:row>81</xdr:row>
      <xdr:rowOff>123826</xdr:rowOff>
    </xdr:to>
    <xdr:sp macro="" textlink="">
      <xdr:nvSpPr>
        <xdr:cNvPr id="52" name="テキスト ボックス 51"/>
        <xdr:cNvSpPr txBox="1"/>
      </xdr:nvSpPr>
      <xdr:spPr>
        <a:xfrm>
          <a:off x="1819274" y="12068175"/>
          <a:ext cx="1562101" cy="37147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・周期適用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177830</xdr:colOff>
      <xdr:row>82</xdr:row>
      <xdr:rowOff>93172</xdr:rowOff>
    </xdr:from>
    <xdr:to>
      <xdr:col>11</xdr:col>
      <xdr:colOff>142875</xdr:colOff>
      <xdr:row>84</xdr:row>
      <xdr:rowOff>34365</xdr:rowOff>
    </xdr:to>
    <xdr:sp macro="" textlink="">
      <xdr:nvSpPr>
        <xdr:cNvPr id="53" name="テキスト ボックス 52"/>
        <xdr:cNvSpPr txBox="1"/>
      </xdr:nvSpPr>
      <xdr:spPr>
        <a:xfrm>
          <a:off x="1701830" y="12561397"/>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5</xdr:col>
      <xdr:colOff>12505</xdr:colOff>
      <xdr:row>83</xdr:row>
      <xdr:rowOff>150484</xdr:rowOff>
    </xdr:from>
    <xdr:to>
      <xdr:col>12</xdr:col>
      <xdr:colOff>9525</xdr:colOff>
      <xdr:row>83</xdr:row>
      <xdr:rowOff>150484</xdr:rowOff>
    </xdr:to>
    <xdr:cxnSp macro="">
      <xdr:nvCxnSpPr>
        <xdr:cNvPr id="54" name="直線矢印コネクタ 53"/>
        <xdr:cNvCxnSpPr/>
      </xdr:nvCxnSpPr>
      <xdr:spPr>
        <a:xfrm>
          <a:off x="1536505" y="127711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177830</xdr:colOff>
      <xdr:row>84</xdr:row>
      <xdr:rowOff>93172</xdr:rowOff>
    </xdr:from>
    <xdr:to>
      <xdr:col>11</xdr:col>
      <xdr:colOff>142875</xdr:colOff>
      <xdr:row>86</xdr:row>
      <xdr:rowOff>34365</xdr:rowOff>
    </xdr:to>
    <xdr:sp macro="" textlink="">
      <xdr:nvSpPr>
        <xdr:cNvPr id="55" name="テキスト ボックス 54"/>
        <xdr:cNvSpPr txBox="1"/>
      </xdr:nvSpPr>
      <xdr:spPr>
        <a:xfrm>
          <a:off x="1701830" y="12866197"/>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5</xdr:col>
      <xdr:colOff>12505</xdr:colOff>
      <xdr:row>85</xdr:row>
      <xdr:rowOff>150484</xdr:rowOff>
    </xdr:from>
    <xdr:to>
      <xdr:col>12</xdr:col>
      <xdr:colOff>9525</xdr:colOff>
      <xdr:row>85</xdr:row>
      <xdr:rowOff>150484</xdr:rowOff>
    </xdr:to>
    <xdr:cxnSp macro="">
      <xdr:nvCxnSpPr>
        <xdr:cNvPr id="56" name="直線矢印コネクタ 55"/>
        <xdr:cNvCxnSpPr/>
      </xdr:nvCxnSpPr>
      <xdr:spPr>
        <a:xfrm>
          <a:off x="1536505" y="130759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177830</xdr:colOff>
      <xdr:row>86</xdr:row>
      <xdr:rowOff>93172</xdr:rowOff>
    </xdr:from>
    <xdr:to>
      <xdr:col>11</xdr:col>
      <xdr:colOff>142875</xdr:colOff>
      <xdr:row>88</xdr:row>
      <xdr:rowOff>34365</xdr:rowOff>
    </xdr:to>
    <xdr:sp macro="" textlink="">
      <xdr:nvSpPr>
        <xdr:cNvPr id="57" name="テキスト ボックス 56"/>
        <xdr:cNvSpPr txBox="1"/>
      </xdr:nvSpPr>
      <xdr:spPr>
        <a:xfrm>
          <a:off x="1701830" y="13170997"/>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5</xdr:col>
      <xdr:colOff>12505</xdr:colOff>
      <xdr:row>87</xdr:row>
      <xdr:rowOff>150484</xdr:rowOff>
    </xdr:from>
    <xdr:to>
      <xdr:col>12</xdr:col>
      <xdr:colOff>9525</xdr:colOff>
      <xdr:row>87</xdr:row>
      <xdr:rowOff>150484</xdr:rowOff>
    </xdr:to>
    <xdr:cxnSp macro="">
      <xdr:nvCxnSpPr>
        <xdr:cNvPr id="58" name="直線矢印コネクタ 57"/>
        <xdr:cNvCxnSpPr/>
      </xdr:nvCxnSpPr>
      <xdr:spPr>
        <a:xfrm>
          <a:off x="1536505" y="133807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84</xdr:row>
      <xdr:rowOff>0</xdr:rowOff>
    </xdr:from>
    <xdr:to>
      <xdr:col>11</xdr:col>
      <xdr:colOff>0</xdr:colOff>
      <xdr:row>86</xdr:row>
      <xdr:rowOff>9525</xdr:rowOff>
    </xdr:to>
    <xdr:cxnSp macro="">
      <xdr:nvCxnSpPr>
        <xdr:cNvPr id="59" name="直線矢印コネクタ 58"/>
        <xdr:cNvCxnSpPr/>
      </xdr:nvCxnSpPr>
      <xdr:spPr>
        <a:xfrm>
          <a:off x="3352800" y="12773025"/>
          <a:ext cx="0" cy="314325"/>
        </a:xfrm>
        <a:prstGeom prst="straightConnector1">
          <a:avLst/>
        </a:prstGeom>
        <a:ln>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84</xdr:row>
      <xdr:rowOff>40085</xdr:rowOff>
    </xdr:from>
    <xdr:to>
      <xdr:col>14</xdr:col>
      <xdr:colOff>294401</xdr:colOff>
      <xdr:row>85</xdr:row>
      <xdr:rowOff>133351</xdr:rowOff>
    </xdr:to>
    <xdr:sp macro="" textlink="">
      <xdr:nvSpPr>
        <xdr:cNvPr id="60" name="正方形/長方形 59"/>
        <xdr:cNvSpPr/>
      </xdr:nvSpPr>
      <xdr:spPr>
        <a:xfrm>
          <a:off x="2971800" y="12813110"/>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定期通知周期</a:t>
          </a:r>
        </a:p>
      </xdr:txBody>
    </xdr:sp>
    <xdr:clientData/>
  </xdr:twoCellAnchor>
  <xdr:twoCellAnchor>
    <xdr:from>
      <xdr:col>12</xdr:col>
      <xdr:colOff>2980</xdr:colOff>
      <xdr:row>84</xdr:row>
      <xdr:rowOff>64759</xdr:rowOff>
    </xdr:from>
    <xdr:to>
      <xdr:col>19</xdr:col>
      <xdr:colOff>0</xdr:colOff>
      <xdr:row>84</xdr:row>
      <xdr:rowOff>64759</xdr:rowOff>
    </xdr:to>
    <xdr:cxnSp macro="">
      <xdr:nvCxnSpPr>
        <xdr:cNvPr id="61" name="直線矢印コネクタ 60"/>
        <xdr:cNvCxnSpPr/>
      </xdr:nvCxnSpPr>
      <xdr:spPr>
        <a:xfrm>
          <a:off x="3660580" y="12837784"/>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2980</xdr:colOff>
      <xdr:row>87</xdr:row>
      <xdr:rowOff>74284</xdr:rowOff>
    </xdr:from>
    <xdr:to>
      <xdr:col>19</xdr:col>
      <xdr:colOff>0</xdr:colOff>
      <xdr:row>87</xdr:row>
      <xdr:rowOff>74284</xdr:rowOff>
    </xdr:to>
    <xdr:cxnSp macro="">
      <xdr:nvCxnSpPr>
        <xdr:cNvPr id="62" name="直線矢印コネクタ 61"/>
        <xdr:cNvCxnSpPr/>
      </xdr:nvCxnSpPr>
      <xdr:spPr>
        <a:xfrm>
          <a:off x="3660580" y="13304509"/>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79</xdr:row>
      <xdr:rowOff>123825</xdr:rowOff>
    </xdr:from>
    <xdr:to>
      <xdr:col>15</xdr:col>
      <xdr:colOff>276225</xdr:colOff>
      <xdr:row>83</xdr:row>
      <xdr:rowOff>19050</xdr:rowOff>
    </xdr:to>
    <xdr:sp macro="" textlink="">
      <xdr:nvSpPr>
        <xdr:cNvPr id="63" name="四角形吹き出し 62"/>
        <xdr:cNvSpPr/>
      </xdr:nvSpPr>
      <xdr:spPr>
        <a:xfrm>
          <a:off x="3505200" y="12134850"/>
          <a:ext cx="1343025" cy="504825"/>
        </a:xfrm>
        <a:prstGeom prst="wedgeRectCallout">
          <a:avLst>
            <a:gd name="adj1" fmla="val -64874"/>
            <a:gd name="adj2" fmla="val -25796"/>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4.</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周期適用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27</xdr:col>
      <xdr:colOff>0</xdr:colOff>
      <xdr:row>71</xdr:row>
      <xdr:rowOff>104775</xdr:rowOff>
    </xdr:from>
    <xdr:to>
      <xdr:col>31</xdr:col>
      <xdr:colOff>123825</xdr:colOff>
      <xdr:row>75</xdr:row>
      <xdr:rowOff>0</xdr:rowOff>
    </xdr:to>
    <xdr:sp macro="" textlink="">
      <xdr:nvSpPr>
        <xdr:cNvPr id="64" name="四角形吹き出し 63"/>
        <xdr:cNvSpPr/>
      </xdr:nvSpPr>
      <xdr:spPr>
        <a:xfrm>
          <a:off x="8229600" y="10896600"/>
          <a:ext cx="1343025" cy="504825"/>
        </a:xfrm>
        <a:prstGeom prst="wedgeRectCallout">
          <a:avLst>
            <a:gd name="adj1" fmla="val -34378"/>
            <a:gd name="adj2" fmla="val -89947"/>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1.</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初期化にて周期情報取得処理を追加</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28574</xdr:colOff>
      <xdr:row>114</xdr:row>
      <xdr:rowOff>9525</xdr:rowOff>
    </xdr:from>
    <xdr:to>
      <xdr:col>15</xdr:col>
      <xdr:colOff>114300</xdr:colOff>
      <xdr:row>115</xdr:row>
      <xdr:rowOff>133350</xdr:rowOff>
    </xdr:to>
    <xdr:sp macro="" textlink="">
      <xdr:nvSpPr>
        <xdr:cNvPr id="65" name="左中かっこ 64"/>
        <xdr:cNvSpPr/>
      </xdr:nvSpPr>
      <xdr:spPr>
        <a:xfrm flipH="1">
          <a:off x="4600574" y="17411700"/>
          <a:ext cx="85726" cy="2762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295275</xdr:colOff>
      <xdr:row>113</xdr:row>
      <xdr:rowOff>95250</xdr:rowOff>
    </xdr:from>
    <xdr:to>
      <xdr:col>16</xdr:col>
      <xdr:colOff>177790</xdr:colOff>
      <xdr:row>116</xdr:row>
      <xdr:rowOff>41192</xdr:rowOff>
    </xdr:to>
    <xdr:sp macro="" textlink="">
      <xdr:nvSpPr>
        <xdr:cNvPr id="66" name="正方形/長方形 65"/>
        <xdr:cNvSpPr/>
      </xdr:nvSpPr>
      <xdr:spPr>
        <a:xfrm>
          <a:off x="4562475" y="17345025"/>
          <a:ext cx="492115" cy="403142"/>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0">
              <a:solidFill>
                <a:sysClr val="windowText" lastClr="000000"/>
              </a:solidFill>
              <a:latin typeface="ＭＳ ゴシック" panose="020B0609070205080204" pitchFamily="49" charset="-128"/>
              <a:ea typeface="ＭＳ ゴシック" panose="020B0609070205080204" pitchFamily="49" charset="-128"/>
            </a:rPr>
            <a:t>×α</a:t>
          </a:r>
          <a:endParaRPr kumimoji="1" lang="ja-JP" altLang="en-US" sz="1000" b="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47625</xdr:colOff>
      <xdr:row>73</xdr:row>
      <xdr:rowOff>57150</xdr:rowOff>
    </xdr:from>
    <xdr:to>
      <xdr:col>14</xdr:col>
      <xdr:colOff>295275</xdr:colOff>
      <xdr:row>75</xdr:row>
      <xdr:rowOff>15191</xdr:rowOff>
    </xdr:to>
    <xdr:sp macro="" textlink="">
      <xdr:nvSpPr>
        <xdr:cNvPr id="67" name="円形吹き出し 66"/>
        <xdr:cNvSpPr/>
      </xdr:nvSpPr>
      <xdr:spPr>
        <a:xfrm>
          <a:off x="3705225" y="11153775"/>
          <a:ext cx="857250" cy="262841"/>
        </a:xfrm>
        <a:prstGeom prst="wedgeEllipseCallout">
          <a:avLst>
            <a:gd name="adj1" fmla="val -51175"/>
            <a:gd name="adj2" fmla="val 89263"/>
          </a:avLst>
        </a:prstGeom>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暗号化</a:t>
          </a:r>
        </a:p>
      </xdr:txBody>
    </xdr:sp>
    <xdr:clientData/>
  </xdr:twoCellAnchor>
  <xdr:twoCellAnchor>
    <xdr:from>
      <xdr:col>7</xdr:col>
      <xdr:colOff>0</xdr:colOff>
      <xdr:row>165</xdr:row>
      <xdr:rowOff>104775</xdr:rowOff>
    </xdr:from>
    <xdr:to>
      <xdr:col>14</xdr:col>
      <xdr:colOff>0</xdr:colOff>
      <xdr:row>196</xdr:row>
      <xdr:rowOff>54840</xdr:rowOff>
    </xdr:to>
    <xdr:grpSp>
      <xdr:nvGrpSpPr>
        <xdr:cNvPr id="68" name="グループ化 67"/>
        <xdr:cNvGrpSpPr/>
      </xdr:nvGrpSpPr>
      <xdr:grpSpPr>
        <a:xfrm>
          <a:off x="2133600" y="25593675"/>
          <a:ext cx="2133600" cy="4703040"/>
          <a:chOff x="3657600" y="4983982"/>
          <a:chExt cx="2133600" cy="3467102"/>
        </a:xfrm>
      </xdr:grpSpPr>
      <xdr:cxnSp macro="">
        <xdr:nvCxnSpPr>
          <xdr:cNvPr id="69" name="直線コネクタ 68"/>
          <xdr:cNvCxnSpPr/>
        </xdr:nvCxnSpPr>
        <xdr:spPr>
          <a:xfrm>
            <a:off x="3657600" y="4993509"/>
            <a:ext cx="0" cy="3457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5791200" y="4983982"/>
            <a:ext cx="0" cy="346710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163</xdr:row>
      <xdr:rowOff>133353</xdr:rowOff>
    </xdr:from>
    <xdr:to>
      <xdr:col>14</xdr:col>
      <xdr:colOff>0</xdr:colOff>
      <xdr:row>166</xdr:row>
      <xdr:rowOff>9</xdr:rowOff>
    </xdr:to>
    <xdr:grpSp>
      <xdr:nvGrpSpPr>
        <xdr:cNvPr id="71" name="グループ化 70"/>
        <xdr:cNvGrpSpPr/>
      </xdr:nvGrpSpPr>
      <xdr:grpSpPr>
        <a:xfrm>
          <a:off x="914400" y="25317453"/>
          <a:ext cx="3352800" cy="323856"/>
          <a:chOff x="3057525" y="3481239"/>
          <a:chExt cx="3352800" cy="490687"/>
        </a:xfrm>
      </xdr:grpSpPr>
      <xdr:sp macro="" textlink="">
        <xdr:nvSpPr>
          <xdr:cNvPr id="72" name="テキスト ボックス 71"/>
          <xdr:cNvSpPr txBox="1"/>
        </xdr:nvSpPr>
        <xdr:spPr>
          <a:xfrm>
            <a:off x="3057525" y="3490761"/>
            <a:ext cx="1219200" cy="481165"/>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HUVELib</a:t>
            </a:r>
          </a:p>
        </xdr:txBody>
      </xdr:sp>
      <xdr:sp macro="" textlink="">
        <xdr:nvSpPr>
          <xdr:cNvPr id="73" name="テキスト ボックス 72"/>
          <xdr:cNvSpPr txBox="1"/>
        </xdr:nvSpPr>
        <xdr:spPr>
          <a:xfrm>
            <a:off x="5191125" y="3481239"/>
            <a:ext cx="1219200" cy="481166"/>
          </a:xfrm>
          <a:prstGeom prst="rect">
            <a:avLst/>
          </a:prstGeom>
          <a:solidFill>
            <a:schemeClr val="accent1">
              <a:lumMod val="20000"/>
              <a:lumOff val="8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000">
                <a:solidFill>
                  <a:sysClr val="windowText" lastClr="000000"/>
                </a:solidFill>
                <a:latin typeface="ＭＳ ゴシック" panose="020B0609070205080204" pitchFamily="49" charset="-128"/>
                <a:ea typeface="ＭＳ ゴシック" panose="020B0609070205080204" pitchFamily="49" charset="-128"/>
              </a:rPr>
              <a:t>MDVEService</a:t>
            </a:r>
            <a:endParaRPr kumimoji="1" lang="ja-JP" altLang="en-US" sz="10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6</xdr:col>
      <xdr:colOff>292130</xdr:colOff>
      <xdr:row>168</xdr:row>
      <xdr:rowOff>102697</xdr:rowOff>
    </xdr:from>
    <xdr:to>
      <xdr:col>14</xdr:col>
      <xdr:colOff>28576</xdr:colOff>
      <xdr:row>170</xdr:row>
      <xdr:rowOff>43890</xdr:rowOff>
    </xdr:to>
    <xdr:sp macro="" textlink="">
      <xdr:nvSpPr>
        <xdr:cNvPr id="74" name="テキスト ボックス 73"/>
        <xdr:cNvSpPr txBox="1"/>
      </xdr:nvSpPr>
      <xdr:spPr>
        <a:xfrm>
          <a:off x="1511330" y="25286797"/>
          <a:ext cx="2174846"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暗号化セッションキー通知</a:t>
          </a:r>
        </a:p>
      </xdr:txBody>
    </xdr:sp>
    <xdr:clientData/>
  </xdr:twoCellAnchor>
  <xdr:twoCellAnchor>
    <xdr:from>
      <xdr:col>7</xdr:col>
      <xdr:colOff>2980</xdr:colOff>
      <xdr:row>169</xdr:row>
      <xdr:rowOff>150484</xdr:rowOff>
    </xdr:from>
    <xdr:to>
      <xdr:col>14</xdr:col>
      <xdr:colOff>0</xdr:colOff>
      <xdr:row>169</xdr:row>
      <xdr:rowOff>150484</xdr:rowOff>
    </xdr:to>
    <xdr:cxnSp macro="">
      <xdr:nvCxnSpPr>
        <xdr:cNvPr id="75" name="直線矢印コネクタ 74"/>
        <xdr:cNvCxnSpPr/>
      </xdr:nvCxnSpPr>
      <xdr:spPr>
        <a:xfrm>
          <a:off x="1526980" y="25486984"/>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292130</xdr:colOff>
      <xdr:row>175</xdr:row>
      <xdr:rowOff>28575</xdr:rowOff>
    </xdr:from>
    <xdr:to>
      <xdr:col>14</xdr:col>
      <xdr:colOff>28576</xdr:colOff>
      <xdr:row>177</xdr:row>
      <xdr:rowOff>72465</xdr:rowOff>
    </xdr:to>
    <xdr:sp macro="" textlink="">
      <xdr:nvSpPr>
        <xdr:cNvPr id="76" name="テキスト ボックス 75"/>
        <xdr:cNvSpPr txBox="1"/>
      </xdr:nvSpPr>
      <xdr:spPr>
        <a:xfrm>
          <a:off x="1511330" y="26279475"/>
          <a:ext cx="2174846" cy="34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平</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暗号化通信確立通知</a:t>
          </a:r>
        </a:p>
      </xdr:txBody>
    </xdr:sp>
    <xdr:clientData/>
  </xdr:twoCellAnchor>
  <xdr:twoCellAnchor>
    <xdr:from>
      <xdr:col>0</xdr:col>
      <xdr:colOff>244505</xdr:colOff>
      <xdr:row>64</xdr:row>
      <xdr:rowOff>93172</xdr:rowOff>
    </xdr:from>
    <xdr:to>
      <xdr:col>5</xdr:col>
      <xdr:colOff>95250</xdr:colOff>
      <xdr:row>66</xdr:row>
      <xdr:rowOff>34365</xdr:rowOff>
    </xdr:to>
    <xdr:sp macro="" textlink="">
      <xdr:nvSpPr>
        <xdr:cNvPr id="77" name="テキスト ボックス 76"/>
        <xdr:cNvSpPr txBox="1"/>
      </xdr:nvSpPr>
      <xdr:spPr>
        <a:xfrm>
          <a:off x="244505" y="9818197"/>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初期シーケンス</a:t>
          </a:r>
        </a:p>
      </xdr:txBody>
    </xdr:sp>
    <xdr:clientData/>
  </xdr:twoCellAnchor>
  <xdr:twoCellAnchor>
    <xdr:from>
      <xdr:col>0</xdr:col>
      <xdr:colOff>206405</xdr:colOff>
      <xdr:row>82</xdr:row>
      <xdr:rowOff>16972</xdr:rowOff>
    </xdr:from>
    <xdr:to>
      <xdr:col>5</xdr:col>
      <xdr:colOff>57150</xdr:colOff>
      <xdr:row>83</xdr:row>
      <xdr:rowOff>110565</xdr:rowOff>
    </xdr:to>
    <xdr:sp macro="" textlink="">
      <xdr:nvSpPr>
        <xdr:cNvPr id="78" name="テキスト ボックス 77"/>
        <xdr:cNvSpPr txBox="1"/>
      </xdr:nvSpPr>
      <xdr:spPr>
        <a:xfrm>
          <a:off x="206405" y="12485197"/>
          <a:ext cx="13747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車両データ通信</a:t>
          </a:r>
        </a:p>
      </xdr:txBody>
    </xdr:sp>
    <xdr:clientData/>
  </xdr:twoCellAnchor>
  <xdr:twoCellAnchor>
    <xdr:from>
      <xdr:col>6</xdr:col>
      <xdr:colOff>273080</xdr:colOff>
      <xdr:row>167</xdr:row>
      <xdr:rowOff>0</xdr:rowOff>
    </xdr:from>
    <xdr:to>
      <xdr:col>14</xdr:col>
      <xdr:colOff>9526</xdr:colOff>
      <xdr:row>168</xdr:row>
      <xdr:rowOff>72465</xdr:rowOff>
    </xdr:to>
    <xdr:sp macro="" textlink="">
      <xdr:nvSpPr>
        <xdr:cNvPr id="79" name="テキスト ボックス 78"/>
        <xdr:cNvSpPr txBox="1"/>
      </xdr:nvSpPr>
      <xdr:spPr>
        <a:xfrm>
          <a:off x="1492280" y="25031700"/>
          <a:ext cx="2174846" cy="2248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000">
              <a:latin typeface="ＭＳ ゴシック" panose="020B0609070205080204" pitchFamily="49" charset="-128"/>
              <a:ea typeface="ＭＳ ゴシック" panose="020B0609070205080204" pitchFamily="49" charset="-128"/>
            </a:rPr>
            <a:t>～ここまで省略～</a:t>
          </a:r>
        </a:p>
      </xdr:txBody>
    </xdr:sp>
    <xdr:clientData/>
  </xdr:twoCellAnchor>
  <xdr:twoCellAnchor>
    <xdr:from>
      <xdr:col>14</xdr:col>
      <xdr:colOff>9525</xdr:colOff>
      <xdr:row>170</xdr:row>
      <xdr:rowOff>85725</xdr:rowOff>
    </xdr:from>
    <xdr:to>
      <xdr:col>16</xdr:col>
      <xdr:colOff>152400</xdr:colOff>
      <xdr:row>172</xdr:row>
      <xdr:rowOff>152399</xdr:rowOff>
    </xdr:to>
    <xdr:sp macro="" textlink="">
      <xdr:nvSpPr>
        <xdr:cNvPr id="80" name="フリーフォーム 79"/>
        <xdr:cNvSpPr/>
      </xdr:nvSpPr>
      <xdr:spPr>
        <a:xfrm>
          <a:off x="3667125" y="25574625"/>
          <a:ext cx="752475" cy="371474"/>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304799</xdr:colOff>
      <xdr:row>170</xdr:row>
      <xdr:rowOff>142874</xdr:rowOff>
    </xdr:from>
    <xdr:to>
      <xdr:col>20</xdr:col>
      <xdr:colOff>19050</xdr:colOff>
      <xdr:row>173</xdr:row>
      <xdr:rowOff>57150</xdr:rowOff>
    </xdr:to>
    <xdr:sp macro="" textlink="">
      <xdr:nvSpPr>
        <xdr:cNvPr id="81" name="テキスト ボックス 80"/>
        <xdr:cNvSpPr txBox="1"/>
      </xdr:nvSpPr>
      <xdr:spPr>
        <a:xfrm>
          <a:off x="3962399" y="25631774"/>
          <a:ext cx="1543051" cy="37147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プロトコル</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Ver</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判定</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276225</xdr:colOff>
      <xdr:row>174</xdr:row>
      <xdr:rowOff>150484</xdr:rowOff>
    </xdr:from>
    <xdr:to>
      <xdr:col>20</xdr:col>
      <xdr:colOff>9525</xdr:colOff>
      <xdr:row>174</xdr:row>
      <xdr:rowOff>150484</xdr:rowOff>
    </xdr:to>
    <xdr:cxnSp macro="">
      <xdr:nvCxnSpPr>
        <xdr:cNvPr id="82" name="直線矢印コネクタ 81"/>
        <xdr:cNvCxnSpPr/>
      </xdr:nvCxnSpPr>
      <xdr:spPr>
        <a:xfrm flipH="1">
          <a:off x="581025" y="26248984"/>
          <a:ext cx="4914900" cy="0"/>
        </a:xfrm>
        <a:prstGeom prst="straightConnector1">
          <a:avLst/>
        </a:prstGeom>
        <a:ln>
          <a:solidFill>
            <a:srgbClr val="FF0000"/>
          </a:solidFill>
          <a:prstDash val="dash"/>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173</xdr:row>
      <xdr:rowOff>28575</xdr:rowOff>
    </xdr:from>
    <xdr:to>
      <xdr:col>10</xdr:col>
      <xdr:colOff>295276</xdr:colOff>
      <xdr:row>175</xdr:row>
      <xdr:rowOff>72465</xdr:rowOff>
    </xdr:to>
    <xdr:sp macro="" textlink="">
      <xdr:nvSpPr>
        <xdr:cNvPr id="83" name="テキスト ボックス 82"/>
        <xdr:cNvSpPr txBox="1"/>
      </xdr:nvSpPr>
      <xdr:spPr>
        <a:xfrm>
          <a:off x="781050" y="25974675"/>
          <a:ext cx="1952626" cy="34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1.</a:t>
          </a:r>
          <a:r>
            <a:rPr kumimoji="1" lang="ja-JP" altLang="en-US" sz="1000">
              <a:latin typeface="ＭＳ ゴシック" panose="020B0609070205080204" pitchFamily="49" charset="-128"/>
              <a:ea typeface="ＭＳ ゴシック" panose="020B0609070205080204" pitchFamily="49" charset="-128"/>
            </a:rPr>
            <a:t>プロトコル</a:t>
          </a:r>
          <a:r>
            <a:rPr kumimoji="1" lang="en-US" altLang="ja-JP" sz="1000">
              <a:latin typeface="ＭＳ ゴシック" panose="020B0609070205080204" pitchFamily="49" charset="-128"/>
              <a:ea typeface="ＭＳ ゴシック" panose="020B0609070205080204" pitchFamily="49" charset="-128"/>
            </a:rPr>
            <a:t>Ver=1.0</a:t>
          </a:r>
          <a:r>
            <a:rPr kumimoji="1" lang="ja-JP" altLang="en-US" sz="1000">
              <a:latin typeface="ＭＳ ゴシック" panose="020B0609070205080204" pitchFamily="49" charset="-128"/>
              <a:ea typeface="ＭＳ ゴシック" panose="020B0609070205080204" pitchFamily="49" charset="-128"/>
            </a:rPr>
            <a:t>の場合</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2980</xdr:colOff>
      <xdr:row>176</xdr:row>
      <xdr:rowOff>150484</xdr:rowOff>
    </xdr:from>
    <xdr:to>
      <xdr:col>14</xdr:col>
      <xdr:colOff>0</xdr:colOff>
      <xdr:row>176</xdr:row>
      <xdr:rowOff>150484</xdr:rowOff>
    </xdr:to>
    <xdr:cxnSp macro="">
      <xdr:nvCxnSpPr>
        <xdr:cNvPr id="84" name="直線矢印コネクタ 83"/>
        <xdr:cNvCxnSpPr/>
      </xdr:nvCxnSpPr>
      <xdr:spPr>
        <a:xfrm flipH="1">
          <a:off x="1526980" y="26553784"/>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175</xdr:row>
      <xdr:rowOff>38100</xdr:rowOff>
    </xdr:from>
    <xdr:to>
      <xdr:col>6</xdr:col>
      <xdr:colOff>142875</xdr:colOff>
      <xdr:row>178</xdr:row>
      <xdr:rowOff>85725</xdr:rowOff>
    </xdr:to>
    <xdr:sp macro="" textlink="">
      <xdr:nvSpPr>
        <xdr:cNvPr id="85" name="四角形吹き出し 84"/>
        <xdr:cNvSpPr/>
      </xdr:nvSpPr>
      <xdr:spPr>
        <a:xfrm>
          <a:off x="352425" y="27051000"/>
          <a:ext cx="1619250" cy="504825"/>
        </a:xfrm>
        <a:prstGeom prst="wedgeRectCallout">
          <a:avLst>
            <a:gd name="adj1" fmla="val 49140"/>
            <a:gd name="adj2" fmla="val 72316"/>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Ver1.0Huvelib</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で管理している周期を適用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0</xdr:colOff>
      <xdr:row>179</xdr:row>
      <xdr:rowOff>0</xdr:rowOff>
    </xdr:from>
    <xdr:to>
      <xdr:col>13</xdr:col>
      <xdr:colOff>301820</xdr:colOff>
      <xdr:row>179</xdr:row>
      <xdr:rowOff>0</xdr:rowOff>
    </xdr:to>
    <xdr:cxnSp macro="">
      <xdr:nvCxnSpPr>
        <xdr:cNvPr id="86" name="直線矢印コネクタ 85"/>
        <xdr:cNvCxnSpPr/>
      </xdr:nvCxnSpPr>
      <xdr:spPr>
        <a:xfrm>
          <a:off x="1524000" y="26860500"/>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165325</xdr:colOff>
      <xdr:row>179</xdr:row>
      <xdr:rowOff>123663</xdr:rowOff>
    </xdr:from>
    <xdr:to>
      <xdr:col>13</xdr:col>
      <xdr:colOff>130370</xdr:colOff>
      <xdr:row>181</xdr:row>
      <xdr:rowOff>64856</xdr:rowOff>
    </xdr:to>
    <xdr:sp macro="" textlink="">
      <xdr:nvSpPr>
        <xdr:cNvPr id="87" name="テキスト ボックス 86"/>
        <xdr:cNvSpPr txBox="1"/>
      </xdr:nvSpPr>
      <xdr:spPr>
        <a:xfrm>
          <a:off x="1689325" y="26984163"/>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7</xdr:col>
      <xdr:colOff>0</xdr:colOff>
      <xdr:row>181</xdr:row>
      <xdr:rowOff>0</xdr:rowOff>
    </xdr:from>
    <xdr:to>
      <xdr:col>13</xdr:col>
      <xdr:colOff>301820</xdr:colOff>
      <xdr:row>181</xdr:row>
      <xdr:rowOff>0</xdr:rowOff>
    </xdr:to>
    <xdr:cxnSp macro="">
      <xdr:nvCxnSpPr>
        <xdr:cNvPr id="88" name="直線矢印コネクタ 87"/>
        <xdr:cNvCxnSpPr/>
      </xdr:nvCxnSpPr>
      <xdr:spPr>
        <a:xfrm>
          <a:off x="1524000" y="27165300"/>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301820</xdr:colOff>
      <xdr:row>178</xdr:row>
      <xdr:rowOff>144791</xdr:rowOff>
    </xdr:from>
    <xdr:to>
      <xdr:col>7</xdr:col>
      <xdr:colOff>301820</xdr:colOff>
      <xdr:row>181</xdr:row>
      <xdr:rowOff>1916</xdr:rowOff>
    </xdr:to>
    <xdr:cxnSp macro="">
      <xdr:nvCxnSpPr>
        <xdr:cNvPr id="89" name="直線矢印コネクタ 88"/>
        <xdr:cNvCxnSpPr/>
      </xdr:nvCxnSpPr>
      <xdr:spPr>
        <a:xfrm>
          <a:off x="2435420" y="27614891"/>
          <a:ext cx="0" cy="314325"/>
        </a:xfrm>
        <a:prstGeom prst="straightConnector1">
          <a:avLst/>
        </a:prstGeom>
        <a:ln>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168470</xdr:colOff>
      <xdr:row>179</xdr:row>
      <xdr:rowOff>32476</xdr:rowOff>
    </xdr:from>
    <xdr:to>
      <xdr:col>7</xdr:col>
      <xdr:colOff>234271</xdr:colOff>
      <xdr:row>180</xdr:row>
      <xdr:rowOff>125742</xdr:rowOff>
    </xdr:to>
    <xdr:sp macro="" textlink="">
      <xdr:nvSpPr>
        <xdr:cNvPr id="90" name="正方形/長方形 89"/>
        <xdr:cNvSpPr/>
      </xdr:nvSpPr>
      <xdr:spPr>
        <a:xfrm>
          <a:off x="778070" y="27654976"/>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定期通知周期</a:t>
          </a:r>
        </a:p>
      </xdr:txBody>
    </xdr:sp>
    <xdr:clientData/>
  </xdr:twoCellAnchor>
  <xdr:twoCellAnchor>
    <xdr:from>
      <xdr:col>7</xdr:col>
      <xdr:colOff>174850</xdr:colOff>
      <xdr:row>177</xdr:row>
      <xdr:rowOff>123663</xdr:rowOff>
    </xdr:from>
    <xdr:to>
      <xdr:col>13</xdr:col>
      <xdr:colOff>139895</xdr:colOff>
      <xdr:row>179</xdr:row>
      <xdr:rowOff>64856</xdr:rowOff>
    </xdr:to>
    <xdr:sp macro="" textlink="">
      <xdr:nvSpPr>
        <xdr:cNvPr id="91" name="テキスト ボックス 90"/>
        <xdr:cNvSpPr txBox="1"/>
      </xdr:nvSpPr>
      <xdr:spPr>
        <a:xfrm>
          <a:off x="1698850" y="26679363"/>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3</xdr:col>
      <xdr:colOff>266700</xdr:colOff>
      <xdr:row>183</xdr:row>
      <xdr:rowOff>150484</xdr:rowOff>
    </xdr:from>
    <xdr:to>
      <xdr:col>20</xdr:col>
      <xdr:colOff>9525</xdr:colOff>
      <xdr:row>183</xdr:row>
      <xdr:rowOff>150484</xdr:rowOff>
    </xdr:to>
    <xdr:cxnSp macro="">
      <xdr:nvCxnSpPr>
        <xdr:cNvPr id="92" name="直線矢印コネクタ 91"/>
        <xdr:cNvCxnSpPr/>
      </xdr:nvCxnSpPr>
      <xdr:spPr>
        <a:xfrm flipH="1">
          <a:off x="571500" y="27620584"/>
          <a:ext cx="4924425" cy="0"/>
        </a:xfrm>
        <a:prstGeom prst="straightConnector1">
          <a:avLst/>
        </a:prstGeom>
        <a:ln>
          <a:solidFill>
            <a:srgbClr val="FF0000"/>
          </a:solidFill>
          <a:prstDash val="dash"/>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182</xdr:row>
      <xdr:rowOff>28575</xdr:rowOff>
    </xdr:from>
    <xdr:to>
      <xdr:col>10</xdr:col>
      <xdr:colOff>285751</xdr:colOff>
      <xdr:row>184</xdr:row>
      <xdr:rowOff>72465</xdr:rowOff>
    </xdr:to>
    <xdr:sp macro="" textlink="">
      <xdr:nvSpPr>
        <xdr:cNvPr id="93" name="テキスト ボックス 92"/>
        <xdr:cNvSpPr txBox="1"/>
      </xdr:nvSpPr>
      <xdr:spPr>
        <a:xfrm>
          <a:off x="771525" y="27346275"/>
          <a:ext cx="1952626" cy="34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2.</a:t>
          </a:r>
          <a:r>
            <a:rPr kumimoji="1" lang="ja-JP" altLang="en-US" sz="1000">
              <a:latin typeface="ＭＳ ゴシック" panose="020B0609070205080204" pitchFamily="49" charset="-128"/>
              <a:ea typeface="ＭＳ ゴシック" panose="020B0609070205080204" pitchFamily="49" charset="-128"/>
            </a:rPr>
            <a:t>プロトコル</a:t>
          </a:r>
          <a:r>
            <a:rPr kumimoji="1" lang="en-US" altLang="ja-JP" sz="1000">
              <a:latin typeface="ＭＳ ゴシック" panose="020B0609070205080204" pitchFamily="49" charset="-128"/>
              <a:ea typeface="ＭＳ ゴシック" panose="020B0609070205080204" pitchFamily="49" charset="-128"/>
            </a:rPr>
            <a:t>Ver</a:t>
          </a: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1.0</a:t>
          </a:r>
          <a:r>
            <a:rPr kumimoji="1" lang="ja-JP" altLang="en-US" sz="1000">
              <a:latin typeface="ＭＳ ゴシック" panose="020B0609070205080204" pitchFamily="49" charset="-128"/>
              <a:ea typeface="ＭＳ ゴシック" panose="020B0609070205080204" pitchFamily="49" charset="-128"/>
            </a:rPr>
            <a:t>の場合</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285750</xdr:colOff>
      <xdr:row>184</xdr:row>
      <xdr:rowOff>95250</xdr:rowOff>
    </xdr:from>
    <xdr:to>
      <xdr:col>14</xdr:col>
      <xdr:colOff>22196</xdr:colOff>
      <xdr:row>186</xdr:row>
      <xdr:rowOff>36443</xdr:rowOff>
    </xdr:to>
    <xdr:sp macro="" textlink="">
      <xdr:nvSpPr>
        <xdr:cNvPr id="94" name="テキスト ボックス 93"/>
        <xdr:cNvSpPr txBox="1"/>
      </xdr:nvSpPr>
      <xdr:spPr>
        <a:xfrm>
          <a:off x="1504950" y="27717750"/>
          <a:ext cx="2174846"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暗号化通信確立通知</a:t>
          </a:r>
        </a:p>
      </xdr:txBody>
    </xdr:sp>
    <xdr:clientData/>
  </xdr:twoCellAnchor>
  <xdr:twoCellAnchor>
    <xdr:from>
      <xdr:col>6</xdr:col>
      <xdr:colOff>301400</xdr:colOff>
      <xdr:row>186</xdr:row>
      <xdr:rowOff>162</xdr:rowOff>
    </xdr:from>
    <xdr:to>
      <xdr:col>13</xdr:col>
      <xdr:colOff>298420</xdr:colOff>
      <xdr:row>186</xdr:row>
      <xdr:rowOff>162</xdr:rowOff>
    </xdr:to>
    <xdr:cxnSp macro="">
      <xdr:nvCxnSpPr>
        <xdr:cNvPr id="95" name="直線矢印コネクタ 94"/>
        <xdr:cNvCxnSpPr/>
      </xdr:nvCxnSpPr>
      <xdr:spPr>
        <a:xfrm flipH="1">
          <a:off x="1520600" y="27927462"/>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250795</xdr:colOff>
      <xdr:row>186</xdr:row>
      <xdr:rowOff>49703</xdr:rowOff>
    </xdr:from>
    <xdr:to>
      <xdr:col>13</xdr:col>
      <xdr:colOff>60296</xdr:colOff>
      <xdr:row>188</xdr:row>
      <xdr:rowOff>40178</xdr:rowOff>
    </xdr:to>
    <xdr:sp macro="" textlink="">
      <xdr:nvSpPr>
        <xdr:cNvPr id="96" name="テキスト ボックス 95"/>
        <xdr:cNvSpPr txBox="1"/>
      </xdr:nvSpPr>
      <xdr:spPr>
        <a:xfrm>
          <a:off x="1774795" y="27977003"/>
          <a:ext cx="1638301" cy="295275"/>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・周期情報</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追加付与</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298420</xdr:colOff>
      <xdr:row>189</xdr:row>
      <xdr:rowOff>2079</xdr:rowOff>
    </xdr:from>
    <xdr:to>
      <xdr:col>9</xdr:col>
      <xdr:colOff>136495</xdr:colOff>
      <xdr:row>191</xdr:row>
      <xdr:rowOff>68753</xdr:rowOff>
    </xdr:to>
    <xdr:sp macro="" textlink="">
      <xdr:nvSpPr>
        <xdr:cNvPr id="97" name="フリーフォーム 96"/>
        <xdr:cNvSpPr/>
      </xdr:nvSpPr>
      <xdr:spPr>
        <a:xfrm>
          <a:off x="1517620" y="28386579"/>
          <a:ext cx="752475" cy="371474"/>
        </a:xfrm>
        <a:custGeom>
          <a:avLst/>
          <a:gdLst>
            <a:gd name="connsiteX0" fmla="*/ 0 w 752475"/>
            <a:gd name="connsiteY0" fmla="*/ 0 h 628650"/>
            <a:gd name="connsiteX1" fmla="*/ 752475 w 752475"/>
            <a:gd name="connsiteY1" fmla="*/ 0 h 628650"/>
            <a:gd name="connsiteX2" fmla="*/ 752475 w 752475"/>
            <a:gd name="connsiteY2" fmla="*/ 628650 h 628650"/>
            <a:gd name="connsiteX3" fmla="*/ 9525 w 752475"/>
            <a:gd name="connsiteY3" fmla="*/ 628650 h 628650"/>
          </a:gdLst>
          <a:ahLst/>
          <a:cxnLst>
            <a:cxn ang="0">
              <a:pos x="connsiteX0" y="connsiteY0"/>
            </a:cxn>
            <a:cxn ang="0">
              <a:pos x="connsiteX1" y="connsiteY1"/>
            </a:cxn>
            <a:cxn ang="0">
              <a:pos x="connsiteX2" y="connsiteY2"/>
            </a:cxn>
            <a:cxn ang="0">
              <a:pos x="connsiteX3" y="connsiteY3"/>
            </a:cxn>
          </a:cxnLst>
          <a:rect l="l" t="t" r="r" b="b"/>
          <a:pathLst>
            <a:path w="752475" h="628650">
              <a:moveTo>
                <a:pt x="0" y="0"/>
              </a:moveTo>
              <a:lnTo>
                <a:pt x="752475" y="0"/>
              </a:lnTo>
              <a:lnTo>
                <a:pt x="752475" y="628650"/>
              </a:lnTo>
              <a:lnTo>
                <a:pt x="9525" y="628650"/>
              </a:lnTo>
            </a:path>
          </a:pathLst>
        </a:custGeom>
        <a:noFill/>
        <a:ln w="12700">
          <a:solidFill>
            <a:schemeClr val="tx2">
              <a:lumMod val="60000"/>
              <a:lumOff val="40000"/>
            </a:schemeClr>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288894</xdr:colOff>
      <xdr:row>189</xdr:row>
      <xdr:rowOff>59228</xdr:rowOff>
    </xdr:from>
    <xdr:to>
      <xdr:col>13</xdr:col>
      <xdr:colOff>22195</xdr:colOff>
      <xdr:row>191</xdr:row>
      <xdr:rowOff>125904</xdr:rowOff>
    </xdr:to>
    <xdr:sp macro="" textlink="">
      <xdr:nvSpPr>
        <xdr:cNvPr id="98" name="テキスト ボックス 97"/>
        <xdr:cNvSpPr txBox="1"/>
      </xdr:nvSpPr>
      <xdr:spPr>
        <a:xfrm>
          <a:off x="1812894" y="28443728"/>
          <a:ext cx="1562101" cy="371476"/>
        </a:xfrm>
        <a:prstGeom prst="rect">
          <a:avLst/>
        </a:prstGeom>
        <a:solidFill>
          <a:sysClr val="window" lastClr="FFFFFF"/>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・周期適用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28575</xdr:colOff>
      <xdr:row>189</xdr:row>
      <xdr:rowOff>0</xdr:rowOff>
    </xdr:from>
    <xdr:to>
      <xdr:col>6</xdr:col>
      <xdr:colOff>123825</xdr:colOff>
      <xdr:row>192</xdr:row>
      <xdr:rowOff>19050</xdr:rowOff>
    </xdr:to>
    <xdr:sp macro="" textlink="">
      <xdr:nvSpPr>
        <xdr:cNvPr id="99" name="四角形吹き出し 98"/>
        <xdr:cNvSpPr/>
      </xdr:nvSpPr>
      <xdr:spPr>
        <a:xfrm>
          <a:off x="333375" y="29146500"/>
          <a:ext cx="1619250" cy="504825"/>
        </a:xfrm>
        <a:prstGeom prst="wedgeRectCallout">
          <a:avLst>
            <a:gd name="adj1" fmla="val 53845"/>
            <a:gd name="adj2" fmla="val 85523"/>
          </a:avLst>
        </a:prstGeom>
        <a:solidFill>
          <a:schemeClr val="accent2">
            <a:lumMod val="40000"/>
            <a:lumOff val="60000"/>
          </a:schemeClr>
        </a:solid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MD</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から通知された周期を適用</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9525</xdr:colOff>
      <xdr:row>193</xdr:row>
      <xdr:rowOff>0</xdr:rowOff>
    </xdr:from>
    <xdr:to>
      <xdr:col>14</xdr:col>
      <xdr:colOff>6545</xdr:colOff>
      <xdr:row>193</xdr:row>
      <xdr:rowOff>0</xdr:rowOff>
    </xdr:to>
    <xdr:cxnSp macro="">
      <xdr:nvCxnSpPr>
        <xdr:cNvPr id="100" name="直線矢印コネクタ 99"/>
        <xdr:cNvCxnSpPr/>
      </xdr:nvCxnSpPr>
      <xdr:spPr>
        <a:xfrm>
          <a:off x="1533525" y="29022675"/>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174850</xdr:colOff>
      <xdr:row>193</xdr:row>
      <xdr:rowOff>123663</xdr:rowOff>
    </xdr:from>
    <xdr:to>
      <xdr:col>13</xdr:col>
      <xdr:colOff>139895</xdr:colOff>
      <xdr:row>195</xdr:row>
      <xdr:rowOff>64856</xdr:rowOff>
    </xdr:to>
    <xdr:sp macro="" textlink="">
      <xdr:nvSpPr>
        <xdr:cNvPr id="101" name="テキスト ボックス 100"/>
        <xdr:cNvSpPr txBox="1"/>
      </xdr:nvSpPr>
      <xdr:spPr>
        <a:xfrm>
          <a:off x="1698850" y="29146338"/>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7</xdr:col>
      <xdr:colOff>9525</xdr:colOff>
      <xdr:row>195</xdr:row>
      <xdr:rowOff>0</xdr:rowOff>
    </xdr:from>
    <xdr:to>
      <xdr:col>14</xdr:col>
      <xdr:colOff>6545</xdr:colOff>
      <xdr:row>195</xdr:row>
      <xdr:rowOff>0</xdr:rowOff>
    </xdr:to>
    <xdr:cxnSp macro="">
      <xdr:nvCxnSpPr>
        <xdr:cNvPr id="102" name="直線矢印コネクタ 101"/>
        <xdr:cNvCxnSpPr/>
      </xdr:nvCxnSpPr>
      <xdr:spPr>
        <a:xfrm>
          <a:off x="1533525" y="29327475"/>
          <a:ext cx="213062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301820</xdr:colOff>
      <xdr:row>193</xdr:row>
      <xdr:rowOff>1916</xdr:rowOff>
    </xdr:from>
    <xdr:to>
      <xdr:col>7</xdr:col>
      <xdr:colOff>301820</xdr:colOff>
      <xdr:row>195</xdr:row>
      <xdr:rowOff>11441</xdr:rowOff>
    </xdr:to>
    <xdr:cxnSp macro="">
      <xdr:nvCxnSpPr>
        <xdr:cNvPr id="103" name="直線矢印コネクタ 102"/>
        <xdr:cNvCxnSpPr/>
      </xdr:nvCxnSpPr>
      <xdr:spPr>
        <a:xfrm>
          <a:off x="2435420" y="29786591"/>
          <a:ext cx="0" cy="314325"/>
        </a:xfrm>
        <a:prstGeom prst="straightConnector1">
          <a:avLst/>
        </a:prstGeom>
        <a:ln>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6545</xdr:colOff>
      <xdr:row>193</xdr:row>
      <xdr:rowOff>42001</xdr:rowOff>
    </xdr:from>
    <xdr:to>
      <xdr:col>8</xdr:col>
      <xdr:colOff>72346</xdr:colOff>
      <xdr:row>194</xdr:row>
      <xdr:rowOff>135267</xdr:rowOff>
    </xdr:to>
    <xdr:sp macro="" textlink="">
      <xdr:nvSpPr>
        <xdr:cNvPr id="104" name="正方形/長方形 103"/>
        <xdr:cNvSpPr/>
      </xdr:nvSpPr>
      <xdr:spPr>
        <a:xfrm>
          <a:off x="920945" y="29826676"/>
          <a:ext cx="1589801" cy="245666"/>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定期通知周期</a:t>
          </a:r>
        </a:p>
      </xdr:txBody>
    </xdr:sp>
    <xdr:clientData/>
  </xdr:twoCellAnchor>
  <xdr:twoCellAnchor>
    <xdr:from>
      <xdr:col>7</xdr:col>
      <xdr:colOff>184375</xdr:colOff>
      <xdr:row>191</xdr:row>
      <xdr:rowOff>152238</xdr:rowOff>
    </xdr:from>
    <xdr:to>
      <xdr:col>13</xdr:col>
      <xdr:colOff>149420</xdr:colOff>
      <xdr:row>193</xdr:row>
      <xdr:rowOff>64856</xdr:rowOff>
    </xdr:to>
    <xdr:sp macro="" textlink="">
      <xdr:nvSpPr>
        <xdr:cNvPr id="105" name="テキスト ボックス 104"/>
        <xdr:cNvSpPr txBox="1"/>
      </xdr:nvSpPr>
      <xdr:spPr>
        <a:xfrm>
          <a:off x="1708375" y="28841538"/>
          <a:ext cx="1793845"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データ通知</a:t>
          </a:r>
        </a:p>
      </xdr:txBody>
    </xdr:sp>
    <xdr:clientData/>
  </xdr:twoCellAnchor>
  <xdr:twoCellAnchor>
    <xdr:from>
      <xdr:col>6</xdr:col>
      <xdr:colOff>12326</xdr:colOff>
      <xdr:row>44</xdr:row>
      <xdr:rowOff>150159</xdr:rowOff>
    </xdr:from>
    <xdr:to>
      <xdr:col>11</xdr:col>
      <xdr:colOff>304564</xdr:colOff>
      <xdr:row>46</xdr:row>
      <xdr:rowOff>116703</xdr:rowOff>
    </xdr:to>
    <xdr:grpSp>
      <xdr:nvGrpSpPr>
        <xdr:cNvPr id="110" name="グループ化 109"/>
        <xdr:cNvGrpSpPr/>
      </xdr:nvGrpSpPr>
      <xdr:grpSpPr>
        <a:xfrm>
          <a:off x="1841126" y="6979584"/>
          <a:ext cx="1816238" cy="271344"/>
          <a:chOff x="6936442" y="37057853"/>
          <a:chExt cx="1816238" cy="271344"/>
        </a:xfrm>
      </xdr:grpSpPr>
      <xdr:sp macro="" textlink="">
        <xdr:nvSpPr>
          <xdr:cNvPr id="111" name="正方形/長方形 110"/>
          <xdr:cNvSpPr/>
        </xdr:nvSpPr>
        <xdr:spPr>
          <a:xfrm>
            <a:off x="6936442" y="37069618"/>
            <a:ext cx="1806950" cy="152401"/>
          </a:xfrm>
          <a:prstGeom prst="rect">
            <a:avLst/>
          </a:prstGeom>
          <a:noFill/>
          <a:ln w="19050">
            <a:solidFill>
              <a:schemeClr val="accent3">
                <a:lumMod val="75000"/>
              </a:schemeClr>
            </a:solidFill>
            <a:prstDash val="sysDash"/>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xdr:cNvSpPr txBox="1"/>
        </xdr:nvSpPr>
        <xdr:spPr>
          <a:xfrm>
            <a:off x="8249211" y="37057853"/>
            <a:ext cx="503469" cy="271344"/>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kumimoji="1" lang="en-US" altLang="ja-JP" sz="1000">
                <a:solidFill>
                  <a:schemeClr val="bg1"/>
                </a:solidFill>
                <a:latin typeface="ＭＳ ゴシック" panose="020B0609070205080204" pitchFamily="49" charset="-128"/>
                <a:ea typeface="ＭＳ ゴシック" panose="020B0609070205080204" pitchFamily="49" charset="-128"/>
              </a:rPr>
              <a:t>Ca</a:t>
            </a:r>
            <a:r>
              <a:rPr kumimoji="1" lang="ja-JP" altLang="en-US" sz="1000">
                <a:solidFill>
                  <a:schemeClr val="bg1"/>
                </a:solidFill>
                <a:latin typeface="ＭＳ ゴシック" panose="020B0609070205080204" pitchFamily="49" charset="-128"/>
                <a:ea typeface="ＭＳ ゴシック" panose="020B0609070205080204" pitchFamily="49" charset="-128"/>
              </a:rPr>
              <a:t>対応</a:t>
            </a:r>
          </a:p>
        </xdr:txBody>
      </xdr:sp>
    </xdr:grpSp>
    <xdr:clientData/>
  </xdr:twoCellAnchor>
  <xdr:twoCellAnchor>
    <xdr:from>
      <xdr:col>12</xdr:col>
      <xdr:colOff>219074</xdr:colOff>
      <xdr:row>42</xdr:row>
      <xdr:rowOff>66675</xdr:rowOff>
    </xdr:from>
    <xdr:to>
      <xdr:col>18</xdr:col>
      <xdr:colOff>95249</xdr:colOff>
      <xdr:row>45</xdr:row>
      <xdr:rowOff>145923</xdr:rowOff>
    </xdr:to>
    <xdr:sp macro="" textlink="">
      <xdr:nvSpPr>
        <xdr:cNvPr id="114" name="四角形吹き出し 113"/>
        <xdr:cNvSpPr/>
      </xdr:nvSpPr>
      <xdr:spPr>
        <a:xfrm>
          <a:off x="3876674" y="6591300"/>
          <a:ext cx="1704975" cy="536448"/>
        </a:xfrm>
        <a:prstGeom prst="wedgeRectCallout">
          <a:avLst>
            <a:gd name="adj1" fmla="val -64967"/>
            <a:gd name="adj2" fmla="val 39417"/>
          </a:avLst>
        </a:prstGeom>
        <a:solidFill>
          <a:schemeClr val="accent2">
            <a:lumMod val="40000"/>
            <a:lumOff val="60000"/>
          </a:schemeClr>
        </a:solidFill>
        <a:ln w="12700">
          <a:no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rgbClr val="FF0000"/>
              </a:solidFill>
              <a:latin typeface="ＭＳ ゴシック" panose="020B0609070205080204" pitchFamily="49" charset="-128"/>
              <a:ea typeface="ＭＳ ゴシック" panose="020B0609070205080204" pitchFamily="49" charset="-128"/>
            </a:rPr>
            <a:t>コーチングアプリ向けは周期を</a:t>
          </a:r>
          <a:r>
            <a:rPr kumimoji="1" lang="en-US" altLang="ja-JP" sz="1000">
              <a:solidFill>
                <a:srgbClr val="FF0000"/>
              </a:solidFill>
              <a:latin typeface="ＭＳ ゴシック" panose="020B0609070205080204" pitchFamily="49" charset="-128"/>
              <a:ea typeface="ＭＳ ゴシック" panose="020B0609070205080204" pitchFamily="49" charset="-128"/>
            </a:rPr>
            <a:t>10ms</a:t>
          </a:r>
          <a:r>
            <a:rPr kumimoji="1" lang="ja-JP" altLang="en-US" sz="1000">
              <a:solidFill>
                <a:srgbClr val="FF0000"/>
              </a:solidFill>
              <a:latin typeface="ＭＳ ゴシック" panose="020B0609070205080204" pitchFamily="49" charset="-128"/>
              <a:ea typeface="ＭＳ ゴシック" panose="020B0609070205080204" pitchFamily="49" charset="-128"/>
            </a:rPr>
            <a:t>～許容</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21</xdr:col>
      <xdr:colOff>304800</xdr:colOff>
      <xdr:row>9</xdr:row>
      <xdr:rowOff>114300</xdr:rowOff>
    </xdr:from>
    <xdr:to>
      <xdr:col>22</xdr:col>
      <xdr:colOff>238125</xdr:colOff>
      <xdr:row>30</xdr:row>
      <xdr:rowOff>142875</xdr:rowOff>
    </xdr:to>
    <xdr:sp macro="" textlink="">
      <xdr:nvSpPr>
        <xdr:cNvPr id="8" name="右中かっこ 7"/>
        <xdr:cNvSpPr/>
      </xdr:nvSpPr>
      <xdr:spPr>
        <a:xfrm>
          <a:off x="7505700" y="1209675"/>
          <a:ext cx="276225" cy="33623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295275</xdr:colOff>
      <xdr:row>17</xdr:row>
      <xdr:rowOff>0</xdr:rowOff>
    </xdr:from>
    <xdr:to>
      <xdr:col>28</xdr:col>
      <xdr:colOff>228600</xdr:colOff>
      <xdr:row>22</xdr:row>
      <xdr:rowOff>142875</xdr:rowOff>
    </xdr:to>
    <xdr:sp macro="" textlink="">
      <xdr:nvSpPr>
        <xdr:cNvPr id="9" name="テキスト ボックス 8"/>
        <xdr:cNvSpPr txBox="1"/>
      </xdr:nvSpPr>
      <xdr:spPr>
        <a:xfrm>
          <a:off x="7839075" y="2447925"/>
          <a:ext cx="233362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a:latin typeface="ＭＳ ゴシック" panose="020B0609070205080204" pitchFamily="49" charset="-128"/>
              <a:ea typeface="ＭＳ ゴシック" panose="020B0609070205080204" pitchFamily="49" charset="-128"/>
            </a:rPr>
            <a:t>1</a:t>
          </a:r>
          <a:r>
            <a:rPr kumimoji="1" lang="ja-JP" altLang="en-US" sz="1000">
              <a:latin typeface="ＭＳ ゴシック" panose="020B0609070205080204" pitchFamily="49" charset="-128"/>
              <a:ea typeface="ＭＳ ゴシック" panose="020B0609070205080204" pitchFamily="49" charset="-128"/>
            </a:rPr>
            <a:t>刻み前提であり、</a:t>
          </a:r>
          <a:endParaRPr kumimoji="1" lang="en-US" altLang="ja-JP" sz="1000">
            <a:latin typeface="ＭＳ ゴシック" panose="020B0609070205080204" pitchFamily="49" charset="-128"/>
            <a:ea typeface="ＭＳ ゴシック" panose="020B0609070205080204" pitchFamily="49" charset="-128"/>
          </a:endParaRPr>
        </a:p>
        <a:p>
          <a:pPr algn="l"/>
          <a:r>
            <a:rPr kumimoji="1" lang="en-US" altLang="ja-JP" sz="1000">
              <a:latin typeface="ＭＳ ゴシック" panose="020B0609070205080204" pitchFamily="49" charset="-128"/>
              <a:ea typeface="ＭＳ ゴシック" panose="020B0609070205080204" pitchFamily="49" charset="-128"/>
            </a:rPr>
            <a:t>0.5</a:t>
          </a:r>
          <a:r>
            <a:rPr kumimoji="1" lang="ja-JP" altLang="en-US" sz="1000">
              <a:latin typeface="ＭＳ ゴシック" panose="020B0609070205080204" pitchFamily="49" charset="-128"/>
              <a:ea typeface="ＭＳ ゴシック" panose="020B0609070205080204" pitchFamily="49" charset="-128"/>
            </a:rPr>
            <a:t>刻みの表現が出来ない。</a:t>
          </a:r>
        </a:p>
      </xdr:txBody>
    </xdr:sp>
    <xdr:clientData/>
  </xdr:twoCellAnchor>
  <xdr:twoCellAnchor>
    <xdr:from>
      <xdr:col>9</xdr:col>
      <xdr:colOff>131885</xdr:colOff>
      <xdr:row>47</xdr:row>
      <xdr:rowOff>95250</xdr:rowOff>
    </xdr:from>
    <xdr:to>
      <xdr:col>10</xdr:col>
      <xdr:colOff>168519</xdr:colOff>
      <xdr:row>47</xdr:row>
      <xdr:rowOff>454269</xdr:rowOff>
    </xdr:to>
    <xdr:sp macro="" textlink="">
      <xdr:nvSpPr>
        <xdr:cNvPr id="3" name="下矢印 2"/>
        <xdr:cNvSpPr/>
      </xdr:nvSpPr>
      <xdr:spPr>
        <a:xfrm>
          <a:off x="3231173" y="7993673"/>
          <a:ext cx="381000" cy="359019"/>
        </a:xfrm>
        <a:prstGeom prst="downArrow">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0" tIns="0" rIns="0" bIns="0" numCol="1" spcCol="0" rtlCol="0" fromWordArt="0" anchor="t" anchorCtr="0" forceAA="0" compatLnSpc="1">
          <a:prstTxWarp prst="textNoShape">
            <a:avLst/>
          </a:prstTxWarp>
          <a:noAutofit/>
        </a:bodyPr>
        <a:lstStyle/>
        <a:p>
          <a:pPr algn="l"/>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twoCellAnchor>
    <xdr:from>
      <xdr:col>9</xdr:col>
      <xdr:colOff>131885</xdr:colOff>
      <xdr:row>72</xdr:row>
      <xdr:rowOff>95250</xdr:rowOff>
    </xdr:from>
    <xdr:to>
      <xdr:col>10</xdr:col>
      <xdr:colOff>168519</xdr:colOff>
      <xdr:row>72</xdr:row>
      <xdr:rowOff>454269</xdr:rowOff>
    </xdr:to>
    <xdr:sp macro="" textlink="">
      <xdr:nvSpPr>
        <xdr:cNvPr id="15" name="下矢印 14"/>
        <xdr:cNvSpPr/>
      </xdr:nvSpPr>
      <xdr:spPr>
        <a:xfrm>
          <a:off x="3231173" y="7993673"/>
          <a:ext cx="381000" cy="359019"/>
        </a:xfrm>
        <a:prstGeom prst="downArrow">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0" tIns="0" rIns="0" bIns="0" numCol="1" spcCol="0" rtlCol="0" fromWordArt="0" anchor="t" anchorCtr="0" forceAA="0" compatLnSpc="1">
          <a:prstTxWarp prst="textNoShape">
            <a:avLst/>
          </a:prstTxWarp>
          <a:noAutofit/>
        </a:bodyPr>
        <a:lstStyle/>
        <a:p>
          <a:pPr algn="l"/>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cs typeface="Tahoma" panose="020B060403050404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11</xdr:col>
      <xdr:colOff>57150</xdr:colOff>
      <xdr:row>14</xdr:row>
      <xdr:rowOff>38101</xdr:rowOff>
    </xdr:from>
    <xdr:to>
      <xdr:col>23</xdr:col>
      <xdr:colOff>19050</xdr:colOff>
      <xdr:row>17</xdr:row>
      <xdr:rowOff>114301</xdr:rowOff>
    </xdr:to>
    <xdr:sp macro="" textlink="">
      <xdr:nvSpPr>
        <xdr:cNvPr id="2" name="テキスト ボックス 1"/>
        <xdr:cNvSpPr txBox="1"/>
      </xdr:nvSpPr>
      <xdr:spPr>
        <a:xfrm>
          <a:off x="3829050" y="1724026"/>
          <a:ext cx="40767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latin typeface="ＭＳ ゴシック" panose="020B0609070205080204" pitchFamily="49" charset="-128"/>
              <a:ea typeface="ＭＳ ゴシック" panose="020B0609070205080204" pitchFamily="49" charset="-128"/>
            </a:rPr>
            <a:t>データ量は</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初期シーケンス中＜初期シーケンス完了後</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のため、</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計算対象外とする</a:t>
          </a:r>
        </a:p>
      </xdr:txBody>
    </xdr:sp>
    <xdr:clientData/>
  </xdr:twoCellAnchor>
  <xdr:twoCellAnchor>
    <xdr:from>
      <xdr:col>11</xdr:col>
      <xdr:colOff>57150</xdr:colOff>
      <xdr:row>42</xdr:row>
      <xdr:rowOff>38101</xdr:rowOff>
    </xdr:from>
    <xdr:to>
      <xdr:col>23</xdr:col>
      <xdr:colOff>19050</xdr:colOff>
      <xdr:row>45</xdr:row>
      <xdr:rowOff>114301</xdr:rowOff>
    </xdr:to>
    <xdr:sp macro="" textlink="">
      <xdr:nvSpPr>
        <xdr:cNvPr id="3" name="テキスト ボックス 2"/>
        <xdr:cNvSpPr txBox="1"/>
      </xdr:nvSpPr>
      <xdr:spPr>
        <a:xfrm>
          <a:off x="3829050" y="2181226"/>
          <a:ext cx="40767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latin typeface="ＭＳ ゴシック" panose="020B0609070205080204" pitchFamily="49" charset="-128"/>
              <a:ea typeface="ＭＳ ゴシック" panose="020B0609070205080204" pitchFamily="49" charset="-128"/>
            </a:rPr>
            <a:t>データ量は</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初期シーケンス中＜初期シーケンス完了後</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のため、</a:t>
          </a:r>
          <a:endParaRPr kumimoji="1" lang="en-US" altLang="ja-JP" sz="900">
            <a:latin typeface="ＭＳ ゴシック" panose="020B0609070205080204" pitchFamily="49" charset="-128"/>
            <a:ea typeface="ＭＳ ゴシック" panose="020B0609070205080204" pitchFamily="49" charset="-128"/>
          </a:endParaRPr>
        </a:p>
        <a:p>
          <a:r>
            <a:rPr kumimoji="1" lang="ja-JP" altLang="en-US" sz="900">
              <a:latin typeface="ＭＳ ゴシック" panose="020B0609070205080204" pitchFamily="49" charset="-128"/>
              <a:ea typeface="ＭＳ ゴシック" panose="020B0609070205080204" pitchFamily="49" charset="-128"/>
            </a:rPr>
            <a:t>計算対象外とする</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186129</xdr:colOff>
      <xdr:row>23</xdr:row>
      <xdr:rowOff>0</xdr:rowOff>
    </xdr:from>
    <xdr:to>
      <xdr:col>23</xdr:col>
      <xdr:colOff>194617</xdr:colOff>
      <xdr:row>42</xdr:row>
      <xdr:rowOff>1</xdr:rowOff>
    </xdr:to>
    <xdr:grpSp>
      <xdr:nvGrpSpPr>
        <xdr:cNvPr id="2" name="グループ化 1"/>
        <xdr:cNvGrpSpPr/>
      </xdr:nvGrpSpPr>
      <xdr:grpSpPr>
        <a:xfrm>
          <a:off x="538554" y="4010025"/>
          <a:ext cx="7761838" cy="3257551"/>
          <a:chOff x="814779" y="20888325"/>
          <a:chExt cx="6923638" cy="2895601"/>
        </a:xfrm>
      </xdr:grpSpPr>
      <xdr:sp macro="" textlink="">
        <xdr:nvSpPr>
          <xdr:cNvPr id="3" name="正方形/長方形 2"/>
          <xdr:cNvSpPr/>
        </xdr:nvSpPr>
        <xdr:spPr>
          <a:xfrm>
            <a:off x="1245957" y="22759111"/>
            <a:ext cx="6306266" cy="881939"/>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xdr:cNvSpPr/>
        </xdr:nvSpPr>
        <xdr:spPr>
          <a:xfrm>
            <a:off x="1245960" y="21259027"/>
            <a:ext cx="6306266" cy="1668113"/>
          </a:xfrm>
          <a:prstGeom prst="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xdr:cNvSpPr txBox="1"/>
        </xdr:nvSpPr>
        <xdr:spPr>
          <a:xfrm>
            <a:off x="1882240" y="20897717"/>
            <a:ext cx="1260236" cy="292123"/>
          </a:xfrm>
          <a:prstGeom prst="rect">
            <a:avLst/>
          </a:prstGeom>
          <a:ln w="12700"/>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HU</a:t>
            </a:r>
            <a:endParaRPr kumimoji="1" lang="ja-JP" altLang="en-US" sz="1100">
              <a:latin typeface="ＭＳ ゴシック" panose="020B0609070205080204" pitchFamily="49" charset="-128"/>
              <a:ea typeface="ＭＳ ゴシック" panose="020B0609070205080204" pitchFamily="49" charset="-128"/>
            </a:endParaRPr>
          </a:p>
        </xdr:txBody>
      </xdr:sp>
      <xdr:sp macro="" textlink="">
        <xdr:nvSpPr>
          <xdr:cNvPr id="6" name="テキスト ボックス 5"/>
          <xdr:cNvSpPr txBox="1"/>
        </xdr:nvSpPr>
        <xdr:spPr>
          <a:xfrm>
            <a:off x="4081490" y="20897717"/>
            <a:ext cx="1259821" cy="292123"/>
          </a:xfrm>
          <a:prstGeom prst="rect">
            <a:avLst/>
          </a:prstGeom>
          <a:ln w="12700"/>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MD</a:t>
            </a:r>
            <a:endParaRPr kumimoji="1" lang="ja-JP" altLang="en-US" sz="1100">
              <a:latin typeface="ＭＳ ゴシック" panose="020B0609070205080204" pitchFamily="49" charset="-128"/>
              <a:ea typeface="ＭＳ ゴシック" panose="020B0609070205080204" pitchFamily="49" charset="-128"/>
            </a:endParaRPr>
          </a:p>
        </xdr:txBody>
      </xdr:sp>
      <xdr:cxnSp macro="">
        <xdr:nvCxnSpPr>
          <xdr:cNvPr id="7" name="直線矢印コネクタ 6"/>
          <xdr:cNvCxnSpPr/>
        </xdr:nvCxnSpPr>
        <xdr:spPr>
          <a:xfrm>
            <a:off x="2512358" y="21610521"/>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テキスト ボックス 7"/>
          <xdr:cNvSpPr txBox="1"/>
        </xdr:nvSpPr>
        <xdr:spPr>
          <a:xfrm>
            <a:off x="3140199" y="21400597"/>
            <a:ext cx="952864" cy="245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通信開始要求</a:t>
            </a:r>
          </a:p>
        </xdr:txBody>
      </xdr:sp>
      <xdr:cxnSp macro="">
        <xdr:nvCxnSpPr>
          <xdr:cNvPr id="9" name="直線矢印コネクタ 8"/>
          <xdr:cNvCxnSpPr/>
        </xdr:nvCxnSpPr>
        <xdr:spPr>
          <a:xfrm flipH="1">
            <a:off x="2512358" y="22205133"/>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xdr:cNvSpPr txBox="1"/>
        </xdr:nvSpPr>
        <xdr:spPr>
          <a:xfrm>
            <a:off x="3140199" y="21994328"/>
            <a:ext cx="952864" cy="254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通信開始応答</a:t>
            </a:r>
          </a:p>
        </xdr:txBody>
      </xdr:sp>
      <xdr:cxnSp macro="">
        <xdr:nvCxnSpPr>
          <xdr:cNvPr id="11" name="直線矢印コネクタ 10"/>
          <xdr:cNvCxnSpPr/>
        </xdr:nvCxnSpPr>
        <xdr:spPr>
          <a:xfrm>
            <a:off x="2512359" y="22501199"/>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2" name="テキスト ボックス 11"/>
          <xdr:cNvSpPr txBox="1"/>
        </xdr:nvSpPr>
        <xdr:spPr>
          <a:xfrm>
            <a:off x="2810879" y="22297555"/>
            <a:ext cx="1723337" cy="2509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暗号化セッションキー通知</a:t>
            </a:r>
          </a:p>
        </xdr:txBody>
      </xdr:sp>
      <xdr:cxnSp macro="">
        <xdr:nvCxnSpPr>
          <xdr:cNvPr id="13" name="直線矢印コネクタ 12"/>
          <xdr:cNvCxnSpPr/>
        </xdr:nvCxnSpPr>
        <xdr:spPr>
          <a:xfrm flipH="1">
            <a:off x="2512357" y="22822111"/>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xdr:cNvSpPr txBox="1"/>
        </xdr:nvSpPr>
        <xdr:spPr>
          <a:xfrm>
            <a:off x="3067246" y="22593619"/>
            <a:ext cx="1082118" cy="275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暗号化確立通知</a:t>
            </a:r>
          </a:p>
        </xdr:txBody>
      </xdr:sp>
      <xdr:cxnSp macro="">
        <xdr:nvCxnSpPr>
          <xdr:cNvPr id="15" name="直線矢印コネクタ 14"/>
          <xdr:cNvCxnSpPr/>
        </xdr:nvCxnSpPr>
        <xdr:spPr>
          <a:xfrm>
            <a:off x="2505437" y="23118178"/>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6" name="テキスト ボックス 15"/>
          <xdr:cNvSpPr txBox="1"/>
        </xdr:nvSpPr>
        <xdr:spPr>
          <a:xfrm>
            <a:off x="2803542" y="22914533"/>
            <a:ext cx="1594928" cy="2509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暗号化</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車両データ通知</a:t>
            </a:r>
          </a:p>
        </xdr:txBody>
      </xdr:sp>
      <xdr:cxnSp macro="">
        <xdr:nvCxnSpPr>
          <xdr:cNvPr id="17" name="直線矢印コネクタ 16"/>
          <xdr:cNvCxnSpPr/>
        </xdr:nvCxnSpPr>
        <xdr:spPr>
          <a:xfrm>
            <a:off x="2512359" y="23397678"/>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8" name="テキスト ボックス 17"/>
          <xdr:cNvSpPr txBox="1"/>
        </xdr:nvSpPr>
        <xdr:spPr>
          <a:xfrm>
            <a:off x="2810879" y="23213084"/>
            <a:ext cx="1594928" cy="2293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暗号化</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車両データ通知</a:t>
            </a:r>
          </a:p>
        </xdr:txBody>
      </xdr:sp>
      <xdr:sp macro="" textlink="">
        <xdr:nvSpPr>
          <xdr:cNvPr id="19" name="テキスト ボックス 18"/>
          <xdr:cNvSpPr txBox="1"/>
        </xdr:nvSpPr>
        <xdr:spPr>
          <a:xfrm>
            <a:off x="814779" y="22803078"/>
            <a:ext cx="1082118" cy="411525"/>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通信確立</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車両データ通知</a:t>
            </a:r>
          </a:p>
        </xdr:txBody>
      </xdr:sp>
      <xdr:sp macro="" textlink="">
        <xdr:nvSpPr>
          <xdr:cNvPr id="20" name="テキスト ボックス 19"/>
          <xdr:cNvSpPr txBox="1"/>
        </xdr:nvSpPr>
        <xdr:spPr>
          <a:xfrm>
            <a:off x="866137" y="21211327"/>
            <a:ext cx="1082118" cy="250924"/>
          </a:xfrm>
          <a:prstGeom prst="rect">
            <a:avLst/>
          </a:prstGeom>
          <a:solidFill>
            <a:schemeClr val="accent3">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初期シーケンス</a:t>
            </a:r>
          </a:p>
        </xdr:txBody>
      </xdr:sp>
      <xdr:sp macro="" textlink="">
        <xdr:nvSpPr>
          <xdr:cNvPr id="21" name="テキスト ボックス 20"/>
          <xdr:cNvSpPr txBox="1"/>
        </xdr:nvSpPr>
        <xdr:spPr>
          <a:xfrm>
            <a:off x="6289524" y="20888325"/>
            <a:ext cx="1260235" cy="292123"/>
          </a:xfrm>
          <a:prstGeom prst="rect">
            <a:avLst/>
          </a:prstGeom>
          <a:ln w="12700"/>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Server</a:t>
            </a:r>
            <a:endParaRPr kumimoji="1" lang="ja-JP" altLang="en-US" sz="1100">
              <a:latin typeface="ＭＳ ゴシック" panose="020B0609070205080204" pitchFamily="49" charset="-128"/>
              <a:ea typeface="ＭＳ ゴシック" panose="020B0609070205080204" pitchFamily="49" charset="-128"/>
            </a:endParaRPr>
          </a:p>
        </xdr:txBody>
      </xdr:sp>
      <xdr:grpSp>
        <xdr:nvGrpSpPr>
          <xdr:cNvPr id="22" name="グループ化 21"/>
          <xdr:cNvGrpSpPr/>
        </xdr:nvGrpSpPr>
        <xdr:grpSpPr>
          <a:xfrm>
            <a:off x="2512357" y="21177728"/>
            <a:ext cx="4407284" cy="2606198"/>
            <a:chOff x="2519778" y="2041589"/>
            <a:chExt cx="4413082" cy="3481179"/>
          </a:xfrm>
        </xdr:grpSpPr>
        <xdr:cxnSp macro="">
          <xdr:nvCxnSpPr>
            <xdr:cNvPr id="31" name="直線コネクタ 30"/>
            <xdr:cNvCxnSpPr/>
          </xdr:nvCxnSpPr>
          <xdr:spPr>
            <a:xfrm>
              <a:off x="2519778" y="2055501"/>
              <a:ext cx="0" cy="3467267"/>
            </a:xfrm>
            <a:prstGeom prst="line">
              <a:avLst/>
            </a:prstGeom>
            <a:ln w="12700"/>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4721513" y="2050981"/>
              <a:ext cx="0" cy="3471785"/>
            </a:xfrm>
            <a:prstGeom prst="line">
              <a:avLst/>
            </a:prstGeom>
            <a:ln w="12700"/>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xdr:cNvCxnSpPr/>
          </xdr:nvCxnSpPr>
          <xdr:spPr>
            <a:xfrm>
              <a:off x="6932860" y="2041589"/>
              <a:ext cx="0" cy="3471784"/>
            </a:xfrm>
            <a:prstGeom prst="line">
              <a:avLst/>
            </a:prstGeom>
            <a:ln w="12700"/>
          </xdr:spPr>
          <xdr:style>
            <a:lnRef idx="1">
              <a:schemeClr val="accent1"/>
            </a:lnRef>
            <a:fillRef idx="0">
              <a:schemeClr val="accent1"/>
            </a:fillRef>
            <a:effectRef idx="0">
              <a:schemeClr val="accent1"/>
            </a:effectRef>
            <a:fontRef idx="minor">
              <a:schemeClr val="tx1"/>
            </a:fontRef>
          </xdr:style>
        </xdr:cxnSp>
      </xdr:grpSp>
      <xdr:cxnSp macro="">
        <xdr:nvCxnSpPr>
          <xdr:cNvPr id="23" name="直線矢印コネクタ 22"/>
          <xdr:cNvCxnSpPr/>
        </xdr:nvCxnSpPr>
        <xdr:spPr>
          <a:xfrm>
            <a:off x="4710848" y="21780055"/>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 name="テキスト ボックス 23"/>
          <xdr:cNvSpPr txBox="1"/>
        </xdr:nvSpPr>
        <xdr:spPr>
          <a:xfrm>
            <a:off x="5345612" y="21576412"/>
            <a:ext cx="826128" cy="2509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初期化要求</a:t>
            </a:r>
          </a:p>
        </xdr:txBody>
      </xdr:sp>
      <xdr:cxnSp macro="">
        <xdr:nvCxnSpPr>
          <xdr:cNvPr id="25" name="直線矢印コネクタ 24"/>
          <xdr:cNvCxnSpPr/>
        </xdr:nvCxnSpPr>
        <xdr:spPr>
          <a:xfrm flipH="1">
            <a:off x="4717772" y="22054617"/>
            <a:ext cx="219883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6" name="テキスト ボックス 25"/>
          <xdr:cNvSpPr txBox="1"/>
        </xdr:nvSpPr>
        <xdr:spPr>
          <a:xfrm>
            <a:off x="5345613" y="21851729"/>
            <a:ext cx="826128" cy="2484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a:latin typeface="ＭＳ ゴシック" panose="020B0609070205080204" pitchFamily="49" charset="-128"/>
                <a:ea typeface="ＭＳ ゴシック" panose="020B0609070205080204" pitchFamily="49" charset="-128"/>
              </a:rPr>
              <a:t>初期化応答</a:t>
            </a:r>
          </a:p>
        </xdr:txBody>
      </xdr:sp>
      <xdr:sp macro="" textlink="">
        <xdr:nvSpPr>
          <xdr:cNvPr id="27" name="右中かっこ 26"/>
          <xdr:cNvSpPr/>
        </xdr:nvSpPr>
        <xdr:spPr>
          <a:xfrm>
            <a:off x="4784560" y="22850475"/>
            <a:ext cx="187490" cy="723900"/>
          </a:xfrm>
          <a:prstGeom prst="rightBrac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8" name="テキスト ボックス 27"/>
          <xdr:cNvSpPr txBox="1"/>
        </xdr:nvSpPr>
        <xdr:spPr>
          <a:xfrm>
            <a:off x="5006866" y="22963948"/>
            <a:ext cx="2731551" cy="514348"/>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通信開始要求</a:t>
            </a:r>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受付可能範囲</a:t>
            </a:r>
            <a:r>
              <a:rPr kumimoji="1" lang="en-US" altLang="ja-JP" sz="900">
                <a:solidFill>
                  <a:schemeClr val="bg1"/>
                </a:solidFill>
                <a:latin typeface="ＭＳ ゴシック" panose="020B0609070205080204" pitchFamily="49" charset="-128"/>
                <a:ea typeface="ＭＳ ゴシック" panose="020B0609070205080204" pitchFamily="49" charset="-128"/>
              </a:rPr>
              <a:t>(VE/EAP</a:t>
            </a:r>
            <a:r>
              <a:rPr kumimoji="1" lang="ja-JP" altLang="en-US" sz="900">
                <a:solidFill>
                  <a:schemeClr val="bg1"/>
                </a:solidFill>
                <a:latin typeface="ＭＳ ゴシック" panose="020B0609070205080204" pitchFamily="49" charset="-128"/>
                <a:ea typeface="ＭＳ ゴシック" panose="020B0609070205080204" pitchFamily="49" charset="-128"/>
              </a:rPr>
              <a:t>通信</a:t>
            </a:r>
            <a:r>
              <a:rPr kumimoji="1" lang="en-US" altLang="ja-JP" sz="900">
                <a:solidFill>
                  <a:schemeClr val="bg1"/>
                </a:solidFill>
                <a:latin typeface="ＭＳ ゴシック" panose="020B0609070205080204" pitchFamily="49" charset="-128"/>
                <a:ea typeface="ＭＳ ゴシック" panose="020B0609070205080204" pitchFamily="49" charset="-128"/>
              </a:rPr>
              <a:t>Ver2.0</a:t>
            </a:r>
            <a:r>
              <a:rPr kumimoji="1" lang="ja-JP" altLang="en-US" sz="900">
                <a:solidFill>
                  <a:schemeClr val="bg1"/>
                </a:solidFill>
                <a:latin typeface="ＭＳ ゴシック" panose="020B0609070205080204" pitchFamily="49" charset="-128"/>
                <a:ea typeface="ＭＳ ゴシック" panose="020B0609070205080204" pitchFamily="49" charset="-128"/>
              </a:rPr>
              <a:t>から</a:t>
            </a:r>
            <a:r>
              <a:rPr kumimoji="1" lang="en-US" altLang="ja-JP" sz="900">
                <a:solidFill>
                  <a:schemeClr val="bg1"/>
                </a:solidFill>
                <a:latin typeface="ＭＳ ゴシック" panose="020B0609070205080204" pitchFamily="49" charset="-128"/>
                <a:ea typeface="ＭＳ ゴシック" panose="020B0609070205080204" pitchFamily="49" charset="-128"/>
              </a:rPr>
              <a:t>)</a:t>
            </a:r>
          </a:p>
          <a:p>
            <a:pPr algn="l"/>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暗号化確立通知</a:t>
            </a:r>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後～</a:t>
            </a:r>
            <a:endParaRPr kumimoji="1" lang="en-US" altLang="ja-JP" sz="900">
              <a:solidFill>
                <a:schemeClr val="bg1"/>
              </a:solidFill>
              <a:latin typeface="ＭＳ ゴシック" panose="020B0609070205080204" pitchFamily="49" charset="-128"/>
              <a:ea typeface="ＭＳ ゴシック" panose="020B0609070205080204" pitchFamily="49" charset="-128"/>
            </a:endParaRPr>
          </a:p>
        </xdr:txBody>
      </xdr:sp>
      <xdr:sp macro="" textlink="">
        <xdr:nvSpPr>
          <xdr:cNvPr id="29" name="右中かっこ 28"/>
          <xdr:cNvSpPr/>
        </xdr:nvSpPr>
        <xdr:spPr>
          <a:xfrm>
            <a:off x="4772025" y="21299493"/>
            <a:ext cx="124558" cy="403300"/>
          </a:xfrm>
          <a:prstGeom prst="righ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30" name="テキスト ボックス 29"/>
          <xdr:cNvSpPr txBox="1"/>
        </xdr:nvSpPr>
        <xdr:spPr>
          <a:xfrm>
            <a:off x="4934483" y="21212175"/>
            <a:ext cx="2731676" cy="34881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通信開始要求</a:t>
            </a:r>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受付可能範囲</a:t>
            </a:r>
            <a:endParaRPr kumimoji="1" lang="en-US" altLang="ja-JP" sz="900">
              <a:solidFill>
                <a:schemeClr val="bg1"/>
              </a:solidFill>
              <a:latin typeface="ＭＳ ゴシック" panose="020B0609070205080204" pitchFamily="49" charset="-128"/>
              <a:ea typeface="ＭＳ ゴシック" panose="020B0609070205080204" pitchFamily="49" charset="-128"/>
            </a:endParaRPr>
          </a:p>
          <a:p>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起動後、</a:t>
            </a:r>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通信開始要求</a:t>
            </a:r>
            <a:r>
              <a:rPr kumimoji="1" lang="en-US" altLang="ja-JP" sz="900">
                <a:solidFill>
                  <a:schemeClr val="bg1"/>
                </a:solidFill>
                <a:latin typeface="ＭＳ ゴシック" panose="020B0609070205080204" pitchFamily="49" charset="-128"/>
                <a:ea typeface="ＭＳ ゴシック" panose="020B0609070205080204" pitchFamily="49" charset="-128"/>
              </a:rPr>
              <a:t>]</a:t>
            </a:r>
            <a:r>
              <a:rPr kumimoji="1" lang="ja-JP" altLang="en-US" sz="900">
                <a:solidFill>
                  <a:schemeClr val="bg1"/>
                </a:solidFill>
                <a:latin typeface="ＭＳ ゴシック" panose="020B0609070205080204" pitchFamily="49" charset="-128"/>
                <a:ea typeface="ＭＳ ゴシック" panose="020B0609070205080204" pitchFamily="49" charset="-128"/>
              </a:rPr>
              <a:t>を受信するまで</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0</xdr:colOff>
      <xdr:row>11</xdr:row>
      <xdr:rowOff>0</xdr:rowOff>
    </xdr:from>
    <xdr:to>
      <xdr:col>5</xdr:col>
      <xdr:colOff>352424</xdr:colOff>
      <xdr:row>14</xdr:row>
      <xdr:rowOff>0</xdr:rowOff>
    </xdr:to>
    <xdr:sp macro="" textlink="">
      <xdr:nvSpPr>
        <xdr:cNvPr id="2" name="テキスト ボックス 1"/>
        <xdr:cNvSpPr txBox="1"/>
      </xdr:nvSpPr>
      <xdr:spPr>
        <a:xfrm>
          <a:off x="704850" y="193357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HuveLib</a:t>
          </a:r>
          <a:endParaRPr kumimoji="1" lang="ja-JP" altLang="en-US" sz="1100"/>
        </a:p>
      </xdr:txBody>
    </xdr:sp>
    <xdr:clientData/>
  </xdr:twoCellAnchor>
  <xdr:twoCellAnchor>
    <xdr:from>
      <xdr:col>10</xdr:col>
      <xdr:colOff>9525</xdr:colOff>
      <xdr:row>11</xdr:row>
      <xdr:rowOff>0</xdr:rowOff>
    </xdr:from>
    <xdr:to>
      <xdr:col>14</xdr:col>
      <xdr:colOff>9524</xdr:colOff>
      <xdr:row>14</xdr:row>
      <xdr:rowOff>0</xdr:rowOff>
    </xdr:to>
    <xdr:sp macro="" textlink="">
      <xdr:nvSpPr>
        <xdr:cNvPr id="3" name="テキスト ボックス 2"/>
        <xdr:cNvSpPr txBox="1"/>
      </xdr:nvSpPr>
      <xdr:spPr>
        <a:xfrm>
          <a:off x="3533775" y="193357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MDVE Service</a:t>
          </a:r>
        </a:p>
        <a:p>
          <a:pPr algn="ctr"/>
          <a:r>
            <a:rPr kumimoji="1" lang="en-US" altLang="ja-JP" sz="1100"/>
            <a:t>(MDEAP Framework)</a:t>
          </a:r>
          <a:endParaRPr kumimoji="1" lang="ja-JP" altLang="en-US" sz="1100"/>
        </a:p>
      </xdr:txBody>
    </xdr:sp>
    <xdr:clientData/>
  </xdr:twoCellAnchor>
  <xdr:twoCellAnchor>
    <xdr:from>
      <xdr:col>18</xdr:col>
      <xdr:colOff>0</xdr:colOff>
      <xdr:row>11</xdr:row>
      <xdr:rowOff>0</xdr:rowOff>
    </xdr:from>
    <xdr:to>
      <xdr:col>21</xdr:col>
      <xdr:colOff>352424</xdr:colOff>
      <xdr:row>14</xdr:row>
      <xdr:rowOff>0</xdr:rowOff>
    </xdr:to>
    <xdr:sp macro="" textlink="">
      <xdr:nvSpPr>
        <xdr:cNvPr id="4" name="テキスト ボックス 3"/>
        <xdr:cNvSpPr txBox="1"/>
      </xdr:nvSpPr>
      <xdr:spPr>
        <a:xfrm>
          <a:off x="6343650" y="193357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Server</a:t>
          </a:r>
          <a:endParaRPr kumimoji="1" lang="ja-JP" altLang="en-US" sz="1100"/>
        </a:p>
      </xdr:txBody>
    </xdr:sp>
    <xdr:clientData/>
  </xdr:twoCellAnchor>
  <xdr:twoCellAnchor>
    <xdr:from>
      <xdr:col>5</xdr:col>
      <xdr:colOff>0</xdr:colOff>
      <xdr:row>16</xdr:row>
      <xdr:rowOff>0</xdr:rowOff>
    </xdr:from>
    <xdr:to>
      <xdr:col>12</xdr:col>
      <xdr:colOff>0</xdr:colOff>
      <xdr:row>16</xdr:row>
      <xdr:rowOff>0</xdr:rowOff>
    </xdr:to>
    <xdr:cxnSp macro="">
      <xdr:nvCxnSpPr>
        <xdr:cNvPr id="5" name="直線矢印コネクタ 4"/>
        <xdr:cNvCxnSpPr/>
      </xdr:nvCxnSpPr>
      <xdr:spPr>
        <a:xfrm>
          <a:off x="1762125" y="279082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19</xdr:row>
      <xdr:rowOff>0</xdr:rowOff>
    </xdr:from>
    <xdr:to>
      <xdr:col>20</xdr:col>
      <xdr:colOff>0</xdr:colOff>
      <xdr:row>19</xdr:row>
      <xdr:rowOff>0</xdr:rowOff>
    </xdr:to>
    <xdr:cxnSp macro="">
      <xdr:nvCxnSpPr>
        <xdr:cNvPr id="6" name="直線矢印コネクタ 5"/>
        <xdr:cNvCxnSpPr/>
      </xdr:nvCxnSpPr>
      <xdr:spPr>
        <a:xfrm>
          <a:off x="4581525" y="33051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22</xdr:row>
      <xdr:rowOff>0</xdr:rowOff>
    </xdr:from>
    <xdr:to>
      <xdr:col>20</xdr:col>
      <xdr:colOff>0</xdr:colOff>
      <xdr:row>22</xdr:row>
      <xdr:rowOff>0</xdr:rowOff>
    </xdr:to>
    <xdr:cxnSp macro="">
      <xdr:nvCxnSpPr>
        <xdr:cNvPr id="7" name="直線矢印コネクタ 6"/>
        <xdr:cNvCxnSpPr/>
      </xdr:nvCxnSpPr>
      <xdr:spPr>
        <a:xfrm flipH="1">
          <a:off x="4581525" y="381952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24</xdr:row>
      <xdr:rowOff>0</xdr:rowOff>
    </xdr:from>
    <xdr:to>
      <xdr:col>12</xdr:col>
      <xdr:colOff>0</xdr:colOff>
      <xdr:row>24</xdr:row>
      <xdr:rowOff>0</xdr:rowOff>
    </xdr:to>
    <xdr:cxnSp macro="">
      <xdr:nvCxnSpPr>
        <xdr:cNvPr id="8" name="直線矢印コネクタ 7"/>
        <xdr:cNvCxnSpPr/>
      </xdr:nvCxnSpPr>
      <xdr:spPr>
        <a:xfrm flipH="1">
          <a:off x="1762125" y="416242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27</xdr:row>
      <xdr:rowOff>0</xdr:rowOff>
    </xdr:from>
    <xdr:to>
      <xdr:col>12</xdr:col>
      <xdr:colOff>0</xdr:colOff>
      <xdr:row>27</xdr:row>
      <xdr:rowOff>0</xdr:rowOff>
    </xdr:to>
    <xdr:cxnSp macro="">
      <xdr:nvCxnSpPr>
        <xdr:cNvPr id="9" name="直線矢印コネクタ 8"/>
        <xdr:cNvCxnSpPr/>
      </xdr:nvCxnSpPr>
      <xdr:spPr>
        <a:xfrm>
          <a:off x="1762125" y="46767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15</xdr:row>
      <xdr:rowOff>19050</xdr:rowOff>
    </xdr:from>
    <xdr:to>
      <xdr:col>17</xdr:col>
      <xdr:colOff>142876</xdr:colOff>
      <xdr:row>22</xdr:row>
      <xdr:rowOff>161925</xdr:rowOff>
    </xdr:to>
    <xdr:sp macro="" textlink="">
      <xdr:nvSpPr>
        <xdr:cNvPr id="10" name="角丸四角形 9"/>
        <xdr:cNvSpPr/>
      </xdr:nvSpPr>
      <xdr:spPr>
        <a:xfrm>
          <a:off x="4533900" y="2638425"/>
          <a:ext cx="1600201" cy="1343025"/>
        </a:xfrm>
        <a:prstGeom prst="round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95250</xdr:colOff>
      <xdr:row>25</xdr:row>
      <xdr:rowOff>57150</xdr:rowOff>
    </xdr:from>
    <xdr:to>
      <xdr:col>19</xdr:col>
      <xdr:colOff>235323</xdr:colOff>
      <xdr:row>30</xdr:row>
      <xdr:rowOff>67235</xdr:rowOff>
    </xdr:to>
    <xdr:sp macro="" textlink="">
      <xdr:nvSpPr>
        <xdr:cNvPr id="11" name="角丸四角形吹き出し 10"/>
        <xdr:cNvSpPr/>
      </xdr:nvSpPr>
      <xdr:spPr>
        <a:xfrm>
          <a:off x="5381625" y="4391025"/>
          <a:ext cx="1549773" cy="867335"/>
        </a:xfrm>
        <a:prstGeom prst="wedgeRoundRectCallout">
          <a:avLst>
            <a:gd name="adj1" fmla="val -56910"/>
            <a:gd name="adj2" fmla="val -111773"/>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鍵のペアと証明書が</a:t>
          </a:r>
          <a:endParaRPr kumimoji="1" lang="en-US" altLang="ja-JP" sz="1000">
            <a:solidFill>
              <a:sysClr val="windowText" lastClr="000000"/>
            </a:solidFill>
          </a:endParaRPr>
        </a:p>
        <a:p>
          <a:pPr algn="l"/>
          <a:r>
            <a:rPr kumimoji="1" lang="ja-JP" altLang="en-US" sz="1000">
              <a:solidFill>
                <a:sysClr val="windowText" lastClr="000000"/>
              </a:solidFill>
            </a:rPr>
            <a:t>流出すると</a:t>
          </a:r>
          <a:endParaRPr kumimoji="1" lang="en-US" altLang="ja-JP" sz="1000">
            <a:solidFill>
              <a:sysClr val="windowText" lastClr="000000"/>
            </a:solidFill>
          </a:endParaRPr>
        </a:p>
        <a:p>
          <a:pPr algn="l"/>
          <a:r>
            <a:rPr kumimoji="1" lang="ja-JP" altLang="en-US" sz="1000">
              <a:solidFill>
                <a:sysClr val="windowText" lastClr="000000"/>
              </a:solidFill>
            </a:rPr>
            <a:t>以後流用可能となる</a:t>
          </a:r>
        </a:p>
      </xdr:txBody>
    </xdr:sp>
    <xdr:clientData/>
  </xdr:twoCellAnchor>
  <xdr:twoCellAnchor>
    <xdr:from>
      <xdr:col>5</xdr:col>
      <xdr:colOff>333375</xdr:colOff>
      <xdr:row>27</xdr:row>
      <xdr:rowOff>123265</xdr:rowOff>
    </xdr:from>
    <xdr:to>
      <xdr:col>11</xdr:col>
      <xdr:colOff>302559</xdr:colOff>
      <xdr:row>31</xdr:row>
      <xdr:rowOff>112059</xdr:rowOff>
    </xdr:to>
    <xdr:sp macro="" textlink="">
      <xdr:nvSpPr>
        <xdr:cNvPr id="12" name="角丸四角形吹き出し 11"/>
        <xdr:cNvSpPr/>
      </xdr:nvSpPr>
      <xdr:spPr>
        <a:xfrm>
          <a:off x="2095500" y="4800040"/>
          <a:ext cx="2083734" cy="674594"/>
        </a:xfrm>
        <a:prstGeom prst="wedgeRoundRectCallout">
          <a:avLst>
            <a:gd name="adj1" fmla="val -37578"/>
            <a:gd name="adj2" fmla="val -64167"/>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公開鍵が本物と確認されたら、</a:t>
          </a:r>
          <a:endParaRPr kumimoji="1" lang="en-US" altLang="ja-JP" sz="1000">
            <a:solidFill>
              <a:sysClr val="windowText" lastClr="000000"/>
            </a:solidFill>
          </a:endParaRPr>
        </a:p>
        <a:p>
          <a:pPr algn="l"/>
          <a:r>
            <a:rPr kumimoji="1" lang="ja-JP" altLang="en-US" sz="1000">
              <a:solidFill>
                <a:sysClr val="windowText" lastClr="000000"/>
              </a:solidFill>
            </a:rPr>
            <a:t>暗号通信用のセキュリティーキー</a:t>
          </a:r>
          <a:endParaRPr kumimoji="1" lang="en-US" altLang="ja-JP" sz="1000">
            <a:solidFill>
              <a:sysClr val="windowText" lastClr="000000"/>
            </a:solidFill>
          </a:endParaRPr>
        </a:p>
        <a:p>
          <a:pPr algn="l"/>
          <a:r>
            <a:rPr kumimoji="1" lang="ja-JP" altLang="en-US" sz="1000">
              <a:solidFill>
                <a:sysClr val="windowText" lastClr="000000"/>
              </a:solidFill>
            </a:rPr>
            <a:t>が発行される</a:t>
          </a:r>
        </a:p>
      </xdr:txBody>
    </xdr:sp>
    <xdr:clientData/>
  </xdr:twoCellAnchor>
  <xdr:twoCellAnchor>
    <xdr:from>
      <xdr:col>2</xdr:col>
      <xdr:colOff>0</xdr:colOff>
      <xdr:row>148</xdr:row>
      <xdr:rowOff>0</xdr:rowOff>
    </xdr:from>
    <xdr:to>
      <xdr:col>5</xdr:col>
      <xdr:colOff>352424</xdr:colOff>
      <xdr:row>151</xdr:row>
      <xdr:rowOff>0</xdr:rowOff>
    </xdr:to>
    <xdr:sp macro="" textlink="">
      <xdr:nvSpPr>
        <xdr:cNvPr id="13" name="テキスト ボックス 12"/>
        <xdr:cNvSpPr txBox="1"/>
      </xdr:nvSpPr>
      <xdr:spPr>
        <a:xfrm>
          <a:off x="704850" y="243935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HuveLib</a:t>
          </a:r>
          <a:endParaRPr kumimoji="1" lang="ja-JP" altLang="en-US" sz="1100"/>
        </a:p>
      </xdr:txBody>
    </xdr:sp>
    <xdr:clientData/>
  </xdr:twoCellAnchor>
  <xdr:twoCellAnchor>
    <xdr:from>
      <xdr:col>10</xdr:col>
      <xdr:colOff>9525</xdr:colOff>
      <xdr:row>148</xdr:row>
      <xdr:rowOff>0</xdr:rowOff>
    </xdr:from>
    <xdr:to>
      <xdr:col>14</xdr:col>
      <xdr:colOff>9524</xdr:colOff>
      <xdr:row>151</xdr:row>
      <xdr:rowOff>0</xdr:rowOff>
    </xdr:to>
    <xdr:sp macro="" textlink="">
      <xdr:nvSpPr>
        <xdr:cNvPr id="14" name="テキスト ボックス 13"/>
        <xdr:cNvSpPr txBox="1"/>
      </xdr:nvSpPr>
      <xdr:spPr>
        <a:xfrm>
          <a:off x="3533775" y="243935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MDVE Service</a:t>
          </a:r>
        </a:p>
        <a:p>
          <a:pPr algn="ctr"/>
          <a:r>
            <a:rPr kumimoji="1" lang="en-US" altLang="ja-JP" sz="1100"/>
            <a:t>(MDEAP Framework)</a:t>
          </a:r>
          <a:endParaRPr kumimoji="1" lang="ja-JP" altLang="en-US" sz="1100"/>
        </a:p>
      </xdr:txBody>
    </xdr:sp>
    <xdr:clientData/>
  </xdr:twoCellAnchor>
  <xdr:twoCellAnchor>
    <xdr:from>
      <xdr:col>18</xdr:col>
      <xdr:colOff>0</xdr:colOff>
      <xdr:row>148</xdr:row>
      <xdr:rowOff>0</xdr:rowOff>
    </xdr:from>
    <xdr:to>
      <xdr:col>21</xdr:col>
      <xdr:colOff>352424</xdr:colOff>
      <xdr:row>151</xdr:row>
      <xdr:rowOff>0</xdr:rowOff>
    </xdr:to>
    <xdr:sp macro="" textlink="">
      <xdr:nvSpPr>
        <xdr:cNvPr id="15" name="テキスト ボックス 14"/>
        <xdr:cNvSpPr txBox="1"/>
      </xdr:nvSpPr>
      <xdr:spPr>
        <a:xfrm>
          <a:off x="6343650" y="243935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Server</a:t>
          </a:r>
          <a:endParaRPr kumimoji="1" lang="ja-JP" altLang="en-US" sz="1100"/>
        </a:p>
      </xdr:txBody>
    </xdr:sp>
    <xdr:clientData/>
  </xdr:twoCellAnchor>
  <xdr:twoCellAnchor>
    <xdr:from>
      <xdr:col>5</xdr:col>
      <xdr:colOff>0</xdr:colOff>
      <xdr:row>155</xdr:row>
      <xdr:rowOff>0</xdr:rowOff>
    </xdr:from>
    <xdr:to>
      <xdr:col>12</xdr:col>
      <xdr:colOff>0</xdr:colOff>
      <xdr:row>155</xdr:row>
      <xdr:rowOff>0</xdr:rowOff>
    </xdr:to>
    <xdr:cxnSp macro="">
      <xdr:nvCxnSpPr>
        <xdr:cNvPr id="16" name="直線矢印コネクタ 15"/>
        <xdr:cNvCxnSpPr/>
      </xdr:nvCxnSpPr>
      <xdr:spPr>
        <a:xfrm>
          <a:off x="1762125" y="255936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159</xdr:row>
      <xdr:rowOff>0</xdr:rowOff>
    </xdr:from>
    <xdr:to>
      <xdr:col>20</xdr:col>
      <xdr:colOff>0</xdr:colOff>
      <xdr:row>159</xdr:row>
      <xdr:rowOff>0</xdr:rowOff>
    </xdr:to>
    <xdr:cxnSp macro="">
      <xdr:nvCxnSpPr>
        <xdr:cNvPr id="17" name="直線矢印コネクタ 16"/>
        <xdr:cNvCxnSpPr/>
      </xdr:nvCxnSpPr>
      <xdr:spPr>
        <a:xfrm>
          <a:off x="4581525" y="262794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163</xdr:row>
      <xdr:rowOff>0</xdr:rowOff>
    </xdr:from>
    <xdr:to>
      <xdr:col>20</xdr:col>
      <xdr:colOff>0</xdr:colOff>
      <xdr:row>163</xdr:row>
      <xdr:rowOff>0</xdr:rowOff>
    </xdr:to>
    <xdr:cxnSp macro="">
      <xdr:nvCxnSpPr>
        <xdr:cNvPr id="18" name="直線矢印コネクタ 17"/>
        <xdr:cNvCxnSpPr/>
      </xdr:nvCxnSpPr>
      <xdr:spPr>
        <a:xfrm flipH="1">
          <a:off x="4581525" y="269652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165</xdr:row>
      <xdr:rowOff>0</xdr:rowOff>
    </xdr:from>
    <xdr:to>
      <xdr:col>12</xdr:col>
      <xdr:colOff>0</xdr:colOff>
      <xdr:row>165</xdr:row>
      <xdr:rowOff>0</xdr:rowOff>
    </xdr:to>
    <xdr:cxnSp macro="">
      <xdr:nvCxnSpPr>
        <xdr:cNvPr id="19" name="直線矢印コネクタ 18"/>
        <xdr:cNvCxnSpPr/>
      </xdr:nvCxnSpPr>
      <xdr:spPr>
        <a:xfrm flipH="1">
          <a:off x="1762125" y="273081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169</xdr:row>
      <xdr:rowOff>0</xdr:rowOff>
    </xdr:from>
    <xdr:to>
      <xdr:col>12</xdr:col>
      <xdr:colOff>0</xdr:colOff>
      <xdr:row>169</xdr:row>
      <xdr:rowOff>0</xdr:rowOff>
    </xdr:to>
    <xdr:cxnSp macro="">
      <xdr:nvCxnSpPr>
        <xdr:cNvPr id="20" name="直線矢印コネクタ 19"/>
        <xdr:cNvCxnSpPr/>
      </xdr:nvCxnSpPr>
      <xdr:spPr>
        <a:xfrm>
          <a:off x="1762125" y="279939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170</xdr:row>
      <xdr:rowOff>9525</xdr:rowOff>
    </xdr:from>
    <xdr:to>
      <xdr:col>11</xdr:col>
      <xdr:colOff>123265</xdr:colOff>
      <xdr:row>174</xdr:row>
      <xdr:rowOff>38100</xdr:rowOff>
    </xdr:to>
    <xdr:sp macro="" textlink="">
      <xdr:nvSpPr>
        <xdr:cNvPr id="21" name="角丸四角形吹き出し 20"/>
        <xdr:cNvSpPr/>
      </xdr:nvSpPr>
      <xdr:spPr>
        <a:xfrm>
          <a:off x="2095500" y="28174950"/>
          <a:ext cx="1904440" cy="714375"/>
        </a:xfrm>
        <a:prstGeom prst="wedgeRoundRectCallout">
          <a:avLst>
            <a:gd name="adj1" fmla="val -35941"/>
            <a:gd name="adj2" fmla="val -72642"/>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rPr>
            <a:t>HU</a:t>
          </a:r>
          <a:r>
            <a:rPr kumimoji="1" lang="ja-JP" altLang="en-US" sz="800">
              <a:solidFill>
                <a:sysClr val="windowText" lastClr="000000"/>
              </a:solidFill>
            </a:rPr>
            <a:t>ワンタイムコードを用いて</a:t>
          </a:r>
          <a:endParaRPr kumimoji="1" lang="en-US" altLang="ja-JP" sz="800">
            <a:solidFill>
              <a:sysClr val="windowText" lastClr="000000"/>
            </a:solidFill>
          </a:endParaRPr>
        </a:p>
        <a:p>
          <a:pPr algn="l"/>
          <a:r>
            <a:rPr kumimoji="1" lang="ja-JP" altLang="en-US" sz="800">
              <a:solidFill>
                <a:sysClr val="windowText" lastClr="000000"/>
              </a:solidFill>
            </a:rPr>
            <a:t>公開鍵が本物と確認されたら、</a:t>
          </a:r>
          <a:endParaRPr kumimoji="1" lang="en-US" altLang="ja-JP" sz="800">
            <a:solidFill>
              <a:sysClr val="windowText" lastClr="000000"/>
            </a:solidFill>
          </a:endParaRPr>
        </a:p>
        <a:p>
          <a:pPr algn="l"/>
          <a:r>
            <a:rPr kumimoji="1" lang="ja-JP" altLang="en-US" sz="800">
              <a:solidFill>
                <a:sysClr val="windowText" lastClr="000000"/>
              </a:solidFill>
            </a:rPr>
            <a:t>暗号通信用のセキュリティーキー</a:t>
          </a:r>
          <a:endParaRPr kumimoji="1" lang="en-US" altLang="ja-JP" sz="800">
            <a:solidFill>
              <a:sysClr val="windowText" lastClr="000000"/>
            </a:solidFill>
          </a:endParaRPr>
        </a:p>
        <a:p>
          <a:pPr algn="l"/>
          <a:r>
            <a:rPr kumimoji="1" lang="ja-JP" altLang="en-US" sz="800">
              <a:solidFill>
                <a:sysClr val="windowText" lastClr="000000"/>
              </a:solidFill>
            </a:rPr>
            <a:t>が発行される</a:t>
          </a:r>
        </a:p>
      </xdr:txBody>
    </xdr:sp>
    <xdr:clientData/>
  </xdr:twoCellAnchor>
  <xdr:twoCellAnchor>
    <xdr:from>
      <xdr:col>2</xdr:col>
      <xdr:colOff>0</xdr:colOff>
      <xdr:row>178</xdr:row>
      <xdr:rowOff>0</xdr:rowOff>
    </xdr:from>
    <xdr:to>
      <xdr:col>5</xdr:col>
      <xdr:colOff>352424</xdr:colOff>
      <xdr:row>181</xdr:row>
      <xdr:rowOff>0</xdr:rowOff>
    </xdr:to>
    <xdr:sp macro="" textlink="">
      <xdr:nvSpPr>
        <xdr:cNvPr id="22" name="テキスト ボックス 21"/>
        <xdr:cNvSpPr txBox="1"/>
      </xdr:nvSpPr>
      <xdr:spPr>
        <a:xfrm>
          <a:off x="704850" y="295370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HuveLib</a:t>
          </a:r>
        </a:p>
        <a:p>
          <a:pPr algn="ctr"/>
          <a:r>
            <a:rPr kumimoji="1" lang="en-US" altLang="ja-JP" sz="1100"/>
            <a:t>(VE/EAP</a:t>
          </a:r>
          <a:r>
            <a:rPr kumimoji="1" lang="ja-JP" altLang="en-US" sz="1100"/>
            <a:t>通信</a:t>
          </a:r>
          <a:r>
            <a:rPr kumimoji="1" lang="en-US" altLang="ja-JP" sz="1100"/>
            <a:t>Ver1.0)</a:t>
          </a:r>
          <a:endParaRPr kumimoji="1" lang="ja-JP" altLang="en-US" sz="1100"/>
        </a:p>
      </xdr:txBody>
    </xdr:sp>
    <xdr:clientData/>
  </xdr:twoCellAnchor>
  <xdr:twoCellAnchor>
    <xdr:from>
      <xdr:col>10</xdr:col>
      <xdr:colOff>9525</xdr:colOff>
      <xdr:row>178</xdr:row>
      <xdr:rowOff>0</xdr:rowOff>
    </xdr:from>
    <xdr:to>
      <xdr:col>14</xdr:col>
      <xdr:colOff>9524</xdr:colOff>
      <xdr:row>181</xdr:row>
      <xdr:rowOff>0</xdr:rowOff>
    </xdr:to>
    <xdr:sp macro="" textlink="">
      <xdr:nvSpPr>
        <xdr:cNvPr id="23" name="テキスト ボックス 22"/>
        <xdr:cNvSpPr txBox="1"/>
      </xdr:nvSpPr>
      <xdr:spPr>
        <a:xfrm>
          <a:off x="3533775" y="295370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MDVE Service</a:t>
          </a:r>
        </a:p>
        <a:p>
          <a:pPr algn="ctr"/>
          <a:r>
            <a:rPr kumimoji="1" lang="en-US" altLang="ja-JP" sz="1100"/>
            <a:t>(MDEAP Framework)</a:t>
          </a:r>
          <a:endParaRPr kumimoji="1" lang="ja-JP" altLang="en-US" sz="1100"/>
        </a:p>
      </xdr:txBody>
    </xdr:sp>
    <xdr:clientData/>
  </xdr:twoCellAnchor>
  <xdr:twoCellAnchor>
    <xdr:from>
      <xdr:col>18</xdr:col>
      <xdr:colOff>0</xdr:colOff>
      <xdr:row>178</xdr:row>
      <xdr:rowOff>0</xdr:rowOff>
    </xdr:from>
    <xdr:to>
      <xdr:col>21</xdr:col>
      <xdr:colOff>352424</xdr:colOff>
      <xdr:row>181</xdr:row>
      <xdr:rowOff>0</xdr:rowOff>
    </xdr:to>
    <xdr:sp macro="" textlink="">
      <xdr:nvSpPr>
        <xdr:cNvPr id="24" name="テキスト ボックス 23"/>
        <xdr:cNvSpPr txBox="1"/>
      </xdr:nvSpPr>
      <xdr:spPr>
        <a:xfrm>
          <a:off x="6343650" y="2953702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Server</a:t>
          </a:r>
          <a:endParaRPr kumimoji="1" lang="ja-JP" altLang="en-US" sz="1100"/>
        </a:p>
      </xdr:txBody>
    </xdr:sp>
    <xdr:clientData/>
  </xdr:twoCellAnchor>
  <xdr:twoCellAnchor>
    <xdr:from>
      <xdr:col>5</xdr:col>
      <xdr:colOff>0</xdr:colOff>
      <xdr:row>183</xdr:row>
      <xdr:rowOff>0</xdr:rowOff>
    </xdr:from>
    <xdr:to>
      <xdr:col>12</xdr:col>
      <xdr:colOff>0</xdr:colOff>
      <xdr:row>183</xdr:row>
      <xdr:rowOff>0</xdr:rowOff>
    </xdr:to>
    <xdr:cxnSp macro="">
      <xdr:nvCxnSpPr>
        <xdr:cNvPr id="25" name="直線矢印コネクタ 24"/>
        <xdr:cNvCxnSpPr/>
      </xdr:nvCxnSpPr>
      <xdr:spPr>
        <a:xfrm>
          <a:off x="1762125" y="303942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186</xdr:row>
      <xdr:rowOff>0</xdr:rowOff>
    </xdr:from>
    <xdr:to>
      <xdr:col>20</xdr:col>
      <xdr:colOff>0</xdr:colOff>
      <xdr:row>186</xdr:row>
      <xdr:rowOff>0</xdr:rowOff>
    </xdr:to>
    <xdr:cxnSp macro="">
      <xdr:nvCxnSpPr>
        <xdr:cNvPr id="26" name="直線矢印コネクタ 25"/>
        <xdr:cNvCxnSpPr/>
      </xdr:nvCxnSpPr>
      <xdr:spPr>
        <a:xfrm>
          <a:off x="4581525" y="3090862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189</xdr:row>
      <xdr:rowOff>0</xdr:rowOff>
    </xdr:from>
    <xdr:to>
      <xdr:col>20</xdr:col>
      <xdr:colOff>0</xdr:colOff>
      <xdr:row>189</xdr:row>
      <xdr:rowOff>0</xdr:rowOff>
    </xdr:to>
    <xdr:cxnSp macro="">
      <xdr:nvCxnSpPr>
        <xdr:cNvPr id="27" name="直線矢印コネクタ 26"/>
        <xdr:cNvCxnSpPr/>
      </xdr:nvCxnSpPr>
      <xdr:spPr>
        <a:xfrm flipH="1">
          <a:off x="4581525" y="314229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191</xdr:row>
      <xdr:rowOff>0</xdr:rowOff>
    </xdr:from>
    <xdr:to>
      <xdr:col>12</xdr:col>
      <xdr:colOff>0</xdr:colOff>
      <xdr:row>191</xdr:row>
      <xdr:rowOff>0</xdr:rowOff>
    </xdr:to>
    <xdr:cxnSp macro="">
      <xdr:nvCxnSpPr>
        <xdr:cNvPr id="28" name="直線矢印コネクタ 27"/>
        <xdr:cNvCxnSpPr/>
      </xdr:nvCxnSpPr>
      <xdr:spPr>
        <a:xfrm flipH="1">
          <a:off x="1762125" y="3176587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194</xdr:row>
      <xdr:rowOff>0</xdr:rowOff>
    </xdr:from>
    <xdr:to>
      <xdr:col>12</xdr:col>
      <xdr:colOff>0</xdr:colOff>
      <xdr:row>194</xdr:row>
      <xdr:rowOff>0</xdr:rowOff>
    </xdr:to>
    <xdr:cxnSp macro="">
      <xdr:nvCxnSpPr>
        <xdr:cNvPr id="29" name="直線矢印コネクタ 28"/>
        <xdr:cNvCxnSpPr/>
      </xdr:nvCxnSpPr>
      <xdr:spPr>
        <a:xfrm>
          <a:off x="1762125" y="32280225"/>
          <a:ext cx="24669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142875</xdr:colOff>
      <xdr:row>182</xdr:row>
      <xdr:rowOff>9525</xdr:rowOff>
    </xdr:from>
    <xdr:to>
      <xdr:col>21</xdr:col>
      <xdr:colOff>28575</xdr:colOff>
      <xdr:row>183</xdr:row>
      <xdr:rowOff>114300</xdr:rowOff>
    </xdr:to>
    <xdr:sp macro="" textlink="">
      <xdr:nvSpPr>
        <xdr:cNvPr id="30" name="角丸四角形吹き出し 29"/>
        <xdr:cNvSpPr/>
      </xdr:nvSpPr>
      <xdr:spPr>
        <a:xfrm>
          <a:off x="6134100" y="30232350"/>
          <a:ext cx="1295400" cy="276225"/>
        </a:xfrm>
        <a:prstGeom prst="wedgeRoundRectCallout">
          <a:avLst>
            <a:gd name="adj1" fmla="val -60941"/>
            <a:gd name="adj2" fmla="val 134255"/>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有効期限の設定なし</a:t>
          </a:r>
        </a:p>
      </xdr:txBody>
    </xdr:sp>
    <xdr:clientData/>
  </xdr:twoCellAnchor>
  <xdr:twoCellAnchor>
    <xdr:from>
      <xdr:col>23</xdr:col>
      <xdr:colOff>19049</xdr:colOff>
      <xdr:row>181</xdr:row>
      <xdr:rowOff>123826</xdr:rowOff>
    </xdr:from>
    <xdr:to>
      <xdr:col>27</xdr:col>
      <xdr:colOff>85724</xdr:colOff>
      <xdr:row>185</xdr:row>
      <xdr:rowOff>104776</xdr:rowOff>
    </xdr:to>
    <xdr:sp macro="" textlink="">
      <xdr:nvSpPr>
        <xdr:cNvPr id="31" name="角丸四角形吹き出し 30"/>
        <xdr:cNvSpPr/>
      </xdr:nvSpPr>
      <xdr:spPr>
        <a:xfrm>
          <a:off x="8124824" y="30175201"/>
          <a:ext cx="1476375" cy="666750"/>
        </a:xfrm>
        <a:prstGeom prst="wedgeRoundRectCallout">
          <a:avLst>
            <a:gd name="adj1" fmla="val -59470"/>
            <a:gd name="adj2" fmla="val 85684"/>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有効期限の設定なしの</a:t>
          </a:r>
          <a:endParaRPr kumimoji="1" lang="en-US" altLang="ja-JP" sz="800">
            <a:solidFill>
              <a:sysClr val="windowText" lastClr="000000"/>
            </a:solidFill>
          </a:endParaRPr>
        </a:p>
        <a:p>
          <a:pPr algn="l"/>
          <a:r>
            <a:rPr kumimoji="1" lang="ja-JP" altLang="en-US" sz="800">
              <a:solidFill>
                <a:sysClr val="windowText" lastClr="000000"/>
              </a:solidFill>
            </a:rPr>
            <a:t>場合は、従来の方法で</a:t>
          </a:r>
          <a:endParaRPr kumimoji="1" lang="en-US" altLang="ja-JP" sz="800">
            <a:solidFill>
              <a:sysClr val="windowText" lastClr="000000"/>
            </a:solidFill>
          </a:endParaRPr>
        </a:p>
        <a:p>
          <a:pPr algn="l"/>
          <a:r>
            <a:rPr kumimoji="1" lang="ja-JP" altLang="en-US" sz="800">
              <a:solidFill>
                <a:sysClr val="windowText" lastClr="000000"/>
              </a:solidFill>
            </a:rPr>
            <a:t>公開鍵証明書を生成する</a:t>
          </a:r>
        </a:p>
      </xdr:txBody>
    </xdr:sp>
    <xdr:clientData/>
  </xdr:twoCellAnchor>
  <xdr:twoCellAnchor>
    <xdr:from>
      <xdr:col>15</xdr:col>
      <xdr:colOff>104774</xdr:colOff>
      <xdr:row>164</xdr:row>
      <xdr:rowOff>85726</xdr:rowOff>
    </xdr:from>
    <xdr:to>
      <xdr:col>19</xdr:col>
      <xdr:colOff>171449</xdr:colOff>
      <xdr:row>167</xdr:row>
      <xdr:rowOff>152400</xdr:rowOff>
    </xdr:to>
    <xdr:sp macro="" textlink="">
      <xdr:nvSpPr>
        <xdr:cNvPr id="32" name="角丸四角形吹き出し 31"/>
        <xdr:cNvSpPr/>
      </xdr:nvSpPr>
      <xdr:spPr>
        <a:xfrm>
          <a:off x="5391149" y="27222451"/>
          <a:ext cx="1476375" cy="581024"/>
        </a:xfrm>
        <a:prstGeom prst="wedgeRoundRectCallout">
          <a:avLst>
            <a:gd name="adj1" fmla="val -6566"/>
            <a:gd name="adj2" fmla="val -94362"/>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公開鍵証明書の</a:t>
          </a:r>
          <a:endParaRPr kumimoji="1" lang="en-US" altLang="ja-JP" sz="800">
            <a:solidFill>
              <a:sysClr val="windowText" lastClr="000000"/>
            </a:solidFill>
          </a:endParaRPr>
        </a:p>
        <a:p>
          <a:pPr algn="l"/>
          <a:r>
            <a:rPr kumimoji="1" lang="ja-JP" altLang="en-US" sz="800">
              <a:solidFill>
                <a:sysClr val="windowText" lastClr="000000"/>
              </a:solidFill>
            </a:rPr>
            <a:t>データフォーマットは</a:t>
          </a:r>
          <a:endParaRPr kumimoji="1" lang="en-US" altLang="ja-JP" sz="800">
            <a:solidFill>
              <a:sysClr val="windowText" lastClr="000000"/>
            </a:solidFill>
          </a:endParaRPr>
        </a:p>
        <a:p>
          <a:pPr algn="l"/>
          <a:r>
            <a:rPr kumimoji="1" lang="en-US" altLang="ja-JP" sz="800">
              <a:solidFill>
                <a:sysClr val="windowText" lastClr="000000"/>
              </a:solidFill>
            </a:rPr>
            <a:t>VE/EAP</a:t>
          </a:r>
          <a:r>
            <a:rPr kumimoji="1" lang="ja-JP" altLang="en-US" sz="800">
              <a:solidFill>
                <a:sysClr val="windowText" lastClr="000000"/>
              </a:solidFill>
            </a:rPr>
            <a:t>通信</a:t>
          </a:r>
          <a:r>
            <a:rPr kumimoji="1" lang="en-US" altLang="ja-JP" sz="800">
              <a:solidFill>
                <a:sysClr val="windowText" lastClr="000000"/>
              </a:solidFill>
            </a:rPr>
            <a:t>Ver1.0</a:t>
          </a:r>
          <a:r>
            <a:rPr kumimoji="1" lang="ja-JP" altLang="en-US" sz="800">
              <a:solidFill>
                <a:sysClr val="windowText" lastClr="000000"/>
              </a:solidFill>
            </a:rPr>
            <a:t>と同じ</a:t>
          </a:r>
        </a:p>
      </xdr:txBody>
    </xdr:sp>
    <xdr:clientData/>
  </xdr:twoCellAnchor>
  <xdr:twoCellAnchor>
    <xdr:from>
      <xdr:col>6</xdr:col>
      <xdr:colOff>76200</xdr:colOff>
      <xdr:row>194</xdr:row>
      <xdr:rowOff>142875</xdr:rowOff>
    </xdr:from>
    <xdr:to>
      <xdr:col>10</xdr:col>
      <xdr:colOff>342900</xdr:colOff>
      <xdr:row>198</xdr:row>
      <xdr:rowOff>38100</xdr:rowOff>
    </xdr:to>
    <xdr:sp macro="" textlink="">
      <xdr:nvSpPr>
        <xdr:cNvPr id="33" name="角丸四角形吹き出し 32"/>
        <xdr:cNvSpPr/>
      </xdr:nvSpPr>
      <xdr:spPr>
        <a:xfrm>
          <a:off x="2190750" y="32423100"/>
          <a:ext cx="1676400" cy="581025"/>
        </a:xfrm>
        <a:prstGeom prst="wedgeRoundRectCallout">
          <a:avLst>
            <a:gd name="adj1" fmla="val -35941"/>
            <a:gd name="adj2" fmla="val -72642"/>
            <a:gd name="adj3" fmla="val 16667"/>
          </a:avLst>
        </a:prstGeom>
        <a:solidFill>
          <a:srgbClr val="FFFFCC"/>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公開鍵が本物と確認されたら、</a:t>
          </a:r>
          <a:endParaRPr kumimoji="1" lang="en-US" altLang="ja-JP" sz="800">
            <a:solidFill>
              <a:sysClr val="windowText" lastClr="000000"/>
            </a:solidFill>
          </a:endParaRPr>
        </a:p>
        <a:p>
          <a:pPr algn="l"/>
          <a:r>
            <a:rPr kumimoji="1" lang="ja-JP" altLang="en-US" sz="800">
              <a:solidFill>
                <a:sysClr val="windowText" lastClr="000000"/>
              </a:solidFill>
            </a:rPr>
            <a:t>暗号通信用のセキュリティーキー</a:t>
          </a:r>
          <a:endParaRPr kumimoji="1" lang="en-US" altLang="ja-JP" sz="800">
            <a:solidFill>
              <a:sysClr val="windowText" lastClr="000000"/>
            </a:solidFill>
          </a:endParaRPr>
        </a:p>
        <a:p>
          <a:pPr algn="l"/>
          <a:r>
            <a:rPr kumimoji="1" lang="ja-JP" altLang="en-US" sz="800">
              <a:solidFill>
                <a:sysClr val="windowText" lastClr="000000"/>
              </a:solidFill>
            </a:rPr>
            <a:t>が発行される</a:t>
          </a:r>
        </a:p>
      </xdr:txBody>
    </xdr:sp>
    <xdr:clientData/>
  </xdr:twoCellAnchor>
  <xdr:twoCellAnchor>
    <xdr:from>
      <xdr:col>2</xdr:col>
      <xdr:colOff>0</xdr:colOff>
      <xdr:row>85</xdr:row>
      <xdr:rowOff>0</xdr:rowOff>
    </xdr:from>
    <xdr:to>
      <xdr:col>5</xdr:col>
      <xdr:colOff>352424</xdr:colOff>
      <xdr:row>88</xdr:row>
      <xdr:rowOff>0</xdr:rowOff>
    </xdr:to>
    <xdr:sp macro="" textlink="">
      <xdr:nvSpPr>
        <xdr:cNvPr id="34" name="テキスト ボックス 33"/>
        <xdr:cNvSpPr txBox="1"/>
      </xdr:nvSpPr>
      <xdr:spPr>
        <a:xfrm>
          <a:off x="704850" y="13592175"/>
          <a:ext cx="1409699"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HuveLib</a:t>
          </a:r>
          <a:endParaRPr kumimoji="1" lang="ja-JP" altLang="en-US" sz="1100"/>
        </a:p>
      </xdr:txBody>
    </xdr:sp>
    <xdr:clientData/>
  </xdr:twoCellAnchor>
  <xdr:twoCellAnchor>
    <xdr:from>
      <xdr:col>7</xdr:col>
      <xdr:colOff>9525</xdr:colOff>
      <xdr:row>85</xdr:row>
      <xdr:rowOff>0</xdr:rowOff>
    </xdr:from>
    <xdr:to>
      <xdr:col>11</xdr:col>
      <xdr:colOff>0</xdr:colOff>
      <xdr:row>88</xdr:row>
      <xdr:rowOff>0</xdr:rowOff>
    </xdr:to>
    <xdr:sp macro="" textlink="">
      <xdr:nvSpPr>
        <xdr:cNvPr id="35" name="テキスト ボックス 34"/>
        <xdr:cNvSpPr txBox="1"/>
      </xdr:nvSpPr>
      <xdr:spPr>
        <a:xfrm>
          <a:off x="2476500" y="13592175"/>
          <a:ext cx="1400175"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MDVE Service</a:t>
          </a:r>
        </a:p>
        <a:p>
          <a:pPr algn="ctr"/>
          <a:r>
            <a:rPr kumimoji="1" lang="en-US" altLang="ja-JP" sz="1100"/>
            <a:t>(MDEAP Framework)</a:t>
          </a:r>
          <a:endParaRPr kumimoji="1" lang="ja-JP" altLang="en-US" sz="1100"/>
        </a:p>
      </xdr:txBody>
    </xdr:sp>
    <xdr:clientData/>
  </xdr:twoCellAnchor>
  <xdr:twoCellAnchor>
    <xdr:from>
      <xdr:col>11</xdr:col>
      <xdr:colOff>352424</xdr:colOff>
      <xdr:row>85</xdr:row>
      <xdr:rowOff>9525</xdr:rowOff>
    </xdr:from>
    <xdr:to>
      <xdr:col>30</xdr:col>
      <xdr:colOff>352424</xdr:colOff>
      <xdr:row>88</xdr:row>
      <xdr:rowOff>9525</xdr:rowOff>
    </xdr:to>
    <xdr:sp macro="" textlink="">
      <xdr:nvSpPr>
        <xdr:cNvPr id="36" name="テキスト ボックス 35"/>
        <xdr:cNvSpPr txBox="1"/>
      </xdr:nvSpPr>
      <xdr:spPr>
        <a:xfrm>
          <a:off x="4229099" y="13601700"/>
          <a:ext cx="6696075"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Server</a:t>
          </a:r>
          <a:endParaRPr kumimoji="1" lang="ja-JP" altLang="en-US" sz="1100"/>
        </a:p>
      </xdr:txBody>
    </xdr:sp>
    <xdr:clientData/>
  </xdr:twoCellAnchor>
  <xdr:twoCellAnchor>
    <xdr:from>
      <xdr:col>2</xdr:col>
      <xdr:colOff>1</xdr:colOff>
      <xdr:row>88</xdr:row>
      <xdr:rowOff>76200</xdr:rowOff>
    </xdr:from>
    <xdr:to>
      <xdr:col>5</xdr:col>
      <xdr:colOff>0</xdr:colOff>
      <xdr:row>91</xdr:row>
      <xdr:rowOff>76200</xdr:rowOff>
    </xdr:to>
    <xdr:sp macro="" textlink="">
      <xdr:nvSpPr>
        <xdr:cNvPr id="37" name="テキスト ボックス 36"/>
        <xdr:cNvSpPr txBox="1"/>
      </xdr:nvSpPr>
      <xdr:spPr>
        <a:xfrm>
          <a:off x="704851" y="1503997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solidFill>
                <a:sysClr val="windowText" lastClr="000000"/>
              </a:solidFill>
            </a:rPr>
            <a:t>HU</a:t>
          </a:r>
          <a:r>
            <a:rPr kumimoji="1" lang="ja-JP" altLang="en-US" sz="800">
              <a:solidFill>
                <a:sysClr val="windowText" lastClr="000000"/>
              </a:solidFill>
            </a:rPr>
            <a:t>ワンタイム</a:t>
          </a:r>
          <a:endParaRPr kumimoji="1" lang="en-US" altLang="ja-JP" sz="800">
            <a:solidFill>
              <a:sysClr val="windowText" lastClr="000000"/>
            </a:solidFill>
          </a:endParaRPr>
        </a:p>
        <a:p>
          <a:pPr algn="ctr"/>
          <a:r>
            <a:rPr kumimoji="1" lang="ja-JP" altLang="en-US" sz="800">
              <a:solidFill>
                <a:sysClr val="windowText" lastClr="000000"/>
              </a:solidFill>
            </a:rPr>
            <a:t>コード</a:t>
          </a:r>
          <a:r>
            <a:rPr kumimoji="1" lang="en-US" altLang="ja-JP" sz="800">
              <a:solidFill>
                <a:sysClr val="windowText" lastClr="000000"/>
              </a:solidFill>
            </a:rPr>
            <a:t>(</a:t>
          </a:r>
          <a:r>
            <a:rPr kumimoji="1" lang="ja-JP" altLang="en-US" sz="800">
              <a:solidFill>
                <a:sysClr val="windowText" lastClr="000000"/>
              </a:solidFill>
            </a:rPr>
            <a:t>バイナリ</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7</xdr:col>
      <xdr:colOff>238125</xdr:colOff>
      <xdr:row>92</xdr:row>
      <xdr:rowOff>104775</xdr:rowOff>
    </xdr:from>
    <xdr:to>
      <xdr:col>10</xdr:col>
      <xdr:colOff>238124</xdr:colOff>
      <xdr:row>95</xdr:row>
      <xdr:rowOff>104775</xdr:rowOff>
    </xdr:to>
    <xdr:sp macro="" textlink="">
      <xdr:nvSpPr>
        <xdr:cNvPr id="38" name="テキスト ボックス 37"/>
        <xdr:cNvSpPr txBox="1"/>
      </xdr:nvSpPr>
      <xdr:spPr>
        <a:xfrm>
          <a:off x="2705100" y="1575435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MD</a:t>
          </a:r>
          <a:r>
            <a:rPr kumimoji="1" lang="ja-JP" altLang="en-US" sz="800"/>
            <a:t>公開鍵</a:t>
          </a:r>
        </a:p>
      </xdr:txBody>
    </xdr:sp>
    <xdr:clientData/>
  </xdr:twoCellAnchor>
  <xdr:twoCellAnchor>
    <xdr:from>
      <xdr:col>12</xdr:col>
      <xdr:colOff>0</xdr:colOff>
      <xdr:row>89</xdr:row>
      <xdr:rowOff>9525</xdr:rowOff>
    </xdr:from>
    <xdr:to>
      <xdr:col>14</xdr:col>
      <xdr:colOff>352424</xdr:colOff>
      <xdr:row>92</xdr:row>
      <xdr:rowOff>9525</xdr:rowOff>
    </xdr:to>
    <xdr:sp macro="" textlink="">
      <xdr:nvSpPr>
        <xdr:cNvPr id="39" name="テキスト ボックス 38"/>
        <xdr:cNvSpPr txBox="1"/>
      </xdr:nvSpPr>
      <xdr:spPr>
        <a:xfrm>
          <a:off x="4229100" y="1428750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solidFill>
                <a:sysClr val="windowText" lastClr="000000"/>
              </a:solidFill>
            </a:rPr>
            <a:t>HU</a:t>
          </a:r>
          <a:r>
            <a:rPr kumimoji="1" lang="ja-JP" altLang="en-US" sz="800">
              <a:solidFill>
                <a:sysClr val="windowText" lastClr="000000"/>
              </a:solidFill>
            </a:rPr>
            <a:t>ワンタイム</a:t>
          </a:r>
          <a:endParaRPr kumimoji="1" lang="en-US" altLang="ja-JP" sz="800">
            <a:solidFill>
              <a:sysClr val="windowText" lastClr="000000"/>
            </a:solidFill>
          </a:endParaRPr>
        </a:p>
        <a:p>
          <a:pPr algn="ctr"/>
          <a:r>
            <a:rPr kumimoji="1" lang="ja-JP" altLang="en-US" sz="800">
              <a:solidFill>
                <a:sysClr val="windowText" lastClr="000000"/>
              </a:solidFill>
            </a:rPr>
            <a:t>コード</a:t>
          </a:r>
          <a:r>
            <a:rPr kumimoji="1" lang="en-US" altLang="ja-JP" sz="800">
              <a:solidFill>
                <a:sysClr val="windowText" lastClr="000000"/>
              </a:solidFill>
            </a:rPr>
            <a:t>(</a:t>
          </a:r>
          <a:r>
            <a:rPr kumimoji="1" lang="ja-JP" altLang="en-US" sz="800">
              <a:solidFill>
                <a:sysClr val="windowText" lastClr="000000"/>
              </a:solidFill>
            </a:rPr>
            <a:t>バイナリ</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11</xdr:col>
      <xdr:colOff>352424</xdr:colOff>
      <xdr:row>92</xdr:row>
      <xdr:rowOff>19050</xdr:rowOff>
    </xdr:from>
    <xdr:to>
      <xdr:col>14</xdr:col>
      <xdr:colOff>352423</xdr:colOff>
      <xdr:row>95</xdr:row>
      <xdr:rowOff>19050</xdr:rowOff>
    </xdr:to>
    <xdr:sp macro="" textlink="">
      <xdr:nvSpPr>
        <xdr:cNvPr id="40" name="テキスト ボックス 39"/>
        <xdr:cNvSpPr txBox="1"/>
      </xdr:nvSpPr>
      <xdr:spPr>
        <a:xfrm>
          <a:off x="4229099" y="1481137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MD</a:t>
          </a:r>
          <a:r>
            <a:rPr kumimoji="1" lang="ja-JP" altLang="en-US" sz="800"/>
            <a:t>公開鍵</a:t>
          </a:r>
        </a:p>
      </xdr:txBody>
    </xdr:sp>
    <xdr:clientData/>
  </xdr:twoCellAnchor>
  <xdr:twoCellAnchor>
    <xdr:from>
      <xdr:col>5</xdr:col>
      <xdr:colOff>0</xdr:colOff>
      <xdr:row>89</xdr:row>
      <xdr:rowOff>161925</xdr:rowOff>
    </xdr:from>
    <xdr:to>
      <xdr:col>7</xdr:col>
      <xdr:colOff>28575</xdr:colOff>
      <xdr:row>89</xdr:row>
      <xdr:rowOff>161925</xdr:rowOff>
    </xdr:to>
    <xdr:cxnSp macro="">
      <xdr:nvCxnSpPr>
        <xdr:cNvPr id="41" name="直線矢印コネクタ 40"/>
        <xdr:cNvCxnSpPr>
          <a:stCxn id="37" idx="3"/>
          <a:endCxn id="86" idx="1"/>
        </xdr:cNvCxnSpPr>
      </xdr:nvCxnSpPr>
      <xdr:spPr>
        <a:xfrm>
          <a:off x="1762125" y="15297150"/>
          <a:ext cx="7334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352423</xdr:colOff>
      <xdr:row>93</xdr:row>
      <xdr:rowOff>104775</xdr:rowOff>
    </xdr:from>
    <xdr:to>
      <xdr:col>21</xdr:col>
      <xdr:colOff>333376</xdr:colOff>
      <xdr:row>93</xdr:row>
      <xdr:rowOff>104775</xdr:rowOff>
    </xdr:to>
    <xdr:cxnSp macro="">
      <xdr:nvCxnSpPr>
        <xdr:cNvPr id="42" name="直線矢印コネクタ 41"/>
        <xdr:cNvCxnSpPr>
          <a:stCxn id="40" idx="3"/>
          <a:endCxn id="45" idx="1"/>
        </xdr:cNvCxnSpPr>
      </xdr:nvCxnSpPr>
      <xdr:spPr>
        <a:xfrm>
          <a:off x="5286373" y="15068550"/>
          <a:ext cx="244792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333375</xdr:colOff>
      <xdr:row>89</xdr:row>
      <xdr:rowOff>28575</xdr:rowOff>
    </xdr:from>
    <xdr:to>
      <xdr:col>24</xdr:col>
      <xdr:colOff>333374</xdr:colOff>
      <xdr:row>92</xdr:row>
      <xdr:rowOff>28575</xdr:rowOff>
    </xdr:to>
    <xdr:sp macro="" textlink="">
      <xdr:nvSpPr>
        <xdr:cNvPr id="43" name="テキスト ボックス 42"/>
        <xdr:cNvSpPr txBox="1"/>
      </xdr:nvSpPr>
      <xdr:spPr>
        <a:xfrm>
          <a:off x="7734300" y="1430655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署名</a:t>
          </a:r>
        </a:p>
      </xdr:txBody>
    </xdr:sp>
    <xdr:clientData/>
  </xdr:twoCellAnchor>
  <xdr:twoCellAnchor>
    <xdr:from>
      <xdr:col>17</xdr:col>
      <xdr:colOff>114301</xdr:colOff>
      <xdr:row>89</xdr:row>
      <xdr:rowOff>28575</xdr:rowOff>
    </xdr:from>
    <xdr:to>
      <xdr:col>20</xdr:col>
      <xdr:colOff>114300</xdr:colOff>
      <xdr:row>92</xdr:row>
      <xdr:rowOff>28575</xdr:rowOff>
    </xdr:to>
    <xdr:sp macro="" textlink="">
      <xdr:nvSpPr>
        <xdr:cNvPr id="44" name="テキスト ボックス 43"/>
        <xdr:cNvSpPr txBox="1"/>
      </xdr:nvSpPr>
      <xdr:spPr>
        <a:xfrm>
          <a:off x="6105526" y="1430655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Server</a:t>
          </a:r>
        </a:p>
        <a:p>
          <a:pPr algn="ctr"/>
          <a:r>
            <a:rPr kumimoji="1" lang="ja-JP" altLang="en-US" sz="800"/>
            <a:t>秘密鍵</a:t>
          </a:r>
        </a:p>
      </xdr:txBody>
    </xdr:sp>
    <xdr:clientData/>
  </xdr:twoCellAnchor>
  <xdr:twoCellAnchor>
    <xdr:from>
      <xdr:col>21</xdr:col>
      <xdr:colOff>333376</xdr:colOff>
      <xdr:row>92</xdr:row>
      <xdr:rowOff>19050</xdr:rowOff>
    </xdr:from>
    <xdr:to>
      <xdr:col>24</xdr:col>
      <xdr:colOff>333375</xdr:colOff>
      <xdr:row>95</xdr:row>
      <xdr:rowOff>19050</xdr:rowOff>
    </xdr:to>
    <xdr:sp macro="" textlink="">
      <xdr:nvSpPr>
        <xdr:cNvPr id="45" name="テキスト ボックス 44"/>
        <xdr:cNvSpPr txBox="1"/>
      </xdr:nvSpPr>
      <xdr:spPr>
        <a:xfrm>
          <a:off x="7734301" y="1481137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MD</a:t>
          </a:r>
          <a:r>
            <a:rPr kumimoji="1" lang="ja-JP" altLang="en-US" sz="800"/>
            <a:t>公開鍵</a:t>
          </a:r>
        </a:p>
      </xdr:txBody>
    </xdr:sp>
    <xdr:clientData/>
  </xdr:twoCellAnchor>
  <xdr:twoCellAnchor>
    <xdr:from>
      <xdr:col>15</xdr:col>
      <xdr:colOff>9525</xdr:colOff>
      <xdr:row>89</xdr:row>
      <xdr:rowOff>38100</xdr:rowOff>
    </xdr:from>
    <xdr:to>
      <xdr:col>15</xdr:col>
      <xdr:colOff>333375</xdr:colOff>
      <xdr:row>94</xdr:row>
      <xdr:rowOff>152400</xdr:rowOff>
    </xdr:to>
    <xdr:sp macro="" textlink="">
      <xdr:nvSpPr>
        <xdr:cNvPr id="46" name="右中かっこ 45"/>
        <xdr:cNvSpPr/>
      </xdr:nvSpPr>
      <xdr:spPr>
        <a:xfrm>
          <a:off x="5295900" y="14316075"/>
          <a:ext cx="323850" cy="971550"/>
        </a:xfrm>
        <a:prstGeom prst="rightBrace">
          <a:avLst>
            <a:gd name="adj1" fmla="val 8333"/>
            <a:gd name="adj2" fmla="val 25491"/>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333375</xdr:colOff>
      <xdr:row>90</xdr:row>
      <xdr:rowOff>114300</xdr:rowOff>
    </xdr:from>
    <xdr:to>
      <xdr:col>17</xdr:col>
      <xdr:colOff>114301</xdr:colOff>
      <xdr:row>90</xdr:row>
      <xdr:rowOff>114308</xdr:rowOff>
    </xdr:to>
    <xdr:cxnSp macro="">
      <xdr:nvCxnSpPr>
        <xdr:cNvPr id="47" name="直線矢印コネクタ 46"/>
        <xdr:cNvCxnSpPr>
          <a:stCxn id="46" idx="1"/>
          <a:endCxn id="44" idx="1"/>
        </xdr:cNvCxnSpPr>
      </xdr:nvCxnSpPr>
      <xdr:spPr>
        <a:xfrm flipV="1">
          <a:off x="5619750" y="14563725"/>
          <a:ext cx="485776" cy="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238124</xdr:colOff>
      <xdr:row>93</xdr:row>
      <xdr:rowOff>104775</xdr:rowOff>
    </xdr:from>
    <xdr:to>
      <xdr:col>11</xdr:col>
      <xdr:colOff>352424</xdr:colOff>
      <xdr:row>94</xdr:row>
      <xdr:rowOff>19050</xdr:rowOff>
    </xdr:to>
    <xdr:cxnSp macro="">
      <xdr:nvCxnSpPr>
        <xdr:cNvPr id="48" name="直線矢印コネクタ 47"/>
        <xdr:cNvCxnSpPr>
          <a:stCxn id="38" idx="3"/>
          <a:endCxn id="40" idx="1"/>
        </xdr:cNvCxnSpPr>
      </xdr:nvCxnSpPr>
      <xdr:spPr>
        <a:xfrm flipV="1">
          <a:off x="3762374" y="15925800"/>
          <a:ext cx="466725" cy="857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90</xdr:row>
      <xdr:rowOff>114300</xdr:rowOff>
    </xdr:from>
    <xdr:to>
      <xdr:col>21</xdr:col>
      <xdr:colOff>333375</xdr:colOff>
      <xdr:row>90</xdr:row>
      <xdr:rowOff>114300</xdr:rowOff>
    </xdr:to>
    <xdr:cxnSp macro="">
      <xdr:nvCxnSpPr>
        <xdr:cNvPr id="49" name="直線矢印コネクタ 48"/>
        <xdr:cNvCxnSpPr>
          <a:stCxn id="44" idx="3"/>
          <a:endCxn id="43" idx="1"/>
        </xdr:cNvCxnSpPr>
      </xdr:nvCxnSpPr>
      <xdr:spPr>
        <a:xfrm>
          <a:off x="7162800" y="14563725"/>
          <a:ext cx="5715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190500</xdr:colOff>
      <xdr:row>88</xdr:row>
      <xdr:rowOff>85726</xdr:rowOff>
    </xdr:from>
    <xdr:to>
      <xdr:col>25</xdr:col>
      <xdr:colOff>85725</xdr:colOff>
      <xdr:row>95</xdr:row>
      <xdr:rowOff>66676</xdr:rowOff>
    </xdr:to>
    <xdr:sp macro="" textlink="">
      <xdr:nvSpPr>
        <xdr:cNvPr id="50" name="角丸四角形 49"/>
        <xdr:cNvSpPr/>
      </xdr:nvSpPr>
      <xdr:spPr>
        <a:xfrm>
          <a:off x="7591425" y="14192251"/>
          <a:ext cx="1304925" cy="1181100"/>
        </a:xfrm>
        <a:prstGeom prst="round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0</xdr:colOff>
      <xdr:row>97</xdr:row>
      <xdr:rowOff>161925</xdr:rowOff>
    </xdr:from>
    <xdr:to>
      <xdr:col>29</xdr:col>
      <xdr:colOff>352424</xdr:colOff>
      <xdr:row>104</xdr:row>
      <xdr:rowOff>0</xdr:rowOff>
    </xdr:to>
    <xdr:sp macro="" textlink="">
      <xdr:nvSpPr>
        <xdr:cNvPr id="51" name="テキスト ボックス 50"/>
        <xdr:cNvSpPr txBox="1"/>
      </xdr:nvSpPr>
      <xdr:spPr>
        <a:xfrm>
          <a:off x="9515475" y="15811500"/>
          <a:ext cx="1057274"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公開鍵</a:t>
          </a:r>
          <a:endParaRPr kumimoji="1" lang="en-US" altLang="ja-JP" sz="800"/>
        </a:p>
        <a:p>
          <a:pPr algn="ctr"/>
          <a:r>
            <a:rPr kumimoji="1" lang="ja-JP" altLang="en-US" sz="800"/>
            <a:t>証明書</a:t>
          </a:r>
        </a:p>
      </xdr:txBody>
    </xdr:sp>
    <xdr:clientData/>
  </xdr:twoCellAnchor>
  <xdr:twoCellAnchor>
    <xdr:from>
      <xdr:col>25</xdr:col>
      <xdr:colOff>85725</xdr:colOff>
      <xdr:row>91</xdr:row>
      <xdr:rowOff>161926</xdr:rowOff>
    </xdr:from>
    <xdr:to>
      <xdr:col>28</xdr:col>
      <xdr:colOff>176212</xdr:colOff>
      <xdr:row>97</xdr:row>
      <xdr:rowOff>161925</xdr:rowOff>
    </xdr:to>
    <xdr:cxnSp macro="">
      <xdr:nvCxnSpPr>
        <xdr:cNvPr id="52" name="直線矢印コネクタ 51"/>
        <xdr:cNvCxnSpPr>
          <a:stCxn id="50" idx="3"/>
          <a:endCxn id="51" idx="0"/>
        </xdr:cNvCxnSpPr>
      </xdr:nvCxnSpPr>
      <xdr:spPr>
        <a:xfrm>
          <a:off x="8896350" y="14782801"/>
          <a:ext cx="1147762" cy="10286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97</xdr:row>
      <xdr:rowOff>161925</xdr:rowOff>
    </xdr:from>
    <xdr:to>
      <xdr:col>10</xdr:col>
      <xdr:colOff>352424</xdr:colOff>
      <xdr:row>104</xdr:row>
      <xdr:rowOff>0</xdr:rowOff>
    </xdr:to>
    <xdr:sp macro="" textlink="">
      <xdr:nvSpPr>
        <xdr:cNvPr id="53" name="テキスト ボックス 52"/>
        <xdr:cNvSpPr txBox="1"/>
      </xdr:nvSpPr>
      <xdr:spPr>
        <a:xfrm>
          <a:off x="2819400" y="15811500"/>
          <a:ext cx="1057274"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公開鍵</a:t>
          </a:r>
          <a:endParaRPr kumimoji="1" lang="en-US" altLang="ja-JP" sz="800"/>
        </a:p>
        <a:p>
          <a:pPr algn="ctr"/>
          <a:r>
            <a:rPr kumimoji="1" lang="ja-JP" altLang="en-US" sz="800"/>
            <a:t>証明書</a:t>
          </a:r>
        </a:p>
      </xdr:txBody>
    </xdr:sp>
    <xdr:clientData/>
  </xdr:twoCellAnchor>
  <xdr:twoCellAnchor>
    <xdr:from>
      <xdr:col>2</xdr:col>
      <xdr:colOff>333375</xdr:colOff>
      <xdr:row>97</xdr:row>
      <xdr:rowOff>161925</xdr:rowOff>
    </xdr:from>
    <xdr:to>
      <xdr:col>5</xdr:col>
      <xdr:colOff>333374</xdr:colOff>
      <xdr:row>104</xdr:row>
      <xdr:rowOff>0</xdr:rowOff>
    </xdr:to>
    <xdr:sp macro="" textlink="">
      <xdr:nvSpPr>
        <xdr:cNvPr id="54" name="テキスト ボックス 53"/>
        <xdr:cNvSpPr txBox="1"/>
      </xdr:nvSpPr>
      <xdr:spPr>
        <a:xfrm>
          <a:off x="1038225" y="15811500"/>
          <a:ext cx="1057274"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公開鍵</a:t>
          </a:r>
          <a:endParaRPr kumimoji="1" lang="en-US" altLang="ja-JP" sz="800"/>
        </a:p>
        <a:p>
          <a:pPr algn="ctr"/>
          <a:r>
            <a:rPr kumimoji="1" lang="ja-JP" altLang="en-US" sz="800"/>
            <a:t>証明書</a:t>
          </a:r>
        </a:p>
      </xdr:txBody>
    </xdr:sp>
    <xdr:clientData/>
  </xdr:twoCellAnchor>
  <xdr:twoCellAnchor>
    <xdr:from>
      <xdr:col>10</xdr:col>
      <xdr:colOff>352424</xdr:colOff>
      <xdr:row>100</xdr:row>
      <xdr:rowOff>166688</xdr:rowOff>
    </xdr:from>
    <xdr:to>
      <xdr:col>27</xdr:col>
      <xdr:colOff>0</xdr:colOff>
      <xdr:row>100</xdr:row>
      <xdr:rowOff>166688</xdr:rowOff>
    </xdr:to>
    <xdr:cxnSp macro="">
      <xdr:nvCxnSpPr>
        <xdr:cNvPr id="55" name="直線矢印コネクタ 54"/>
        <xdr:cNvCxnSpPr>
          <a:stCxn id="51" idx="1"/>
          <a:endCxn id="53" idx="3"/>
        </xdr:cNvCxnSpPr>
      </xdr:nvCxnSpPr>
      <xdr:spPr>
        <a:xfrm flipH="1">
          <a:off x="3876674" y="16330613"/>
          <a:ext cx="5638801"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333374</xdr:colOff>
      <xdr:row>100</xdr:row>
      <xdr:rowOff>166688</xdr:rowOff>
    </xdr:from>
    <xdr:to>
      <xdr:col>8</xdr:col>
      <xdr:colOff>0</xdr:colOff>
      <xdr:row>100</xdr:row>
      <xdr:rowOff>166688</xdr:rowOff>
    </xdr:to>
    <xdr:cxnSp macro="">
      <xdr:nvCxnSpPr>
        <xdr:cNvPr id="56" name="直線矢印コネクタ 55"/>
        <xdr:cNvCxnSpPr>
          <a:stCxn id="53" idx="1"/>
          <a:endCxn id="54" idx="3"/>
        </xdr:cNvCxnSpPr>
      </xdr:nvCxnSpPr>
      <xdr:spPr>
        <a:xfrm flipH="1">
          <a:off x="2095499" y="16330613"/>
          <a:ext cx="723901"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119</xdr:row>
      <xdr:rowOff>0</xdr:rowOff>
    </xdr:from>
    <xdr:to>
      <xdr:col>19</xdr:col>
      <xdr:colOff>0</xdr:colOff>
      <xdr:row>122</xdr:row>
      <xdr:rowOff>0</xdr:rowOff>
    </xdr:to>
    <xdr:sp macro="" textlink="">
      <xdr:nvSpPr>
        <xdr:cNvPr id="57" name="テキスト ボックス 56"/>
        <xdr:cNvSpPr txBox="1"/>
      </xdr:nvSpPr>
      <xdr:spPr>
        <a:xfrm>
          <a:off x="704850" y="19421475"/>
          <a:ext cx="5991225" cy="5143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HuveLib</a:t>
          </a:r>
          <a:endParaRPr kumimoji="1" lang="ja-JP" altLang="en-US" sz="1100"/>
        </a:p>
      </xdr:txBody>
    </xdr:sp>
    <xdr:clientData/>
  </xdr:twoCellAnchor>
  <xdr:twoCellAnchor>
    <xdr:from>
      <xdr:col>2</xdr:col>
      <xdr:colOff>0</xdr:colOff>
      <xdr:row>135</xdr:row>
      <xdr:rowOff>19050</xdr:rowOff>
    </xdr:from>
    <xdr:to>
      <xdr:col>4</xdr:col>
      <xdr:colOff>352424</xdr:colOff>
      <xdr:row>138</xdr:row>
      <xdr:rowOff>19050</xdr:rowOff>
    </xdr:to>
    <xdr:sp macro="" textlink="">
      <xdr:nvSpPr>
        <xdr:cNvPr id="58" name="テキスト ボックス 57"/>
        <xdr:cNvSpPr txBox="1"/>
      </xdr:nvSpPr>
      <xdr:spPr>
        <a:xfrm>
          <a:off x="704850" y="2218372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solidFill>
                <a:sysClr val="windowText" lastClr="000000"/>
              </a:solidFill>
            </a:rPr>
            <a:t>HU</a:t>
          </a:r>
          <a:r>
            <a:rPr kumimoji="1" lang="ja-JP" altLang="en-US" sz="800">
              <a:solidFill>
                <a:sysClr val="windowText" lastClr="000000"/>
              </a:solidFill>
            </a:rPr>
            <a:t>ワンタイム</a:t>
          </a:r>
          <a:endParaRPr kumimoji="1" lang="en-US" altLang="ja-JP" sz="800">
            <a:solidFill>
              <a:sysClr val="windowText" lastClr="000000"/>
            </a:solidFill>
          </a:endParaRPr>
        </a:p>
        <a:p>
          <a:pPr algn="ctr"/>
          <a:r>
            <a:rPr kumimoji="1" lang="ja-JP" altLang="en-US" sz="800">
              <a:solidFill>
                <a:sysClr val="windowText" lastClr="000000"/>
              </a:solidFill>
            </a:rPr>
            <a:t>コード</a:t>
          </a:r>
          <a:r>
            <a:rPr kumimoji="1" lang="en-US" altLang="ja-JP" sz="800">
              <a:solidFill>
                <a:sysClr val="windowText" lastClr="000000"/>
              </a:solidFill>
            </a:rPr>
            <a:t>(</a:t>
          </a:r>
          <a:r>
            <a:rPr kumimoji="1" lang="ja-JP" altLang="en-US" sz="800">
              <a:solidFill>
                <a:sysClr val="windowText" lastClr="000000"/>
              </a:solidFill>
            </a:rPr>
            <a:t>バイナリ</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11</xdr:col>
      <xdr:colOff>19051</xdr:colOff>
      <xdr:row>126</xdr:row>
      <xdr:rowOff>152400</xdr:rowOff>
    </xdr:from>
    <xdr:to>
      <xdr:col>14</xdr:col>
      <xdr:colOff>19050</xdr:colOff>
      <xdr:row>129</xdr:row>
      <xdr:rowOff>152400</xdr:rowOff>
    </xdr:to>
    <xdr:sp macro="" textlink="">
      <xdr:nvSpPr>
        <xdr:cNvPr id="59" name="テキスト ボックス 58"/>
        <xdr:cNvSpPr txBox="1"/>
      </xdr:nvSpPr>
      <xdr:spPr>
        <a:xfrm>
          <a:off x="3895726" y="2077402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署名</a:t>
          </a:r>
        </a:p>
      </xdr:txBody>
    </xdr:sp>
    <xdr:clientData/>
  </xdr:twoCellAnchor>
  <xdr:twoCellAnchor>
    <xdr:from>
      <xdr:col>6</xdr:col>
      <xdr:colOff>285751</xdr:colOff>
      <xdr:row>123</xdr:row>
      <xdr:rowOff>66675</xdr:rowOff>
    </xdr:from>
    <xdr:to>
      <xdr:col>9</xdr:col>
      <xdr:colOff>285750</xdr:colOff>
      <xdr:row>126</xdr:row>
      <xdr:rowOff>66675</xdr:rowOff>
    </xdr:to>
    <xdr:sp macro="" textlink="">
      <xdr:nvSpPr>
        <xdr:cNvPr id="60" name="テキスト ボックス 59"/>
        <xdr:cNvSpPr txBox="1"/>
      </xdr:nvSpPr>
      <xdr:spPr>
        <a:xfrm>
          <a:off x="2400301" y="2017395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Server</a:t>
          </a:r>
        </a:p>
        <a:p>
          <a:pPr algn="ctr"/>
          <a:r>
            <a:rPr kumimoji="1" lang="ja-JP" altLang="en-US" sz="800"/>
            <a:t>公開鍵</a:t>
          </a:r>
        </a:p>
      </xdr:txBody>
    </xdr:sp>
    <xdr:clientData/>
  </xdr:twoCellAnchor>
  <xdr:twoCellAnchor>
    <xdr:from>
      <xdr:col>11</xdr:col>
      <xdr:colOff>19051</xdr:colOff>
      <xdr:row>129</xdr:row>
      <xdr:rowOff>161925</xdr:rowOff>
    </xdr:from>
    <xdr:to>
      <xdr:col>14</xdr:col>
      <xdr:colOff>19050</xdr:colOff>
      <xdr:row>132</xdr:row>
      <xdr:rowOff>161925</xdr:rowOff>
    </xdr:to>
    <xdr:sp macro="" textlink="">
      <xdr:nvSpPr>
        <xdr:cNvPr id="61" name="テキスト ボックス 60"/>
        <xdr:cNvSpPr txBox="1"/>
      </xdr:nvSpPr>
      <xdr:spPr>
        <a:xfrm>
          <a:off x="3895726" y="2129790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MD</a:t>
          </a:r>
          <a:r>
            <a:rPr kumimoji="1" lang="ja-JP" altLang="en-US" sz="800"/>
            <a:t>公開鍵</a:t>
          </a:r>
        </a:p>
      </xdr:txBody>
    </xdr:sp>
    <xdr:clientData/>
  </xdr:twoCellAnchor>
  <xdr:twoCellAnchor>
    <xdr:from>
      <xdr:col>16</xdr:col>
      <xdr:colOff>0</xdr:colOff>
      <xdr:row>127</xdr:row>
      <xdr:rowOff>1</xdr:rowOff>
    </xdr:from>
    <xdr:to>
      <xdr:col>18</xdr:col>
      <xdr:colOff>352424</xdr:colOff>
      <xdr:row>133</xdr:row>
      <xdr:rowOff>1</xdr:rowOff>
    </xdr:to>
    <xdr:sp macro="" textlink="">
      <xdr:nvSpPr>
        <xdr:cNvPr id="62" name="テキスト ボックス 61"/>
        <xdr:cNvSpPr txBox="1"/>
      </xdr:nvSpPr>
      <xdr:spPr>
        <a:xfrm>
          <a:off x="5638800" y="20793076"/>
          <a:ext cx="1057274"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公開鍵</a:t>
          </a:r>
          <a:endParaRPr kumimoji="1" lang="en-US" altLang="ja-JP" sz="800"/>
        </a:p>
        <a:p>
          <a:pPr algn="ctr"/>
          <a:r>
            <a:rPr kumimoji="1" lang="ja-JP" altLang="en-US" sz="800"/>
            <a:t>証明書</a:t>
          </a:r>
        </a:p>
      </xdr:txBody>
    </xdr:sp>
    <xdr:clientData/>
  </xdr:twoCellAnchor>
  <xdr:twoCellAnchor>
    <xdr:from>
      <xdr:col>14</xdr:col>
      <xdr:colOff>1</xdr:colOff>
      <xdr:row>129</xdr:row>
      <xdr:rowOff>161925</xdr:rowOff>
    </xdr:from>
    <xdr:to>
      <xdr:col>16</xdr:col>
      <xdr:colOff>0</xdr:colOff>
      <xdr:row>129</xdr:row>
      <xdr:rowOff>161925</xdr:rowOff>
    </xdr:to>
    <xdr:cxnSp macro="">
      <xdr:nvCxnSpPr>
        <xdr:cNvPr id="63" name="直線矢印コネクタ 62"/>
        <xdr:cNvCxnSpPr/>
      </xdr:nvCxnSpPr>
      <xdr:spPr>
        <a:xfrm flipH="1">
          <a:off x="4933951" y="21297900"/>
          <a:ext cx="704849"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285751</xdr:colOff>
      <xdr:row>123</xdr:row>
      <xdr:rowOff>66675</xdr:rowOff>
    </xdr:from>
    <xdr:to>
      <xdr:col>5</xdr:col>
      <xdr:colOff>285750</xdr:colOff>
      <xdr:row>126</xdr:row>
      <xdr:rowOff>66675</xdr:rowOff>
    </xdr:to>
    <xdr:sp macro="" textlink="">
      <xdr:nvSpPr>
        <xdr:cNvPr id="64" name="テキスト ボックス 63"/>
        <xdr:cNvSpPr txBox="1"/>
      </xdr:nvSpPr>
      <xdr:spPr>
        <a:xfrm>
          <a:off x="990601" y="20173950"/>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ハッシュ値</a:t>
          </a:r>
          <a:endParaRPr kumimoji="1" lang="en-US" altLang="ja-JP" sz="800"/>
        </a:p>
      </xdr:txBody>
    </xdr:sp>
    <xdr:clientData/>
  </xdr:twoCellAnchor>
  <xdr:twoCellAnchor>
    <xdr:from>
      <xdr:col>9</xdr:col>
      <xdr:colOff>285750</xdr:colOff>
      <xdr:row>124</xdr:row>
      <xdr:rowOff>152400</xdr:rowOff>
    </xdr:from>
    <xdr:to>
      <xdr:col>11</xdr:col>
      <xdr:colOff>19051</xdr:colOff>
      <xdr:row>128</xdr:row>
      <xdr:rowOff>66675</xdr:rowOff>
    </xdr:to>
    <xdr:cxnSp macro="">
      <xdr:nvCxnSpPr>
        <xdr:cNvPr id="65" name="直線矢印コネクタ 64"/>
        <xdr:cNvCxnSpPr>
          <a:stCxn id="59" idx="1"/>
          <a:endCxn id="60" idx="3"/>
        </xdr:cNvCxnSpPr>
      </xdr:nvCxnSpPr>
      <xdr:spPr>
        <a:xfrm flipH="1" flipV="1">
          <a:off x="3457575" y="20431125"/>
          <a:ext cx="438151" cy="6000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138</xdr:row>
      <xdr:rowOff>19050</xdr:rowOff>
    </xdr:from>
    <xdr:to>
      <xdr:col>9</xdr:col>
      <xdr:colOff>276224</xdr:colOff>
      <xdr:row>141</xdr:row>
      <xdr:rowOff>19050</xdr:rowOff>
    </xdr:to>
    <xdr:sp macro="" textlink="">
      <xdr:nvSpPr>
        <xdr:cNvPr id="66" name="テキスト ボックス 65"/>
        <xdr:cNvSpPr txBox="1"/>
      </xdr:nvSpPr>
      <xdr:spPr>
        <a:xfrm>
          <a:off x="2390775" y="2269807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MD</a:t>
          </a:r>
          <a:r>
            <a:rPr kumimoji="1" lang="ja-JP" altLang="en-US" sz="800"/>
            <a:t>公開鍵</a:t>
          </a:r>
        </a:p>
      </xdr:txBody>
    </xdr:sp>
    <xdr:clientData/>
  </xdr:twoCellAnchor>
  <xdr:twoCellAnchor>
    <xdr:from>
      <xdr:col>6</xdr:col>
      <xdr:colOff>276225</xdr:colOff>
      <xdr:row>135</xdr:row>
      <xdr:rowOff>19050</xdr:rowOff>
    </xdr:from>
    <xdr:to>
      <xdr:col>9</xdr:col>
      <xdr:colOff>276224</xdr:colOff>
      <xdr:row>138</xdr:row>
      <xdr:rowOff>19050</xdr:rowOff>
    </xdr:to>
    <xdr:sp macro="" textlink="">
      <xdr:nvSpPr>
        <xdr:cNvPr id="67" name="テキスト ボックス 66"/>
        <xdr:cNvSpPr txBox="1"/>
      </xdr:nvSpPr>
      <xdr:spPr>
        <a:xfrm>
          <a:off x="2390775" y="2218372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solidFill>
                <a:sysClr val="windowText" lastClr="000000"/>
              </a:solidFill>
            </a:rPr>
            <a:t>HU</a:t>
          </a:r>
          <a:r>
            <a:rPr kumimoji="1" lang="ja-JP" altLang="en-US" sz="800">
              <a:solidFill>
                <a:sysClr val="windowText" lastClr="000000"/>
              </a:solidFill>
            </a:rPr>
            <a:t>ワンタイム</a:t>
          </a:r>
          <a:endParaRPr kumimoji="1" lang="en-US" altLang="ja-JP" sz="800">
            <a:solidFill>
              <a:sysClr val="windowText" lastClr="000000"/>
            </a:solidFill>
          </a:endParaRPr>
        </a:p>
        <a:p>
          <a:pPr algn="ctr"/>
          <a:r>
            <a:rPr kumimoji="1" lang="ja-JP" altLang="en-US" sz="800">
              <a:solidFill>
                <a:sysClr val="windowText" lastClr="000000"/>
              </a:solidFill>
            </a:rPr>
            <a:t>コード</a:t>
          </a:r>
          <a:r>
            <a:rPr kumimoji="1" lang="en-US" altLang="ja-JP" sz="800">
              <a:solidFill>
                <a:sysClr val="windowText" lastClr="000000"/>
              </a:solidFill>
            </a:rPr>
            <a:t>(</a:t>
          </a:r>
          <a:r>
            <a:rPr kumimoji="1" lang="ja-JP" altLang="en-US" sz="800">
              <a:solidFill>
                <a:sysClr val="windowText" lastClr="000000"/>
              </a:solidFill>
            </a:rPr>
            <a:t>バイナリ</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4</xdr:col>
      <xdr:colOff>352424</xdr:colOff>
      <xdr:row>136</xdr:row>
      <xdr:rowOff>104775</xdr:rowOff>
    </xdr:from>
    <xdr:to>
      <xdr:col>6</xdr:col>
      <xdr:colOff>276225</xdr:colOff>
      <xdr:row>136</xdr:row>
      <xdr:rowOff>104775</xdr:rowOff>
    </xdr:to>
    <xdr:cxnSp macro="">
      <xdr:nvCxnSpPr>
        <xdr:cNvPr id="68" name="直線矢印コネクタ 67"/>
        <xdr:cNvCxnSpPr>
          <a:stCxn id="58" idx="3"/>
          <a:endCxn id="67" idx="1"/>
        </xdr:cNvCxnSpPr>
      </xdr:nvCxnSpPr>
      <xdr:spPr>
        <a:xfrm>
          <a:off x="1762124" y="22440900"/>
          <a:ext cx="628651"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276224</xdr:colOff>
      <xdr:row>132</xdr:row>
      <xdr:rowOff>161925</xdr:rowOff>
    </xdr:from>
    <xdr:to>
      <xdr:col>12</xdr:col>
      <xdr:colOff>195263</xdr:colOff>
      <xdr:row>139</xdr:row>
      <xdr:rowOff>104775</xdr:rowOff>
    </xdr:to>
    <xdr:cxnSp macro="">
      <xdr:nvCxnSpPr>
        <xdr:cNvPr id="69" name="直線矢印コネクタ 68"/>
        <xdr:cNvCxnSpPr>
          <a:stCxn id="61" idx="2"/>
          <a:endCxn id="66" idx="3"/>
        </xdr:cNvCxnSpPr>
      </xdr:nvCxnSpPr>
      <xdr:spPr>
        <a:xfrm flipH="1">
          <a:off x="3448049" y="21812250"/>
          <a:ext cx="976314" cy="1143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285751</xdr:colOff>
      <xdr:row>128</xdr:row>
      <xdr:rowOff>57150</xdr:rowOff>
    </xdr:from>
    <xdr:to>
      <xdr:col>5</xdr:col>
      <xdr:colOff>285750</xdr:colOff>
      <xdr:row>131</xdr:row>
      <xdr:rowOff>57150</xdr:rowOff>
    </xdr:to>
    <xdr:sp macro="" textlink="">
      <xdr:nvSpPr>
        <xdr:cNvPr id="70" name="テキスト ボックス 69"/>
        <xdr:cNvSpPr txBox="1"/>
      </xdr:nvSpPr>
      <xdr:spPr>
        <a:xfrm>
          <a:off x="990601" y="21021675"/>
          <a:ext cx="1057274"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ハッシュ値</a:t>
          </a:r>
          <a:endParaRPr kumimoji="1" lang="en-US" altLang="ja-JP" sz="800"/>
        </a:p>
      </xdr:txBody>
    </xdr:sp>
    <xdr:clientData/>
  </xdr:twoCellAnchor>
  <xdr:twoCellAnchor>
    <xdr:from>
      <xdr:col>4</xdr:col>
      <xdr:colOff>109538</xdr:colOff>
      <xdr:row>126</xdr:row>
      <xdr:rowOff>66675</xdr:rowOff>
    </xdr:from>
    <xdr:to>
      <xdr:col>4</xdr:col>
      <xdr:colOff>109538</xdr:colOff>
      <xdr:row>128</xdr:row>
      <xdr:rowOff>57150</xdr:rowOff>
    </xdr:to>
    <xdr:cxnSp macro="">
      <xdr:nvCxnSpPr>
        <xdr:cNvPr id="71" name="直線矢印コネクタ 70"/>
        <xdr:cNvCxnSpPr>
          <a:stCxn id="64" idx="2"/>
          <a:endCxn id="70" idx="0"/>
        </xdr:cNvCxnSpPr>
      </xdr:nvCxnSpPr>
      <xdr:spPr>
        <a:xfrm>
          <a:off x="1519238" y="20688300"/>
          <a:ext cx="0" cy="333375"/>
        </a:xfrm>
        <a:prstGeom prst="straightConnector1">
          <a:avLst/>
        </a:prstGeom>
        <a:ln>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124</xdr:row>
      <xdr:rowOff>152400</xdr:rowOff>
    </xdr:from>
    <xdr:to>
      <xdr:col>6</xdr:col>
      <xdr:colOff>285751</xdr:colOff>
      <xdr:row>124</xdr:row>
      <xdr:rowOff>152400</xdr:rowOff>
    </xdr:to>
    <xdr:cxnSp macro="">
      <xdr:nvCxnSpPr>
        <xdr:cNvPr id="72" name="直線矢印コネクタ 71"/>
        <xdr:cNvCxnSpPr>
          <a:stCxn id="60" idx="1"/>
          <a:endCxn id="64" idx="3"/>
        </xdr:cNvCxnSpPr>
      </xdr:nvCxnSpPr>
      <xdr:spPr>
        <a:xfrm flipH="1">
          <a:off x="2047875" y="20431125"/>
          <a:ext cx="352426"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126</xdr:row>
      <xdr:rowOff>95251</xdr:rowOff>
    </xdr:from>
    <xdr:to>
      <xdr:col>14</xdr:col>
      <xdr:colOff>152400</xdr:colOff>
      <xdr:row>133</xdr:row>
      <xdr:rowOff>76200</xdr:rowOff>
    </xdr:to>
    <xdr:sp macro="" textlink="">
      <xdr:nvSpPr>
        <xdr:cNvPr id="73" name="角丸四角形 72"/>
        <xdr:cNvSpPr/>
      </xdr:nvSpPr>
      <xdr:spPr>
        <a:xfrm>
          <a:off x="3781425" y="20716876"/>
          <a:ext cx="1304925" cy="1181099"/>
        </a:xfrm>
        <a:prstGeom prst="round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109538</xdr:colOff>
      <xdr:row>131</xdr:row>
      <xdr:rowOff>57150</xdr:rowOff>
    </xdr:from>
    <xdr:to>
      <xdr:col>5</xdr:col>
      <xdr:colOff>295275</xdr:colOff>
      <xdr:row>136</xdr:row>
      <xdr:rowOff>28575</xdr:rowOff>
    </xdr:to>
    <xdr:cxnSp macro="">
      <xdr:nvCxnSpPr>
        <xdr:cNvPr id="74" name="直線矢印コネクタ 73"/>
        <xdr:cNvCxnSpPr>
          <a:endCxn id="70" idx="2"/>
        </xdr:cNvCxnSpPr>
      </xdr:nvCxnSpPr>
      <xdr:spPr>
        <a:xfrm flipH="1" flipV="1">
          <a:off x="1519238" y="21536025"/>
          <a:ext cx="538162" cy="828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171449</xdr:colOff>
      <xdr:row>136</xdr:row>
      <xdr:rowOff>35298</xdr:rowOff>
    </xdr:from>
    <xdr:to>
      <xdr:col>16</xdr:col>
      <xdr:colOff>117661</xdr:colOff>
      <xdr:row>137</xdr:row>
      <xdr:rowOff>161925</xdr:rowOff>
    </xdr:to>
    <xdr:sp macro="" textlink="">
      <xdr:nvSpPr>
        <xdr:cNvPr id="75" name="四角形吹き出し 74"/>
        <xdr:cNvSpPr/>
      </xdr:nvSpPr>
      <xdr:spPr>
        <a:xfrm>
          <a:off x="4400549" y="22371423"/>
          <a:ext cx="1355912" cy="298077"/>
        </a:xfrm>
        <a:prstGeom prst="wedgeRectCallout">
          <a:avLst>
            <a:gd name="adj1" fmla="val -68364"/>
            <a:gd name="adj2" fmla="val -123774"/>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①公開鍵の取り出し</a:t>
          </a:r>
        </a:p>
      </xdr:txBody>
    </xdr:sp>
    <xdr:clientData/>
  </xdr:twoCellAnchor>
  <xdr:twoCellAnchor>
    <xdr:from>
      <xdr:col>6</xdr:col>
      <xdr:colOff>21851</xdr:colOff>
      <xdr:row>129</xdr:row>
      <xdr:rowOff>50427</xdr:rowOff>
    </xdr:from>
    <xdr:to>
      <xdr:col>10</xdr:col>
      <xdr:colOff>38101</xdr:colOff>
      <xdr:row>132</xdr:row>
      <xdr:rowOff>165847</xdr:rowOff>
    </xdr:to>
    <xdr:sp macro="" textlink="">
      <xdr:nvSpPr>
        <xdr:cNvPr id="76" name="四角形吹き出し 75"/>
        <xdr:cNvSpPr/>
      </xdr:nvSpPr>
      <xdr:spPr>
        <a:xfrm>
          <a:off x="2136401" y="21186402"/>
          <a:ext cx="1425950" cy="629770"/>
        </a:xfrm>
        <a:prstGeom prst="wedgeRectCallout">
          <a:avLst>
            <a:gd name="adj1" fmla="val -70548"/>
            <a:gd name="adj2" fmla="val 78029"/>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ja-JP" altLang="en-US" sz="1000">
              <a:solidFill>
                <a:sysClr val="windowText" lastClr="000000"/>
              </a:solidFill>
              <a:latin typeface="+mn-lt"/>
              <a:ea typeface="+mn-ea"/>
              <a:cs typeface="+mn-cs"/>
            </a:rPr>
            <a:t>②</a:t>
          </a:r>
          <a:r>
            <a:rPr kumimoji="1" lang="en-US" altLang="ja-JP" sz="1000">
              <a:solidFill>
                <a:sysClr val="windowText" lastClr="000000"/>
              </a:solidFill>
              <a:latin typeface="+mn-lt"/>
              <a:ea typeface="+mn-ea"/>
              <a:cs typeface="+mn-cs"/>
            </a:rPr>
            <a:t>HU</a:t>
          </a:r>
          <a:r>
            <a:rPr kumimoji="1" lang="ja-JP" altLang="en-US" sz="1000">
              <a:solidFill>
                <a:sysClr val="windowText" lastClr="000000"/>
              </a:solidFill>
              <a:latin typeface="+mn-lt"/>
              <a:ea typeface="+mn-ea"/>
              <a:cs typeface="+mn-cs"/>
            </a:rPr>
            <a:t>ワンタイムと</a:t>
          </a:r>
          <a:endParaRPr kumimoji="1" lang="en-US" altLang="ja-JP" sz="1000">
            <a:solidFill>
              <a:sysClr val="windowText" lastClr="000000"/>
            </a:solidFill>
            <a:latin typeface="+mn-lt"/>
            <a:ea typeface="+mn-ea"/>
            <a:cs typeface="+mn-cs"/>
          </a:endParaRPr>
        </a:p>
        <a:p>
          <a:pPr marL="0" indent="0" algn="l"/>
          <a:r>
            <a:rPr kumimoji="1" lang="ja-JP" altLang="en-US" sz="1000">
              <a:solidFill>
                <a:sysClr val="windowText" lastClr="000000"/>
              </a:solidFill>
              <a:latin typeface="+mn-lt"/>
              <a:ea typeface="+mn-ea"/>
              <a:cs typeface="+mn-cs"/>
            </a:rPr>
            <a:t>公開鍵の結合データからハッシュ値を計算</a:t>
          </a:r>
        </a:p>
      </xdr:txBody>
    </xdr:sp>
    <xdr:clientData/>
  </xdr:twoCellAnchor>
  <xdr:twoCellAnchor>
    <xdr:from>
      <xdr:col>4</xdr:col>
      <xdr:colOff>338977</xdr:colOff>
      <xdr:row>121</xdr:row>
      <xdr:rowOff>5043</xdr:rowOff>
    </xdr:from>
    <xdr:to>
      <xdr:col>8</xdr:col>
      <xdr:colOff>188258</xdr:colOff>
      <xdr:row>123</xdr:row>
      <xdr:rowOff>19049</xdr:rowOff>
    </xdr:to>
    <xdr:sp macro="" textlink="">
      <xdr:nvSpPr>
        <xdr:cNvPr id="77" name="四角形吹き出し 76"/>
        <xdr:cNvSpPr/>
      </xdr:nvSpPr>
      <xdr:spPr>
        <a:xfrm>
          <a:off x="1748677" y="19769418"/>
          <a:ext cx="1258981" cy="356906"/>
        </a:xfrm>
        <a:prstGeom prst="wedgeRectCallout">
          <a:avLst>
            <a:gd name="adj1" fmla="val -8840"/>
            <a:gd name="adj2" fmla="val 138104"/>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③署名を復号化</a:t>
          </a:r>
        </a:p>
      </xdr:txBody>
    </xdr:sp>
    <xdr:clientData/>
  </xdr:twoCellAnchor>
  <xdr:twoCellAnchor>
    <xdr:from>
      <xdr:col>6</xdr:col>
      <xdr:colOff>38100</xdr:colOff>
      <xdr:row>126</xdr:row>
      <xdr:rowOff>171449</xdr:rowOff>
    </xdr:from>
    <xdr:to>
      <xdr:col>9</xdr:col>
      <xdr:colOff>295275</xdr:colOff>
      <xdr:row>128</xdr:row>
      <xdr:rowOff>85724</xdr:rowOff>
    </xdr:to>
    <xdr:sp macro="" textlink="">
      <xdr:nvSpPr>
        <xdr:cNvPr id="78" name="四角形吹き出し 77"/>
        <xdr:cNvSpPr/>
      </xdr:nvSpPr>
      <xdr:spPr>
        <a:xfrm>
          <a:off x="2152650" y="20793074"/>
          <a:ext cx="1314450" cy="257175"/>
        </a:xfrm>
        <a:prstGeom prst="wedgeRectCallout">
          <a:avLst>
            <a:gd name="adj1" fmla="val -94579"/>
            <a:gd name="adj2" fmla="val -16457"/>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④ハッシュ値の比較</a:t>
          </a:r>
        </a:p>
      </xdr:txBody>
    </xdr:sp>
    <xdr:clientData/>
  </xdr:twoCellAnchor>
  <xdr:twoCellAnchor>
    <xdr:from>
      <xdr:col>13</xdr:col>
      <xdr:colOff>124944</xdr:colOff>
      <xdr:row>86</xdr:row>
      <xdr:rowOff>168651</xdr:rowOff>
    </xdr:from>
    <xdr:to>
      <xdr:col>17</xdr:col>
      <xdr:colOff>3921</xdr:colOff>
      <xdr:row>88</xdr:row>
      <xdr:rowOff>138953</xdr:rowOff>
    </xdr:to>
    <xdr:sp macro="" textlink="">
      <xdr:nvSpPr>
        <xdr:cNvPr id="79" name="四角形吹き出し 78"/>
        <xdr:cNvSpPr/>
      </xdr:nvSpPr>
      <xdr:spPr>
        <a:xfrm>
          <a:off x="4706469" y="13932276"/>
          <a:ext cx="1288677" cy="313202"/>
        </a:xfrm>
        <a:prstGeom prst="wedgeRectCallout">
          <a:avLst>
            <a:gd name="adj1" fmla="val 41918"/>
            <a:gd name="adj2" fmla="val 148622"/>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②ハッシュ値の計算</a:t>
          </a:r>
        </a:p>
      </xdr:txBody>
    </xdr:sp>
    <xdr:clientData/>
  </xdr:twoCellAnchor>
  <xdr:twoCellAnchor>
    <xdr:from>
      <xdr:col>17</xdr:col>
      <xdr:colOff>95809</xdr:colOff>
      <xdr:row>86</xdr:row>
      <xdr:rowOff>170332</xdr:rowOff>
    </xdr:from>
    <xdr:to>
      <xdr:col>20</xdr:col>
      <xdr:colOff>327212</xdr:colOff>
      <xdr:row>88</xdr:row>
      <xdr:rowOff>140634</xdr:rowOff>
    </xdr:to>
    <xdr:sp macro="" textlink="">
      <xdr:nvSpPr>
        <xdr:cNvPr id="80" name="四角形吹き出し 79"/>
        <xdr:cNvSpPr/>
      </xdr:nvSpPr>
      <xdr:spPr>
        <a:xfrm>
          <a:off x="6087034" y="13933957"/>
          <a:ext cx="1288678" cy="313202"/>
        </a:xfrm>
        <a:prstGeom prst="wedgeRectCallout">
          <a:avLst>
            <a:gd name="adj1" fmla="val 44875"/>
            <a:gd name="adj2" fmla="val 148622"/>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③署名の作成</a:t>
          </a:r>
        </a:p>
      </xdr:txBody>
    </xdr:sp>
    <xdr:clientData/>
  </xdr:twoCellAnchor>
  <xdr:twoCellAnchor>
    <xdr:from>
      <xdr:col>26</xdr:col>
      <xdr:colOff>156883</xdr:colOff>
      <xdr:row>91</xdr:row>
      <xdr:rowOff>29699</xdr:rowOff>
    </xdr:from>
    <xdr:to>
      <xdr:col>30</xdr:col>
      <xdr:colOff>324970</xdr:colOff>
      <xdr:row>93</xdr:row>
      <xdr:rowOff>1</xdr:rowOff>
    </xdr:to>
    <xdr:sp macro="" textlink="">
      <xdr:nvSpPr>
        <xdr:cNvPr id="81" name="四角形吹き出し 80"/>
        <xdr:cNvSpPr/>
      </xdr:nvSpPr>
      <xdr:spPr>
        <a:xfrm>
          <a:off x="9319933" y="14650574"/>
          <a:ext cx="1577787" cy="313202"/>
        </a:xfrm>
        <a:prstGeom prst="wedgeRectCallout">
          <a:avLst>
            <a:gd name="adj1" fmla="val -27678"/>
            <a:gd name="adj2" fmla="val 213829"/>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④公開鍵証明書の作成</a:t>
          </a:r>
        </a:p>
      </xdr:txBody>
    </xdr:sp>
    <xdr:clientData/>
  </xdr:twoCellAnchor>
  <xdr:twoCellAnchor>
    <xdr:from>
      <xdr:col>14</xdr:col>
      <xdr:colOff>302559</xdr:colOff>
      <xdr:row>103</xdr:row>
      <xdr:rowOff>18492</xdr:rowOff>
    </xdr:from>
    <xdr:to>
      <xdr:col>19</xdr:col>
      <xdr:colOff>123264</xdr:colOff>
      <xdr:row>104</xdr:row>
      <xdr:rowOff>156883</xdr:rowOff>
    </xdr:to>
    <xdr:sp macro="" textlink="">
      <xdr:nvSpPr>
        <xdr:cNvPr id="82" name="四角形吹き出し 81"/>
        <xdr:cNvSpPr/>
      </xdr:nvSpPr>
      <xdr:spPr>
        <a:xfrm>
          <a:off x="5236509" y="16696767"/>
          <a:ext cx="1582830" cy="309841"/>
        </a:xfrm>
        <a:prstGeom prst="wedgeRectCallout">
          <a:avLst>
            <a:gd name="adj1" fmla="val -19045"/>
            <a:gd name="adj2" fmla="val -159117"/>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ja-JP" altLang="en-US" sz="1000">
              <a:solidFill>
                <a:sysClr val="windowText" lastClr="000000"/>
              </a:solidFill>
              <a:latin typeface="+mn-lt"/>
              <a:ea typeface="+mn-ea"/>
              <a:cs typeface="+mn-cs"/>
            </a:rPr>
            <a:t>⑤公開鍵証明書の送信</a:t>
          </a:r>
        </a:p>
      </xdr:txBody>
    </xdr:sp>
    <xdr:clientData/>
  </xdr:twoCellAnchor>
  <xdr:twoCellAnchor>
    <xdr:from>
      <xdr:col>5</xdr:col>
      <xdr:colOff>285750</xdr:colOff>
      <xdr:row>135</xdr:row>
      <xdr:rowOff>66675</xdr:rowOff>
    </xdr:from>
    <xdr:to>
      <xdr:col>6</xdr:col>
      <xdr:colOff>257175</xdr:colOff>
      <xdr:row>141</xdr:row>
      <xdr:rowOff>9525</xdr:rowOff>
    </xdr:to>
    <xdr:sp macro="" textlink="">
      <xdr:nvSpPr>
        <xdr:cNvPr id="83" name="右中かっこ 82"/>
        <xdr:cNvSpPr/>
      </xdr:nvSpPr>
      <xdr:spPr>
        <a:xfrm>
          <a:off x="2047875" y="22231350"/>
          <a:ext cx="323850" cy="971550"/>
        </a:xfrm>
        <a:prstGeom prst="rightBrace">
          <a:avLst>
            <a:gd name="adj1" fmla="val 8333"/>
            <a:gd name="adj2" fmla="val 11766"/>
          </a:avLst>
        </a:prstGeom>
        <a:ln w="19050">
          <a:solidFill>
            <a:schemeClr val="tx1"/>
          </a:solidFill>
        </a:ln>
        <a:scene3d>
          <a:camera prst="orthographicFront">
            <a:rot lat="0" lon="10800000" rev="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104776</xdr:colOff>
      <xdr:row>83</xdr:row>
      <xdr:rowOff>66676</xdr:rowOff>
    </xdr:from>
    <xdr:to>
      <xdr:col>14</xdr:col>
      <xdr:colOff>80122</xdr:colOff>
      <xdr:row>86</xdr:row>
      <xdr:rowOff>0</xdr:rowOff>
    </xdr:to>
    <xdr:sp macro="" textlink="">
      <xdr:nvSpPr>
        <xdr:cNvPr id="84" name="四角形吹き出し 83"/>
        <xdr:cNvSpPr/>
      </xdr:nvSpPr>
      <xdr:spPr>
        <a:xfrm>
          <a:off x="3629026" y="14173201"/>
          <a:ext cx="1385046" cy="447674"/>
        </a:xfrm>
        <a:prstGeom prst="wedgeRectCallout">
          <a:avLst>
            <a:gd name="adj1" fmla="val -7513"/>
            <a:gd name="adj2" fmla="val 215759"/>
          </a:avLst>
        </a:prstGeom>
        <a:solidFill>
          <a:srgbClr val="FFFFCC"/>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kumimoji="1" lang="ja-JP" altLang="en-US" sz="1000">
              <a:solidFill>
                <a:sysClr val="windowText" lastClr="000000"/>
              </a:solidFill>
              <a:latin typeface="+mn-lt"/>
              <a:ea typeface="+mn-ea"/>
              <a:cs typeface="+mn-cs"/>
            </a:rPr>
            <a:t>①</a:t>
          </a:r>
          <a:r>
            <a:rPr kumimoji="1" lang="en-US" altLang="ja-JP" sz="1000">
              <a:solidFill>
                <a:sysClr val="windowText" lastClr="000000"/>
              </a:solidFill>
              <a:latin typeface="+mn-lt"/>
              <a:ea typeface="+mn-ea"/>
              <a:cs typeface="+mn-cs"/>
            </a:rPr>
            <a:t>Base64</a:t>
          </a:r>
          <a:r>
            <a:rPr kumimoji="1" lang="ja-JP" altLang="en-US" sz="1000">
              <a:solidFill>
                <a:sysClr val="windowText" lastClr="000000"/>
              </a:solidFill>
              <a:latin typeface="+mn-lt"/>
              <a:ea typeface="+mn-ea"/>
              <a:cs typeface="+mn-cs"/>
            </a:rPr>
            <a:t>形式から</a:t>
          </a:r>
          <a:endParaRPr kumimoji="1" lang="en-US" altLang="ja-JP" sz="1000">
            <a:solidFill>
              <a:sysClr val="windowText" lastClr="000000"/>
            </a:solidFill>
            <a:latin typeface="+mn-lt"/>
            <a:ea typeface="+mn-ea"/>
            <a:cs typeface="+mn-cs"/>
          </a:endParaRPr>
        </a:p>
        <a:p>
          <a:pPr marL="0" indent="0" algn="l"/>
          <a:r>
            <a:rPr kumimoji="1" lang="ja-JP" altLang="en-US" sz="1000">
              <a:solidFill>
                <a:sysClr val="windowText" lastClr="000000"/>
              </a:solidFill>
              <a:latin typeface="+mn-lt"/>
              <a:ea typeface="+mn-ea"/>
              <a:cs typeface="+mn-cs"/>
            </a:rPr>
            <a:t>バイナリデータに変換</a:t>
          </a:r>
        </a:p>
      </xdr:txBody>
    </xdr:sp>
    <xdr:clientData/>
  </xdr:twoCellAnchor>
  <xdr:twoCellAnchor>
    <xdr:from>
      <xdr:col>7</xdr:col>
      <xdr:colOff>28575</xdr:colOff>
      <xdr:row>88</xdr:row>
      <xdr:rowOff>76200</xdr:rowOff>
    </xdr:from>
    <xdr:to>
      <xdr:col>10</xdr:col>
      <xdr:colOff>304799</xdr:colOff>
      <xdr:row>91</xdr:row>
      <xdr:rowOff>76200</xdr:rowOff>
    </xdr:to>
    <xdr:sp macro="" textlink="">
      <xdr:nvSpPr>
        <xdr:cNvPr id="86" name="テキスト ボックス 85"/>
        <xdr:cNvSpPr txBox="1"/>
      </xdr:nvSpPr>
      <xdr:spPr>
        <a:xfrm>
          <a:off x="2495550" y="15039975"/>
          <a:ext cx="1333499"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solidFill>
                <a:sysClr val="windowText" lastClr="000000"/>
              </a:solidFill>
            </a:rPr>
            <a:t>HU</a:t>
          </a:r>
          <a:r>
            <a:rPr kumimoji="1" lang="ja-JP" altLang="en-US" sz="800">
              <a:solidFill>
                <a:sysClr val="windowText" lastClr="000000"/>
              </a:solidFill>
            </a:rPr>
            <a:t>ワンタイム</a:t>
          </a:r>
          <a:endParaRPr kumimoji="1" lang="en-US" altLang="ja-JP" sz="800">
            <a:solidFill>
              <a:sysClr val="windowText" lastClr="000000"/>
            </a:solidFill>
          </a:endParaRPr>
        </a:p>
        <a:p>
          <a:pPr algn="ctr"/>
          <a:r>
            <a:rPr kumimoji="1" lang="ja-JP" altLang="en-US" sz="800">
              <a:solidFill>
                <a:sysClr val="windowText" lastClr="000000"/>
              </a:solidFill>
            </a:rPr>
            <a:t>コード</a:t>
          </a:r>
          <a:r>
            <a:rPr kumimoji="1" lang="en-US" altLang="ja-JP" sz="800">
              <a:solidFill>
                <a:sysClr val="windowText" lastClr="000000"/>
              </a:solidFill>
            </a:rPr>
            <a:t>(Base64)</a:t>
          </a:r>
        </a:p>
        <a:p>
          <a:pPr algn="ctr"/>
          <a:r>
            <a:rPr kumimoji="1" lang="en-US" altLang="ja-JP" sz="800">
              <a:solidFill>
                <a:sysClr val="windowText" lastClr="000000"/>
              </a:solidFill>
            </a:rPr>
            <a:t>※</a:t>
          </a:r>
          <a:r>
            <a:rPr kumimoji="1" lang="ja-JP" altLang="en-US" sz="800">
              <a:solidFill>
                <a:sysClr val="windowText" lastClr="000000"/>
              </a:solidFill>
            </a:rPr>
            <a:t>バイナリ→</a:t>
          </a:r>
          <a:r>
            <a:rPr kumimoji="1" lang="en-US" altLang="ja-JP" sz="800">
              <a:solidFill>
                <a:sysClr val="windowText" lastClr="000000"/>
              </a:solidFill>
            </a:rPr>
            <a:t>Base64</a:t>
          </a:r>
          <a:r>
            <a:rPr kumimoji="1" lang="ja-JP" altLang="en-US" sz="800">
              <a:solidFill>
                <a:sysClr val="windowText" lastClr="000000"/>
              </a:solidFill>
            </a:rPr>
            <a:t>変換</a:t>
          </a:r>
        </a:p>
      </xdr:txBody>
    </xdr:sp>
    <xdr:clientData/>
  </xdr:twoCellAnchor>
  <xdr:twoCellAnchor>
    <xdr:from>
      <xdr:col>10</xdr:col>
      <xdr:colOff>304799</xdr:colOff>
      <xdr:row>89</xdr:row>
      <xdr:rowOff>161925</xdr:rowOff>
    </xdr:from>
    <xdr:to>
      <xdr:col>12</xdr:col>
      <xdr:colOff>0</xdr:colOff>
      <xdr:row>90</xdr:row>
      <xdr:rowOff>95250</xdr:rowOff>
    </xdr:to>
    <xdr:cxnSp macro="">
      <xdr:nvCxnSpPr>
        <xdr:cNvPr id="88" name="直線矢印コネクタ 87"/>
        <xdr:cNvCxnSpPr>
          <a:stCxn id="86" idx="3"/>
          <a:endCxn id="39" idx="1"/>
        </xdr:cNvCxnSpPr>
      </xdr:nvCxnSpPr>
      <xdr:spPr>
        <a:xfrm>
          <a:off x="3829049" y="15297150"/>
          <a:ext cx="400051" cy="104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114300</xdr:colOff>
      <xdr:row>15</xdr:row>
      <xdr:rowOff>28575</xdr:rowOff>
    </xdr:from>
    <xdr:to>
      <xdr:col>8</xdr:col>
      <xdr:colOff>0</xdr:colOff>
      <xdr:row>20</xdr:row>
      <xdr:rowOff>152400</xdr:rowOff>
    </xdr:to>
    <xdr:sp macro="" textlink="">
      <xdr:nvSpPr>
        <xdr:cNvPr id="48" name="円/楕円 47"/>
        <xdr:cNvSpPr/>
      </xdr:nvSpPr>
      <xdr:spPr>
        <a:xfrm>
          <a:off x="1876425" y="2695575"/>
          <a:ext cx="942975" cy="981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MDVE</a:t>
          </a:r>
        </a:p>
        <a:p>
          <a:pPr algn="ctr"/>
          <a:r>
            <a:rPr kumimoji="1" lang="en-US" altLang="ja-JP" sz="1100"/>
            <a:t>Service</a:t>
          </a:r>
          <a:endParaRPr kumimoji="1" lang="ja-JP" altLang="en-US" sz="1100"/>
        </a:p>
      </xdr:txBody>
    </xdr:sp>
    <xdr:clientData/>
  </xdr:twoCellAnchor>
  <xdr:twoCellAnchor>
    <xdr:from>
      <xdr:col>12</xdr:col>
      <xdr:colOff>66675</xdr:colOff>
      <xdr:row>9</xdr:row>
      <xdr:rowOff>19050</xdr:rowOff>
    </xdr:from>
    <xdr:to>
      <xdr:col>14</xdr:col>
      <xdr:colOff>304800</xdr:colOff>
      <xdr:row>14</xdr:row>
      <xdr:rowOff>142875</xdr:rowOff>
    </xdr:to>
    <xdr:sp macro="" textlink="">
      <xdr:nvSpPr>
        <xdr:cNvPr id="49" name="円/楕円 48"/>
        <xdr:cNvSpPr/>
      </xdr:nvSpPr>
      <xdr:spPr>
        <a:xfrm>
          <a:off x="4295775" y="1657350"/>
          <a:ext cx="942975" cy="981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Vendor</a:t>
          </a:r>
        </a:p>
        <a:p>
          <a:pPr algn="ctr"/>
          <a:r>
            <a:rPr kumimoji="1" lang="en-US" altLang="ja-JP" sz="1100"/>
            <a:t>APP1</a:t>
          </a:r>
          <a:endParaRPr kumimoji="1" lang="ja-JP" altLang="en-US" sz="1100"/>
        </a:p>
      </xdr:txBody>
    </xdr:sp>
    <xdr:clientData/>
  </xdr:twoCellAnchor>
  <xdr:twoCellAnchor>
    <xdr:from>
      <xdr:col>12</xdr:col>
      <xdr:colOff>57150</xdr:colOff>
      <xdr:row>15</xdr:row>
      <xdr:rowOff>133350</xdr:rowOff>
    </xdr:from>
    <xdr:to>
      <xdr:col>14</xdr:col>
      <xdr:colOff>295275</xdr:colOff>
      <xdr:row>21</xdr:row>
      <xdr:rowOff>85725</xdr:rowOff>
    </xdr:to>
    <xdr:sp macro="" textlink="">
      <xdr:nvSpPr>
        <xdr:cNvPr id="50" name="円/楕円 49"/>
        <xdr:cNvSpPr/>
      </xdr:nvSpPr>
      <xdr:spPr>
        <a:xfrm>
          <a:off x="4286250" y="2800350"/>
          <a:ext cx="942975" cy="981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Vendor</a:t>
          </a:r>
        </a:p>
        <a:p>
          <a:pPr algn="ctr"/>
          <a:r>
            <a:rPr kumimoji="1" lang="en-US" altLang="ja-JP" sz="1100"/>
            <a:t>APP2</a:t>
          </a:r>
          <a:endParaRPr kumimoji="1" lang="ja-JP" altLang="en-US" sz="1100"/>
        </a:p>
      </xdr:txBody>
    </xdr:sp>
    <xdr:clientData/>
  </xdr:twoCellAnchor>
  <xdr:oneCellAnchor>
    <xdr:from>
      <xdr:col>4</xdr:col>
      <xdr:colOff>180976</xdr:colOff>
      <xdr:row>22</xdr:row>
      <xdr:rowOff>152410</xdr:rowOff>
    </xdr:from>
    <xdr:ext cx="1866900" cy="359073"/>
    <xdr:sp macro="" textlink="">
      <xdr:nvSpPr>
        <xdr:cNvPr id="51" name="テキスト ボックス 50"/>
        <xdr:cNvSpPr txBox="1"/>
      </xdr:nvSpPr>
      <xdr:spPr>
        <a:xfrm>
          <a:off x="1590676" y="4019560"/>
          <a:ext cx="186690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kumimoji="1" lang="ja-JP" altLang="en-US" sz="800" b="1">
              <a:solidFill>
                <a:sysClr val="windowText" lastClr="000000"/>
              </a:solidFill>
            </a:rPr>
            <a:t>アクセスキーのチェックのみでは</a:t>
          </a:r>
          <a:endParaRPr kumimoji="1" lang="en-US" altLang="ja-JP" sz="800" b="1">
            <a:solidFill>
              <a:sysClr val="windowText" lastClr="000000"/>
            </a:solidFill>
          </a:endParaRPr>
        </a:p>
        <a:p>
          <a:pPr algn="l"/>
          <a:r>
            <a:rPr kumimoji="1" lang="ja-JP" altLang="en-US" sz="800" b="1">
              <a:solidFill>
                <a:sysClr val="windowText" lastClr="000000"/>
              </a:solidFill>
            </a:rPr>
            <a:t>偽アプリでも</a:t>
          </a:r>
          <a:r>
            <a:rPr kumimoji="1" lang="en-US" altLang="ja-JP" sz="800" b="1">
              <a:solidFill>
                <a:sysClr val="windowText" lastClr="000000"/>
              </a:solidFill>
            </a:rPr>
            <a:t>VE</a:t>
          </a:r>
          <a:r>
            <a:rPr kumimoji="1" lang="ja-JP" altLang="en-US" sz="800" b="1">
              <a:solidFill>
                <a:sysClr val="windowText" lastClr="000000"/>
              </a:solidFill>
            </a:rPr>
            <a:t>機能を使用できてしまう</a:t>
          </a:r>
          <a:endParaRPr kumimoji="1" lang="en-US" altLang="ja-JP" sz="800" b="1">
            <a:solidFill>
              <a:sysClr val="windowText" lastClr="000000"/>
            </a:solidFill>
          </a:endParaRPr>
        </a:p>
      </xdr:txBody>
    </xdr:sp>
    <xdr:clientData/>
  </xdr:oneCellAnchor>
  <xdr:oneCellAnchor>
    <xdr:from>
      <xdr:col>14</xdr:col>
      <xdr:colOff>47625</xdr:colOff>
      <xdr:row>13</xdr:row>
      <xdr:rowOff>38100</xdr:rowOff>
    </xdr:from>
    <xdr:ext cx="795089" cy="225703"/>
    <xdr:sp macro="" textlink="">
      <xdr:nvSpPr>
        <xdr:cNvPr id="52" name="テキスト ボックス 51"/>
        <xdr:cNvSpPr txBox="1"/>
      </xdr:nvSpPr>
      <xdr:spPr>
        <a:xfrm>
          <a:off x="4981575" y="2362200"/>
          <a:ext cx="795089" cy="22570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アクセスキー</a:t>
          </a:r>
          <a:r>
            <a:rPr kumimoji="1" lang="en-US" altLang="ja-JP" sz="800"/>
            <a:t>1</a:t>
          </a:r>
          <a:endParaRPr kumimoji="1" lang="ja-JP" altLang="en-US" sz="800"/>
        </a:p>
      </xdr:txBody>
    </xdr:sp>
    <xdr:clientData/>
  </xdr:oneCellAnchor>
  <xdr:oneCellAnchor>
    <xdr:from>
      <xdr:col>14</xdr:col>
      <xdr:colOff>19050</xdr:colOff>
      <xdr:row>19</xdr:row>
      <xdr:rowOff>104775</xdr:rowOff>
    </xdr:from>
    <xdr:ext cx="795089" cy="225703"/>
    <xdr:sp macro="" textlink="">
      <xdr:nvSpPr>
        <xdr:cNvPr id="53" name="テキスト ボックス 52"/>
        <xdr:cNvSpPr txBox="1"/>
      </xdr:nvSpPr>
      <xdr:spPr>
        <a:xfrm>
          <a:off x="4953000" y="3457575"/>
          <a:ext cx="795089" cy="22570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アクセスキー</a:t>
          </a:r>
          <a:r>
            <a:rPr kumimoji="1" lang="en-US" altLang="ja-JP" sz="800"/>
            <a:t>2</a:t>
          </a:r>
          <a:endParaRPr kumimoji="1" lang="ja-JP" altLang="en-US" sz="800"/>
        </a:p>
      </xdr:txBody>
    </xdr:sp>
    <xdr:clientData/>
  </xdr:oneCellAnchor>
  <xdr:twoCellAnchor>
    <xdr:from>
      <xdr:col>12</xdr:col>
      <xdr:colOff>57150</xdr:colOff>
      <xdr:row>22</xdr:row>
      <xdr:rowOff>19050</xdr:rowOff>
    </xdr:from>
    <xdr:to>
      <xdr:col>14</xdr:col>
      <xdr:colOff>295275</xdr:colOff>
      <xdr:row>27</xdr:row>
      <xdr:rowOff>142875</xdr:rowOff>
    </xdr:to>
    <xdr:sp macro="" textlink="">
      <xdr:nvSpPr>
        <xdr:cNvPr id="54" name="円/楕円 53"/>
        <xdr:cNvSpPr/>
      </xdr:nvSpPr>
      <xdr:spPr>
        <a:xfrm>
          <a:off x="4286250" y="3886200"/>
          <a:ext cx="942975" cy="981075"/>
        </a:xfrm>
        <a:prstGeom prst="ellipse">
          <a:avLst/>
        </a:prstGeom>
        <a:solidFill>
          <a:srgbClr val="FFCC66"/>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Vendor</a:t>
          </a:r>
        </a:p>
        <a:p>
          <a:pPr algn="ctr"/>
          <a:r>
            <a:rPr kumimoji="1" lang="en-US" altLang="ja-JP" sz="1100">
              <a:solidFill>
                <a:sysClr val="windowText" lastClr="000000"/>
              </a:solidFill>
            </a:rPr>
            <a:t>APP</a:t>
          </a:r>
          <a:r>
            <a:rPr kumimoji="1" lang="ja-JP" altLang="en-US" sz="1100">
              <a:solidFill>
                <a:sysClr val="windowText" lastClr="000000"/>
              </a:solidFill>
            </a:rPr>
            <a:t>偽</a:t>
          </a:r>
        </a:p>
      </xdr:txBody>
    </xdr:sp>
    <xdr:clientData/>
  </xdr:twoCellAnchor>
  <xdr:oneCellAnchor>
    <xdr:from>
      <xdr:col>14</xdr:col>
      <xdr:colOff>38100</xdr:colOff>
      <xdr:row>26</xdr:row>
      <xdr:rowOff>47625</xdr:rowOff>
    </xdr:from>
    <xdr:ext cx="795089" cy="225703"/>
    <xdr:sp macro="" textlink="">
      <xdr:nvSpPr>
        <xdr:cNvPr id="55" name="テキスト ボックス 54"/>
        <xdr:cNvSpPr txBox="1"/>
      </xdr:nvSpPr>
      <xdr:spPr>
        <a:xfrm>
          <a:off x="4972050" y="4600575"/>
          <a:ext cx="795089" cy="22570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アクセスキー</a:t>
          </a:r>
          <a:r>
            <a:rPr kumimoji="1" lang="en-US" altLang="ja-JP" sz="800"/>
            <a:t>1</a:t>
          </a:r>
          <a:endParaRPr kumimoji="1" lang="ja-JP" altLang="en-US" sz="800"/>
        </a:p>
      </xdr:txBody>
    </xdr:sp>
    <xdr:clientData/>
  </xdr:oneCellAnchor>
  <xdr:twoCellAnchor>
    <xdr:from>
      <xdr:col>16</xdr:col>
      <xdr:colOff>128339</xdr:colOff>
      <xdr:row>13</xdr:row>
      <xdr:rowOff>150952</xdr:rowOff>
    </xdr:from>
    <xdr:to>
      <xdr:col>16</xdr:col>
      <xdr:colOff>137864</xdr:colOff>
      <xdr:row>26</xdr:row>
      <xdr:rowOff>160477</xdr:rowOff>
    </xdr:to>
    <xdr:cxnSp macro="">
      <xdr:nvCxnSpPr>
        <xdr:cNvPr id="56" name="曲線コネクタ 55"/>
        <xdr:cNvCxnSpPr>
          <a:stCxn id="52" idx="3"/>
          <a:endCxn id="55" idx="3"/>
        </xdr:cNvCxnSpPr>
      </xdr:nvCxnSpPr>
      <xdr:spPr>
        <a:xfrm flipH="1">
          <a:off x="5767139" y="2475052"/>
          <a:ext cx="9525" cy="2238375"/>
        </a:xfrm>
        <a:prstGeom prst="curvedConnector3">
          <a:avLst>
            <a:gd name="adj1" fmla="val -15200000"/>
          </a:avLst>
        </a:prstGeom>
        <a:ln w="19050">
          <a:solidFill>
            <a:srgbClr val="FF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104775</xdr:colOff>
      <xdr:row>17</xdr:row>
      <xdr:rowOff>57150</xdr:rowOff>
    </xdr:from>
    <xdr:ext cx="466794" cy="275717"/>
    <xdr:sp macro="" textlink="">
      <xdr:nvSpPr>
        <xdr:cNvPr id="57" name="テキスト ボックス 56"/>
        <xdr:cNvSpPr txBox="1"/>
      </xdr:nvSpPr>
      <xdr:spPr>
        <a:xfrm>
          <a:off x="7153275" y="30670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漏洩</a:t>
          </a:r>
        </a:p>
      </xdr:txBody>
    </xdr:sp>
    <xdr:clientData/>
  </xdr:oneCellAnchor>
  <xdr:oneCellAnchor>
    <xdr:from>
      <xdr:col>12</xdr:col>
      <xdr:colOff>104775</xdr:colOff>
      <xdr:row>28</xdr:row>
      <xdr:rowOff>28575</xdr:rowOff>
    </xdr:from>
    <xdr:ext cx="1528432" cy="459100"/>
    <xdr:sp macro="" textlink="">
      <xdr:nvSpPr>
        <xdr:cNvPr id="58" name="テキスト ボックス 57"/>
        <xdr:cNvSpPr txBox="1"/>
      </xdr:nvSpPr>
      <xdr:spPr>
        <a:xfrm>
          <a:off x="4333875" y="4924425"/>
          <a:ext cx="152843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VendorAPP</a:t>
          </a:r>
          <a:r>
            <a:rPr kumimoji="1" lang="ja-JP" altLang="en-US" sz="1100"/>
            <a:t>は偽者だが</a:t>
          </a:r>
          <a:endParaRPr kumimoji="1" lang="en-US" altLang="ja-JP" sz="1100"/>
        </a:p>
        <a:p>
          <a:r>
            <a:rPr kumimoji="1" lang="ja-JP" altLang="en-US" sz="1100"/>
            <a:t>アクセスキーは本物</a:t>
          </a:r>
        </a:p>
      </xdr:txBody>
    </xdr:sp>
    <xdr:clientData/>
  </xdr:oneCellAnchor>
  <xdr:twoCellAnchor>
    <xdr:from>
      <xdr:col>7</xdr:col>
      <xdr:colOff>214330</xdr:colOff>
      <xdr:row>11</xdr:row>
      <xdr:rowOff>166688</xdr:rowOff>
    </xdr:from>
    <xdr:to>
      <xdr:col>12</xdr:col>
      <xdr:colOff>66675</xdr:colOff>
      <xdr:row>16</xdr:row>
      <xdr:rowOff>800</xdr:rowOff>
    </xdr:to>
    <xdr:cxnSp macro="">
      <xdr:nvCxnSpPr>
        <xdr:cNvPr id="59" name="直線矢印コネクタ 58"/>
        <xdr:cNvCxnSpPr>
          <a:stCxn id="49" idx="2"/>
          <a:endCxn id="48" idx="7"/>
        </xdr:cNvCxnSpPr>
      </xdr:nvCxnSpPr>
      <xdr:spPr>
        <a:xfrm flipH="1">
          <a:off x="2681305" y="2147888"/>
          <a:ext cx="1614470" cy="69136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4763</xdr:rowOff>
    </xdr:from>
    <xdr:to>
      <xdr:col>12</xdr:col>
      <xdr:colOff>57150</xdr:colOff>
      <xdr:row>18</xdr:row>
      <xdr:rowOff>109538</xdr:rowOff>
    </xdr:to>
    <xdr:cxnSp macro="">
      <xdr:nvCxnSpPr>
        <xdr:cNvPr id="60" name="直線矢印コネクタ 59"/>
        <xdr:cNvCxnSpPr>
          <a:stCxn id="50" idx="2"/>
          <a:endCxn id="48" idx="6"/>
        </xdr:cNvCxnSpPr>
      </xdr:nvCxnSpPr>
      <xdr:spPr>
        <a:xfrm flipH="1" flipV="1">
          <a:off x="2819400" y="3186113"/>
          <a:ext cx="1466850" cy="1047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214330</xdr:colOff>
      <xdr:row>20</xdr:row>
      <xdr:rowOff>8725</xdr:rowOff>
    </xdr:from>
    <xdr:to>
      <xdr:col>12</xdr:col>
      <xdr:colOff>57150</xdr:colOff>
      <xdr:row>24</xdr:row>
      <xdr:rowOff>166688</xdr:rowOff>
    </xdr:to>
    <xdr:cxnSp macro="">
      <xdr:nvCxnSpPr>
        <xdr:cNvPr id="61" name="直線矢印コネクタ 60"/>
        <xdr:cNvCxnSpPr>
          <a:stCxn id="54" idx="2"/>
          <a:endCxn id="48" idx="5"/>
        </xdr:cNvCxnSpPr>
      </xdr:nvCxnSpPr>
      <xdr:spPr>
        <a:xfrm flipH="1" flipV="1">
          <a:off x="2681305" y="3532975"/>
          <a:ext cx="1604945" cy="84376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180975</xdr:colOff>
      <xdr:row>13</xdr:row>
      <xdr:rowOff>85725</xdr:rowOff>
    </xdr:from>
    <xdr:ext cx="888000" cy="225703"/>
    <xdr:sp macro="" textlink="">
      <xdr:nvSpPr>
        <xdr:cNvPr id="62" name="テキスト ボックス 61"/>
        <xdr:cNvSpPr txBox="1"/>
      </xdr:nvSpPr>
      <xdr:spPr>
        <a:xfrm>
          <a:off x="3000375" y="2409825"/>
          <a:ext cx="888000" cy="225703"/>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ysClr val="windowText" lastClr="000000"/>
              </a:solidFill>
            </a:rPr>
            <a:t>機能使用を許可</a:t>
          </a:r>
        </a:p>
      </xdr:txBody>
    </xdr:sp>
    <xdr:clientData/>
  </xdr:oneCellAnchor>
  <xdr:oneCellAnchor>
    <xdr:from>
      <xdr:col>8</xdr:col>
      <xdr:colOff>295275</xdr:colOff>
      <xdr:row>17</xdr:row>
      <xdr:rowOff>38100</xdr:rowOff>
    </xdr:from>
    <xdr:ext cx="888000" cy="225703"/>
    <xdr:sp macro="" textlink="">
      <xdr:nvSpPr>
        <xdr:cNvPr id="63" name="テキスト ボックス 62"/>
        <xdr:cNvSpPr txBox="1"/>
      </xdr:nvSpPr>
      <xdr:spPr>
        <a:xfrm>
          <a:off x="3114675" y="3048000"/>
          <a:ext cx="888000" cy="225703"/>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ysClr val="windowText" lastClr="000000"/>
              </a:solidFill>
            </a:rPr>
            <a:t>機能使用を許可</a:t>
          </a:r>
        </a:p>
      </xdr:txBody>
    </xdr:sp>
    <xdr:clientData/>
  </xdr:oneCellAnchor>
  <xdr:oneCellAnchor>
    <xdr:from>
      <xdr:col>8</xdr:col>
      <xdr:colOff>295275</xdr:colOff>
      <xdr:row>21</xdr:row>
      <xdr:rowOff>28575</xdr:rowOff>
    </xdr:from>
    <xdr:ext cx="888000" cy="225703"/>
    <xdr:sp macro="" textlink="">
      <xdr:nvSpPr>
        <xdr:cNvPr id="64" name="テキスト ボックス 63"/>
        <xdr:cNvSpPr txBox="1"/>
      </xdr:nvSpPr>
      <xdr:spPr>
        <a:xfrm>
          <a:off x="3114675" y="3724275"/>
          <a:ext cx="888000" cy="225703"/>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ysClr val="windowText" lastClr="000000"/>
              </a:solidFill>
            </a:rPr>
            <a:t>機能使用を許可</a:t>
          </a:r>
        </a:p>
      </xdr:txBody>
    </xdr:sp>
    <xdr:clientData/>
  </xdr:oneCellAnchor>
  <xdr:twoCellAnchor>
    <xdr:from>
      <xdr:col>8</xdr:col>
      <xdr:colOff>189394</xdr:colOff>
      <xdr:row>59</xdr:row>
      <xdr:rowOff>76200</xdr:rowOff>
    </xdr:from>
    <xdr:to>
      <xdr:col>24</xdr:col>
      <xdr:colOff>146252</xdr:colOff>
      <xdr:row>81</xdr:row>
      <xdr:rowOff>28575</xdr:rowOff>
    </xdr:to>
    <xdr:grpSp>
      <xdr:nvGrpSpPr>
        <xdr:cNvPr id="65" name="グループ化 64"/>
        <xdr:cNvGrpSpPr/>
      </xdr:nvGrpSpPr>
      <xdr:grpSpPr>
        <a:xfrm>
          <a:off x="3008794" y="10287000"/>
          <a:ext cx="5595658" cy="3724275"/>
          <a:chOff x="419099" y="6019800"/>
          <a:chExt cx="5172075" cy="3324225"/>
        </a:xfrm>
      </xdr:grpSpPr>
      <xdr:sp macro="" textlink="">
        <xdr:nvSpPr>
          <xdr:cNvPr id="66" name="正方形/長方形 65"/>
          <xdr:cNvSpPr/>
        </xdr:nvSpPr>
        <xdr:spPr>
          <a:xfrm>
            <a:off x="419099" y="6038849"/>
            <a:ext cx="5172075" cy="3305176"/>
          </a:xfrm>
          <a:prstGeom prst="rect">
            <a:avLst/>
          </a:prstGeom>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MD</a:t>
            </a:r>
            <a:endParaRPr kumimoji="1" lang="ja-JP" altLang="en-US" sz="1100">
              <a:latin typeface="+mn-ea"/>
              <a:ea typeface="+mn-ea"/>
            </a:endParaRPr>
          </a:p>
        </xdr:txBody>
      </xdr:sp>
      <xdr:sp macro="" textlink="">
        <xdr:nvSpPr>
          <xdr:cNvPr id="67" name="正方形/長方形 66"/>
          <xdr:cNvSpPr/>
        </xdr:nvSpPr>
        <xdr:spPr>
          <a:xfrm>
            <a:off x="628650" y="6553200"/>
            <a:ext cx="1885950" cy="1219200"/>
          </a:xfrm>
          <a:prstGeom prst="rect">
            <a:avLst/>
          </a:prstGeom>
          <a:solidFill>
            <a:srgbClr val="6699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MDVE</a:t>
            </a:r>
            <a:r>
              <a:rPr kumimoji="1" lang="ja-JP" altLang="en-US" sz="1100">
                <a:latin typeface="+mn-ea"/>
                <a:ea typeface="+mn-ea"/>
              </a:rPr>
              <a:t> </a:t>
            </a:r>
            <a:r>
              <a:rPr kumimoji="1" lang="en-US" altLang="ja-JP" sz="1100">
                <a:latin typeface="+mn-ea"/>
                <a:ea typeface="+mn-ea"/>
              </a:rPr>
              <a:t>Service</a:t>
            </a:r>
            <a:endParaRPr kumimoji="1" lang="ja-JP" altLang="en-US" sz="1100">
              <a:latin typeface="+mn-ea"/>
              <a:ea typeface="+mn-ea"/>
            </a:endParaRPr>
          </a:p>
        </xdr:txBody>
      </xdr:sp>
      <xdr:sp macro="" textlink="">
        <xdr:nvSpPr>
          <xdr:cNvPr id="68" name="正方形/長方形 67"/>
          <xdr:cNvSpPr/>
        </xdr:nvSpPr>
        <xdr:spPr>
          <a:xfrm>
            <a:off x="3457575" y="6553200"/>
            <a:ext cx="1885950" cy="1219200"/>
          </a:xfrm>
          <a:prstGeom prst="rect">
            <a:avLst/>
          </a:prstGeom>
          <a:solidFill>
            <a:srgbClr val="6699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VendorAPP</a:t>
            </a:r>
            <a:endParaRPr kumimoji="1" lang="ja-JP" altLang="en-US" sz="1100">
              <a:latin typeface="+mn-ea"/>
              <a:ea typeface="+mn-ea"/>
            </a:endParaRPr>
          </a:p>
        </xdr:txBody>
      </xdr:sp>
      <xdr:sp macro="" textlink="">
        <xdr:nvSpPr>
          <xdr:cNvPr id="69" name="テキスト ボックス 68"/>
          <xdr:cNvSpPr txBox="1"/>
        </xdr:nvSpPr>
        <xdr:spPr>
          <a:xfrm>
            <a:off x="4171950" y="6886575"/>
            <a:ext cx="495300" cy="430502"/>
          </a:xfrm>
          <a:prstGeom prst="rect">
            <a:avLst/>
          </a:prstGeom>
          <a:solidFill>
            <a:schemeClr val="lt1"/>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latin typeface="+mn-ea"/>
                <a:ea typeface="+mn-ea"/>
              </a:rPr>
              <a:t>APK</a:t>
            </a:r>
          </a:p>
          <a:p>
            <a:pPr algn="ctr"/>
            <a:r>
              <a:rPr kumimoji="1" lang="ja-JP" altLang="en-US" sz="800">
                <a:latin typeface="+mn-ea"/>
                <a:ea typeface="+mn-ea"/>
              </a:rPr>
              <a:t>署名</a:t>
            </a:r>
          </a:p>
        </xdr:txBody>
      </xdr:sp>
      <xdr:sp macro="" textlink="">
        <xdr:nvSpPr>
          <xdr:cNvPr id="70" name="正方形/長方形 69"/>
          <xdr:cNvSpPr/>
        </xdr:nvSpPr>
        <xdr:spPr>
          <a:xfrm>
            <a:off x="628649" y="8077200"/>
            <a:ext cx="4714876" cy="1066800"/>
          </a:xfrm>
          <a:prstGeom prst="rect">
            <a:avLst/>
          </a:prstGeom>
          <a:solidFill>
            <a:srgbClr val="6699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Android</a:t>
            </a:r>
            <a:endParaRPr kumimoji="1" lang="ja-JP" altLang="en-US" sz="1100">
              <a:latin typeface="+mn-ea"/>
              <a:ea typeface="+mn-ea"/>
            </a:endParaRPr>
          </a:p>
        </xdr:txBody>
      </xdr:sp>
      <xdr:cxnSp macro="">
        <xdr:nvCxnSpPr>
          <xdr:cNvPr id="71" name="直線矢印コネクタ 70"/>
          <xdr:cNvCxnSpPr/>
        </xdr:nvCxnSpPr>
        <xdr:spPr>
          <a:xfrm>
            <a:off x="4400550" y="7315200"/>
            <a:ext cx="0" cy="1371600"/>
          </a:xfrm>
          <a:prstGeom prst="straightConnector1">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a:off x="2200275" y="8686800"/>
            <a:ext cx="2200275" cy="0"/>
          </a:xfrm>
          <a:prstGeom prst="straightConnector1">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矢印コネクタ 72"/>
          <xdr:cNvCxnSpPr/>
        </xdr:nvCxnSpPr>
        <xdr:spPr>
          <a:xfrm flipV="1">
            <a:off x="2200275" y="7315200"/>
            <a:ext cx="0" cy="1371600"/>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74" name="角丸四角形吹き出し 73"/>
          <xdr:cNvSpPr/>
        </xdr:nvSpPr>
        <xdr:spPr>
          <a:xfrm>
            <a:off x="2324098" y="7781925"/>
            <a:ext cx="1390651" cy="466726"/>
          </a:xfrm>
          <a:prstGeom prst="wedgeRoundRectCallout">
            <a:avLst>
              <a:gd name="adj1" fmla="val -54305"/>
              <a:gd name="adj2" fmla="val -142621"/>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①</a:t>
            </a:r>
            <a:r>
              <a:rPr kumimoji="1" lang="en-US" altLang="ja-JP" sz="800">
                <a:solidFill>
                  <a:sysClr val="windowText" lastClr="000000"/>
                </a:solidFill>
                <a:latin typeface="+mn-ea"/>
                <a:ea typeface="+mn-ea"/>
              </a:rPr>
              <a:t>Androd</a:t>
            </a:r>
            <a:r>
              <a:rPr kumimoji="1" lang="ja-JP" altLang="en-US" sz="800">
                <a:solidFill>
                  <a:sysClr val="windowText" lastClr="000000"/>
                </a:solidFill>
                <a:latin typeface="+mn-ea"/>
                <a:ea typeface="+mn-ea"/>
              </a:rPr>
              <a:t>の仕掛けを使って</a:t>
            </a:r>
            <a:endParaRPr kumimoji="1" lang="en-US" altLang="ja-JP" sz="800">
              <a:solidFill>
                <a:sysClr val="windowText" lastClr="000000"/>
              </a:solidFill>
              <a:latin typeface="+mn-ea"/>
              <a:ea typeface="+mn-ea"/>
            </a:endParaRPr>
          </a:p>
          <a:p>
            <a:pPr algn="l"/>
            <a:r>
              <a:rPr kumimoji="1" lang="en-US" altLang="ja-JP" sz="800">
                <a:solidFill>
                  <a:sysClr val="windowText" lastClr="000000"/>
                </a:solidFill>
                <a:latin typeface="+mn-ea"/>
                <a:ea typeface="+mn-ea"/>
              </a:rPr>
              <a:t>VendorAPP</a:t>
            </a:r>
            <a:r>
              <a:rPr kumimoji="1" lang="ja-JP" altLang="en-US" sz="800">
                <a:solidFill>
                  <a:sysClr val="windowText" lastClr="000000"/>
                </a:solidFill>
                <a:latin typeface="+mn-ea"/>
                <a:ea typeface="+mn-ea"/>
              </a:rPr>
              <a:t>の署名を取得</a:t>
            </a:r>
            <a:endParaRPr kumimoji="1" lang="en-US" altLang="ja-JP" sz="800">
              <a:solidFill>
                <a:sysClr val="windowText" lastClr="000000"/>
              </a:solidFill>
              <a:latin typeface="+mn-ea"/>
              <a:ea typeface="+mn-ea"/>
            </a:endParaRPr>
          </a:p>
          <a:p>
            <a:pPr algn="l"/>
            <a:endParaRPr kumimoji="1" lang="ja-JP" altLang="en-US" sz="800">
              <a:solidFill>
                <a:sysClr val="windowText" lastClr="000000"/>
              </a:solidFill>
              <a:latin typeface="+mn-ea"/>
              <a:ea typeface="+mn-ea"/>
            </a:endParaRPr>
          </a:p>
        </xdr:txBody>
      </xdr:sp>
      <xdr:sp macro="" textlink="">
        <xdr:nvSpPr>
          <xdr:cNvPr id="75" name="テキスト ボックス 74"/>
          <xdr:cNvSpPr txBox="1"/>
        </xdr:nvSpPr>
        <xdr:spPr>
          <a:xfrm>
            <a:off x="1962150" y="6877050"/>
            <a:ext cx="495300" cy="430502"/>
          </a:xfrm>
          <a:prstGeom prst="rect">
            <a:avLst/>
          </a:prstGeom>
          <a:solidFill>
            <a:schemeClr val="lt1"/>
          </a:solidFill>
          <a:ln w="12700" cmpd="sng">
            <a:solidFill>
              <a:sysClr val="windowText" lastClr="000000"/>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latin typeface="+mn-ea"/>
                <a:ea typeface="+mn-ea"/>
              </a:rPr>
              <a:t>APK</a:t>
            </a:r>
          </a:p>
          <a:p>
            <a:pPr algn="ctr"/>
            <a:r>
              <a:rPr kumimoji="1" lang="ja-JP" altLang="en-US" sz="800">
                <a:latin typeface="+mn-ea"/>
                <a:ea typeface="+mn-ea"/>
              </a:rPr>
              <a:t>署名</a:t>
            </a:r>
          </a:p>
        </xdr:txBody>
      </xdr:sp>
      <xdr:sp macro="" textlink="">
        <xdr:nvSpPr>
          <xdr:cNvPr id="76" name="テキスト ボックス 75"/>
          <xdr:cNvSpPr txBox="1"/>
        </xdr:nvSpPr>
        <xdr:spPr>
          <a:xfrm>
            <a:off x="752475" y="6867524"/>
            <a:ext cx="666750" cy="542925"/>
          </a:xfrm>
          <a:prstGeom prst="rect">
            <a:avLst/>
          </a:prstGeom>
          <a:solidFill>
            <a:schemeClr val="lt1"/>
          </a:solidFill>
          <a:ln w="12700" cmpd="sng">
            <a:solidFill>
              <a:sysClr val="windowText" lastClr="000000"/>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n-ea"/>
                <a:ea typeface="+mn-ea"/>
              </a:rPr>
              <a:t>署名一覧</a:t>
            </a:r>
          </a:p>
        </xdr:txBody>
      </xdr:sp>
      <xdr:sp macro="" textlink="">
        <xdr:nvSpPr>
          <xdr:cNvPr id="77" name="左右矢印 76"/>
          <xdr:cNvSpPr/>
        </xdr:nvSpPr>
        <xdr:spPr>
          <a:xfrm>
            <a:off x="1428751" y="6838950"/>
            <a:ext cx="514350" cy="542925"/>
          </a:xfrm>
          <a:prstGeom prst="leftRightArrow">
            <a:avLst>
              <a:gd name="adj1" fmla="val 41178"/>
              <a:gd name="adj2" fmla="val 27129"/>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kumimoji="1" lang="ja-JP" altLang="en-US" sz="800">
                <a:solidFill>
                  <a:sysClr val="windowText" lastClr="000000"/>
                </a:solidFill>
                <a:latin typeface="+mn-ea"/>
                <a:ea typeface="+mn-ea"/>
                <a:cs typeface="+mn-cs"/>
              </a:rPr>
              <a:t>比較</a:t>
            </a:r>
          </a:p>
        </xdr:txBody>
      </xdr:sp>
      <xdr:sp macro="" textlink="">
        <xdr:nvSpPr>
          <xdr:cNvPr id="78" name="角丸四角形吹き出し 77"/>
          <xdr:cNvSpPr/>
        </xdr:nvSpPr>
        <xdr:spPr>
          <a:xfrm>
            <a:off x="1771648" y="6019800"/>
            <a:ext cx="1533527" cy="466726"/>
          </a:xfrm>
          <a:prstGeom prst="wedgeRoundRectCallout">
            <a:avLst>
              <a:gd name="adj1" fmla="val -44716"/>
              <a:gd name="adj2" fmla="val 143093"/>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②許可された署名を持つ</a:t>
            </a:r>
            <a:endParaRPr kumimoji="1" lang="en-US" altLang="ja-JP" sz="800">
              <a:solidFill>
                <a:sysClr val="windowText" lastClr="000000"/>
              </a:solidFill>
              <a:latin typeface="+mn-ea"/>
              <a:ea typeface="+mn-ea"/>
            </a:endParaRPr>
          </a:p>
          <a:p>
            <a:pPr algn="l"/>
            <a:r>
              <a:rPr kumimoji="1" lang="en-US" altLang="ja-JP" sz="800">
                <a:solidFill>
                  <a:sysClr val="windowText" lastClr="000000"/>
                </a:solidFill>
                <a:latin typeface="+mn-ea"/>
                <a:ea typeface="+mn-ea"/>
              </a:rPr>
              <a:t>VendorAPP</a:t>
            </a:r>
            <a:r>
              <a:rPr kumimoji="1" lang="ja-JP" altLang="en-US" sz="800">
                <a:solidFill>
                  <a:sysClr val="windowText" lastClr="000000"/>
                </a:solidFill>
                <a:latin typeface="+mn-ea"/>
                <a:ea typeface="+mn-ea"/>
              </a:rPr>
              <a:t>のみ使用を認める</a:t>
            </a:r>
          </a:p>
        </xdr:txBody>
      </xdr:sp>
    </xdr:grpSp>
    <xdr:clientData/>
  </xdr:twoCellAnchor>
  <xdr:twoCellAnchor>
    <xdr:from>
      <xdr:col>4</xdr:col>
      <xdr:colOff>0</xdr:colOff>
      <xdr:row>43</xdr:row>
      <xdr:rowOff>0</xdr:rowOff>
    </xdr:from>
    <xdr:to>
      <xdr:col>6</xdr:col>
      <xdr:colOff>238125</xdr:colOff>
      <xdr:row>48</xdr:row>
      <xdr:rowOff>123825</xdr:rowOff>
    </xdr:to>
    <xdr:sp macro="" textlink="">
      <xdr:nvSpPr>
        <xdr:cNvPr id="79" name="円/楕円 78"/>
        <xdr:cNvSpPr/>
      </xdr:nvSpPr>
      <xdr:spPr>
        <a:xfrm>
          <a:off x="1409700" y="7467600"/>
          <a:ext cx="942975" cy="981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MDVE</a:t>
          </a:r>
        </a:p>
        <a:p>
          <a:pPr algn="ctr"/>
          <a:r>
            <a:rPr kumimoji="1" lang="en-US" altLang="ja-JP" sz="1100"/>
            <a:t>Service</a:t>
          </a:r>
          <a:endParaRPr kumimoji="1" lang="ja-JP" altLang="en-US" sz="1100"/>
        </a:p>
      </xdr:txBody>
    </xdr:sp>
    <xdr:clientData/>
  </xdr:twoCellAnchor>
  <xdr:twoCellAnchor>
    <xdr:from>
      <xdr:col>12</xdr:col>
      <xdr:colOff>285750</xdr:colOff>
      <xdr:row>43</xdr:row>
      <xdr:rowOff>0</xdr:rowOff>
    </xdr:from>
    <xdr:to>
      <xdr:col>15</xdr:col>
      <xdr:colOff>171450</xdr:colOff>
      <xdr:row>48</xdr:row>
      <xdr:rowOff>123825</xdr:rowOff>
    </xdr:to>
    <xdr:sp macro="" textlink="">
      <xdr:nvSpPr>
        <xdr:cNvPr id="80" name="円/楕円 79"/>
        <xdr:cNvSpPr/>
      </xdr:nvSpPr>
      <xdr:spPr>
        <a:xfrm>
          <a:off x="4514850" y="7467600"/>
          <a:ext cx="942975" cy="981075"/>
        </a:xfrm>
        <a:prstGeom prst="ellipse">
          <a:avLst/>
        </a:prstGeom>
        <a:solidFill>
          <a:srgbClr val="FFCC66"/>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Vendor</a:t>
          </a:r>
        </a:p>
        <a:p>
          <a:pPr algn="ctr"/>
          <a:r>
            <a:rPr kumimoji="1" lang="en-US" altLang="ja-JP" sz="1100">
              <a:solidFill>
                <a:sysClr val="windowText" lastClr="000000"/>
              </a:solidFill>
            </a:rPr>
            <a:t>APP</a:t>
          </a:r>
          <a:r>
            <a:rPr kumimoji="1" lang="ja-JP" altLang="en-US" sz="1100">
              <a:solidFill>
                <a:sysClr val="windowText" lastClr="000000"/>
              </a:solidFill>
            </a:rPr>
            <a:t>偽</a:t>
          </a:r>
        </a:p>
      </xdr:txBody>
    </xdr:sp>
    <xdr:clientData/>
  </xdr:twoCellAnchor>
  <xdr:oneCellAnchor>
    <xdr:from>
      <xdr:col>14</xdr:col>
      <xdr:colOff>342900</xdr:colOff>
      <xdr:row>46</xdr:row>
      <xdr:rowOff>9525</xdr:rowOff>
    </xdr:from>
    <xdr:ext cx="795089" cy="225703"/>
    <xdr:sp macro="" textlink="">
      <xdr:nvSpPr>
        <xdr:cNvPr id="81" name="テキスト ボックス 80"/>
        <xdr:cNvSpPr txBox="1"/>
      </xdr:nvSpPr>
      <xdr:spPr>
        <a:xfrm>
          <a:off x="5276850" y="7991475"/>
          <a:ext cx="795089" cy="22570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アクセスキー</a:t>
          </a:r>
          <a:r>
            <a:rPr kumimoji="1" lang="en-US" altLang="ja-JP" sz="800"/>
            <a:t>1</a:t>
          </a:r>
          <a:endParaRPr kumimoji="1" lang="ja-JP" altLang="en-US" sz="800"/>
        </a:p>
      </xdr:txBody>
    </xdr:sp>
    <xdr:clientData/>
  </xdr:oneCellAnchor>
  <xdr:twoCellAnchor>
    <xdr:from>
      <xdr:col>6</xdr:col>
      <xdr:colOff>238125</xdr:colOff>
      <xdr:row>45</xdr:row>
      <xdr:rowOff>147638</xdr:rowOff>
    </xdr:from>
    <xdr:to>
      <xdr:col>12</xdr:col>
      <xdr:colOff>285750</xdr:colOff>
      <xdr:row>45</xdr:row>
      <xdr:rowOff>147638</xdr:rowOff>
    </xdr:to>
    <xdr:cxnSp macro="">
      <xdr:nvCxnSpPr>
        <xdr:cNvPr id="82" name="直線矢印コネクタ 81"/>
        <xdr:cNvCxnSpPr>
          <a:stCxn id="80" idx="2"/>
          <a:endCxn id="79" idx="6"/>
        </xdr:cNvCxnSpPr>
      </xdr:nvCxnSpPr>
      <xdr:spPr>
        <a:xfrm flipH="1">
          <a:off x="2352675" y="7958138"/>
          <a:ext cx="21621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43</xdr:row>
      <xdr:rowOff>114300</xdr:rowOff>
    </xdr:from>
    <xdr:ext cx="1448153" cy="359073"/>
    <xdr:sp macro="" textlink="">
      <xdr:nvSpPr>
        <xdr:cNvPr id="83" name="テキスト ボックス 82"/>
        <xdr:cNvSpPr txBox="1"/>
      </xdr:nvSpPr>
      <xdr:spPr>
        <a:xfrm>
          <a:off x="2543175" y="7581900"/>
          <a:ext cx="1448153" cy="359073"/>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ysClr val="windowText" lastClr="000000"/>
              </a:solidFill>
            </a:rPr>
            <a:t>本物かを確認。</a:t>
          </a:r>
          <a:endParaRPr kumimoji="1" lang="en-US" altLang="ja-JP" sz="800">
            <a:solidFill>
              <a:sysClr val="windowText" lastClr="000000"/>
            </a:solidFill>
          </a:endParaRPr>
        </a:p>
        <a:p>
          <a:r>
            <a:rPr kumimoji="1" lang="ja-JP" altLang="en-US" sz="800">
              <a:solidFill>
                <a:sysClr val="windowText" lastClr="000000"/>
              </a:solidFill>
            </a:rPr>
            <a:t>→偽者には使用を許可しない</a:t>
          </a:r>
        </a:p>
      </xdr:txBody>
    </xdr:sp>
    <xdr:clientData/>
  </xdr:oneCellAnchor>
  <xdr:twoCellAnchor>
    <xdr:from>
      <xdr:col>6</xdr:col>
      <xdr:colOff>9525</xdr:colOff>
      <xdr:row>44</xdr:row>
      <xdr:rowOff>57150</xdr:rowOff>
    </xdr:from>
    <xdr:to>
      <xdr:col>7</xdr:col>
      <xdr:colOff>219075</xdr:colOff>
      <xdr:row>47</xdr:row>
      <xdr:rowOff>28575</xdr:rowOff>
    </xdr:to>
    <xdr:sp macro="" textlink="">
      <xdr:nvSpPr>
        <xdr:cNvPr id="84" name="乗算記号 83"/>
        <xdr:cNvSpPr/>
      </xdr:nvSpPr>
      <xdr:spPr>
        <a:xfrm>
          <a:off x="2124075" y="7696200"/>
          <a:ext cx="561975" cy="485775"/>
        </a:xfrm>
        <a:prstGeom prst="mathMultiply">
          <a:avLst>
            <a:gd name="adj1" fmla="val 9794"/>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14</xdr:col>
      <xdr:colOff>342900</xdr:colOff>
      <xdr:row>47</xdr:row>
      <xdr:rowOff>133350</xdr:rowOff>
    </xdr:from>
    <xdr:ext cx="1774909" cy="359073"/>
    <xdr:sp macro="" textlink="">
      <xdr:nvSpPr>
        <xdr:cNvPr id="85" name="テキスト ボックス 84"/>
        <xdr:cNvSpPr txBox="1"/>
      </xdr:nvSpPr>
      <xdr:spPr>
        <a:xfrm>
          <a:off x="5276850" y="8286750"/>
          <a:ext cx="1774909" cy="35907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t>APK</a:t>
          </a:r>
          <a:r>
            <a:rPr kumimoji="1" lang="ja-JP" altLang="en-US" sz="800"/>
            <a:t>署名</a:t>
          </a:r>
          <a:r>
            <a:rPr kumimoji="1" lang="en-US" altLang="ja-JP" sz="800"/>
            <a:t>(</a:t>
          </a:r>
          <a:r>
            <a:rPr kumimoji="1" lang="ja-JP" altLang="en-US" sz="800"/>
            <a:t>偽者</a:t>
          </a:r>
          <a:r>
            <a:rPr kumimoji="1" lang="en-US" altLang="ja-JP" sz="800"/>
            <a:t>)</a:t>
          </a:r>
        </a:p>
        <a:p>
          <a:r>
            <a:rPr kumimoji="1" lang="ja-JP" altLang="en-US" sz="800"/>
            <a:t>　</a:t>
          </a:r>
          <a:r>
            <a:rPr kumimoji="1" lang="en-US" altLang="ja-JP" sz="800"/>
            <a:t>※</a:t>
          </a:r>
          <a:r>
            <a:rPr kumimoji="1" lang="ja-JP" altLang="en-US" sz="800"/>
            <a:t>本物の署名を組み込むのは困難</a:t>
          </a:r>
        </a:p>
      </xdr:txBody>
    </xdr:sp>
    <xdr:clientData/>
  </xdr:oneCellAnchor>
  <xdr:oneCellAnchor>
    <xdr:from>
      <xdr:col>7</xdr:col>
      <xdr:colOff>190500</xdr:colOff>
      <xdr:row>46</xdr:row>
      <xdr:rowOff>28575</xdr:rowOff>
    </xdr:from>
    <xdr:ext cx="822918" cy="225703"/>
    <xdr:sp macro="" textlink="">
      <xdr:nvSpPr>
        <xdr:cNvPr id="86" name="テキスト ボックス 85"/>
        <xdr:cNvSpPr txBox="1"/>
      </xdr:nvSpPr>
      <xdr:spPr>
        <a:xfrm>
          <a:off x="2657475" y="8010525"/>
          <a:ext cx="822918" cy="22570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t>APK</a:t>
          </a:r>
          <a:r>
            <a:rPr kumimoji="1" lang="ja-JP" altLang="en-US" sz="800"/>
            <a:t>署名</a:t>
          </a:r>
          <a:r>
            <a:rPr kumimoji="1" lang="en-US" altLang="ja-JP" sz="800"/>
            <a:t>(</a:t>
          </a:r>
          <a:r>
            <a:rPr kumimoji="1" lang="ja-JP" altLang="en-US" sz="800"/>
            <a:t>偽者</a:t>
          </a:r>
          <a:r>
            <a:rPr kumimoji="1" lang="en-US" altLang="ja-JP" sz="800"/>
            <a:t>)</a:t>
          </a:r>
          <a:endParaRPr kumimoji="1" lang="ja-JP" altLang="en-US" sz="800"/>
        </a:p>
      </xdr:txBody>
    </xdr:sp>
    <xdr:clientData/>
  </xdr:oneCellAnchor>
  <xdr:twoCellAnchor>
    <xdr:from>
      <xdr:col>2</xdr:col>
      <xdr:colOff>336184</xdr:colOff>
      <xdr:row>59</xdr:row>
      <xdr:rowOff>112058</xdr:rowOff>
    </xdr:from>
    <xdr:to>
      <xdr:col>7</xdr:col>
      <xdr:colOff>313772</xdr:colOff>
      <xdr:row>81</xdr:row>
      <xdr:rowOff>43515</xdr:rowOff>
    </xdr:to>
    <xdr:sp macro="" textlink="">
      <xdr:nvSpPr>
        <xdr:cNvPr id="87" name="正方形/長方形 86"/>
        <xdr:cNvSpPr/>
      </xdr:nvSpPr>
      <xdr:spPr>
        <a:xfrm>
          <a:off x="1041034" y="10322858"/>
          <a:ext cx="1739713" cy="3703357"/>
        </a:xfrm>
        <a:prstGeom prst="rect">
          <a:avLst/>
        </a:prstGeom>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Server</a:t>
          </a:r>
          <a:endParaRPr kumimoji="1" lang="ja-JP" altLang="en-US" sz="1100">
            <a:latin typeface="+mn-ea"/>
            <a:ea typeface="+mn-ea"/>
          </a:endParaRPr>
        </a:p>
      </xdr:txBody>
    </xdr:sp>
    <xdr:clientData/>
  </xdr:twoCellAnchor>
  <xdr:twoCellAnchor>
    <xdr:from>
      <xdr:col>4</xdr:col>
      <xdr:colOff>89652</xdr:colOff>
      <xdr:row>65</xdr:row>
      <xdr:rowOff>5</xdr:rowOff>
    </xdr:from>
    <xdr:to>
      <xdr:col>6</xdr:col>
      <xdr:colOff>134733</xdr:colOff>
      <xdr:row>68</xdr:row>
      <xdr:rowOff>91923</xdr:rowOff>
    </xdr:to>
    <xdr:sp macro="" textlink="">
      <xdr:nvSpPr>
        <xdr:cNvPr id="88" name="テキスト ボックス 87"/>
        <xdr:cNvSpPr txBox="1"/>
      </xdr:nvSpPr>
      <xdr:spPr>
        <a:xfrm>
          <a:off x="1499352" y="11239505"/>
          <a:ext cx="749931" cy="606268"/>
        </a:xfrm>
        <a:prstGeom prst="rect">
          <a:avLst/>
        </a:prstGeom>
        <a:solidFill>
          <a:schemeClr val="lt1"/>
        </a:solidFill>
        <a:ln w="12700" cmpd="sng">
          <a:solidFill>
            <a:sysClr val="windowText" lastClr="000000"/>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n-ea"/>
              <a:ea typeface="+mn-ea"/>
            </a:rPr>
            <a:t>署名一覧</a:t>
          </a:r>
        </a:p>
      </xdr:txBody>
    </xdr:sp>
    <xdr:clientData/>
  </xdr:twoCellAnchor>
  <xdr:twoCellAnchor>
    <xdr:from>
      <xdr:col>3</xdr:col>
      <xdr:colOff>179301</xdr:colOff>
      <xdr:row>73</xdr:row>
      <xdr:rowOff>145675</xdr:rowOff>
    </xdr:from>
    <xdr:to>
      <xdr:col>7</xdr:col>
      <xdr:colOff>22419</xdr:colOff>
      <xdr:row>78</xdr:row>
      <xdr:rowOff>156881</xdr:rowOff>
    </xdr:to>
    <xdr:sp macro="" textlink="">
      <xdr:nvSpPr>
        <xdr:cNvPr id="89" name="円柱 88"/>
        <xdr:cNvSpPr/>
      </xdr:nvSpPr>
      <xdr:spPr>
        <a:xfrm>
          <a:off x="1236576" y="12756775"/>
          <a:ext cx="1252818" cy="868456"/>
        </a:xfrm>
        <a:prstGeom prst="can">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DB</a:t>
          </a:r>
          <a:endParaRPr kumimoji="1" lang="ja-JP" altLang="en-US" sz="1100">
            <a:solidFill>
              <a:sysClr val="windowText" lastClr="000000"/>
            </a:solidFill>
          </a:endParaRPr>
        </a:p>
      </xdr:txBody>
    </xdr:sp>
    <xdr:clientData/>
  </xdr:twoCellAnchor>
  <xdr:twoCellAnchor>
    <xdr:from>
      <xdr:col>4</xdr:col>
      <xdr:colOff>78449</xdr:colOff>
      <xdr:row>76</xdr:row>
      <xdr:rowOff>78439</xdr:rowOff>
    </xdr:from>
    <xdr:to>
      <xdr:col>6</xdr:col>
      <xdr:colOff>123530</xdr:colOff>
      <xdr:row>78</xdr:row>
      <xdr:rowOff>33616</xdr:rowOff>
    </xdr:to>
    <xdr:sp macro="" textlink="">
      <xdr:nvSpPr>
        <xdr:cNvPr id="90" name="テキスト ボックス 89"/>
        <xdr:cNvSpPr txBox="1"/>
      </xdr:nvSpPr>
      <xdr:spPr>
        <a:xfrm>
          <a:off x="1488149" y="13203889"/>
          <a:ext cx="749931" cy="298077"/>
        </a:xfrm>
        <a:prstGeom prst="rect">
          <a:avLst/>
        </a:prstGeom>
        <a:solidFill>
          <a:schemeClr val="lt1"/>
        </a:solidFill>
        <a:ln w="12700" cmpd="sng">
          <a:solidFill>
            <a:sysClr val="windowText" lastClr="000000"/>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n-ea"/>
              <a:ea typeface="+mn-ea"/>
            </a:rPr>
            <a:t>署名情報</a:t>
          </a:r>
        </a:p>
      </xdr:txBody>
    </xdr:sp>
    <xdr:clientData/>
  </xdr:twoCellAnchor>
  <xdr:twoCellAnchor>
    <xdr:from>
      <xdr:col>6</xdr:col>
      <xdr:colOff>134733</xdr:colOff>
      <xdr:row>66</xdr:row>
      <xdr:rowOff>128557</xdr:rowOff>
    </xdr:from>
    <xdr:to>
      <xdr:col>9</xdr:col>
      <xdr:colOff>211936</xdr:colOff>
      <xdr:row>66</xdr:row>
      <xdr:rowOff>130009</xdr:rowOff>
    </xdr:to>
    <xdr:cxnSp macro="">
      <xdr:nvCxnSpPr>
        <xdr:cNvPr id="91" name="直線矢印コネクタ 90"/>
        <xdr:cNvCxnSpPr>
          <a:stCxn id="88" idx="3"/>
          <a:endCxn id="76" idx="1"/>
        </xdr:cNvCxnSpPr>
      </xdr:nvCxnSpPr>
      <xdr:spPr>
        <a:xfrm flipV="1">
          <a:off x="2249283" y="11539507"/>
          <a:ext cx="1134478" cy="1452"/>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100860</xdr:colOff>
      <xdr:row>68</xdr:row>
      <xdr:rowOff>91923</xdr:rowOff>
    </xdr:from>
    <xdr:to>
      <xdr:col>5</xdr:col>
      <xdr:colOff>112192</xdr:colOff>
      <xdr:row>73</xdr:row>
      <xdr:rowOff>145675</xdr:rowOff>
    </xdr:to>
    <xdr:cxnSp macro="">
      <xdr:nvCxnSpPr>
        <xdr:cNvPr id="92" name="直線矢印コネクタ 91"/>
        <xdr:cNvCxnSpPr>
          <a:stCxn id="89" idx="1"/>
          <a:endCxn id="88" idx="2"/>
        </xdr:cNvCxnSpPr>
      </xdr:nvCxnSpPr>
      <xdr:spPr>
        <a:xfrm flipV="1">
          <a:off x="1862985" y="11845773"/>
          <a:ext cx="11332" cy="911002"/>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304800</xdr:colOff>
      <xdr:row>105</xdr:row>
      <xdr:rowOff>0</xdr:rowOff>
    </xdr:from>
    <xdr:to>
      <xdr:col>20</xdr:col>
      <xdr:colOff>304800</xdr:colOff>
      <xdr:row>105</xdr:row>
      <xdr:rowOff>1</xdr:rowOff>
    </xdr:to>
    <xdr:cxnSp macro="">
      <xdr:nvCxnSpPr>
        <xdr:cNvPr id="93" name="直線矢印コネクタ 92"/>
        <xdr:cNvCxnSpPr/>
      </xdr:nvCxnSpPr>
      <xdr:spPr>
        <a:xfrm>
          <a:off x="4886325" y="18145125"/>
          <a:ext cx="2466975" cy="1"/>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304800</xdr:colOff>
      <xdr:row>105</xdr:row>
      <xdr:rowOff>0</xdr:rowOff>
    </xdr:from>
    <xdr:to>
      <xdr:col>21</xdr:col>
      <xdr:colOff>304800</xdr:colOff>
      <xdr:row>107</xdr:row>
      <xdr:rowOff>104775</xdr:rowOff>
    </xdr:to>
    <xdr:sp macro="" textlink="">
      <xdr:nvSpPr>
        <xdr:cNvPr id="94" name="正方形/長方形 93"/>
        <xdr:cNvSpPr/>
      </xdr:nvSpPr>
      <xdr:spPr>
        <a:xfrm>
          <a:off x="7353300" y="18145125"/>
          <a:ext cx="352425" cy="447675"/>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304799</xdr:colOff>
      <xdr:row>104</xdr:row>
      <xdr:rowOff>0</xdr:rowOff>
    </xdr:from>
    <xdr:to>
      <xdr:col>13</xdr:col>
      <xdr:colOff>304799</xdr:colOff>
      <xdr:row>107</xdr:row>
      <xdr:rowOff>161925</xdr:rowOff>
    </xdr:to>
    <xdr:sp macro="" textlink="">
      <xdr:nvSpPr>
        <xdr:cNvPr id="95" name="正方形/長方形 94"/>
        <xdr:cNvSpPr/>
      </xdr:nvSpPr>
      <xdr:spPr>
        <a:xfrm>
          <a:off x="4533899" y="17973675"/>
          <a:ext cx="352425" cy="676275"/>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304799</xdr:colOff>
      <xdr:row>118</xdr:row>
      <xdr:rowOff>0</xdr:rowOff>
    </xdr:from>
    <xdr:to>
      <xdr:col>13</xdr:col>
      <xdr:colOff>304799</xdr:colOff>
      <xdr:row>120</xdr:row>
      <xdr:rowOff>0</xdr:rowOff>
    </xdr:to>
    <xdr:sp macro="" textlink="">
      <xdr:nvSpPr>
        <xdr:cNvPr id="96" name="正方形/長方形 95"/>
        <xdr:cNvSpPr/>
      </xdr:nvSpPr>
      <xdr:spPr>
        <a:xfrm>
          <a:off x="4533899" y="20373975"/>
          <a:ext cx="352425" cy="342900"/>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295275</xdr:colOff>
      <xdr:row>87</xdr:row>
      <xdr:rowOff>38100</xdr:rowOff>
    </xdr:from>
    <xdr:to>
      <xdr:col>30</xdr:col>
      <xdr:colOff>295275</xdr:colOff>
      <xdr:row>95</xdr:row>
      <xdr:rowOff>152400</xdr:rowOff>
    </xdr:to>
    <xdr:sp macro="" textlink="">
      <xdr:nvSpPr>
        <xdr:cNvPr id="97" name="円柱 96"/>
        <xdr:cNvSpPr/>
      </xdr:nvSpPr>
      <xdr:spPr>
        <a:xfrm>
          <a:off x="9458325" y="15097125"/>
          <a:ext cx="1409700" cy="1485900"/>
        </a:xfrm>
        <a:prstGeom prst="can">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DataBase</a:t>
          </a:r>
          <a:endParaRPr kumimoji="1" lang="ja-JP" altLang="en-US" sz="1100">
            <a:solidFill>
              <a:sysClr val="windowText" lastClr="000000"/>
            </a:solidFill>
          </a:endParaRPr>
        </a:p>
      </xdr:txBody>
    </xdr:sp>
    <xdr:clientData/>
  </xdr:twoCellAnchor>
  <xdr:twoCellAnchor>
    <xdr:from>
      <xdr:col>1</xdr:col>
      <xdr:colOff>304800</xdr:colOff>
      <xdr:row>89</xdr:row>
      <xdr:rowOff>0</xdr:rowOff>
    </xdr:from>
    <xdr:to>
      <xdr:col>7</xdr:col>
      <xdr:colOff>304800</xdr:colOff>
      <xdr:row>94</xdr:row>
      <xdr:rowOff>0</xdr:rowOff>
    </xdr:to>
    <xdr:sp macro="" textlink="">
      <xdr:nvSpPr>
        <xdr:cNvPr id="98" name="テキスト ボックス 97"/>
        <xdr:cNvSpPr txBox="1"/>
      </xdr:nvSpPr>
      <xdr:spPr>
        <a:xfrm>
          <a:off x="657225" y="15401925"/>
          <a:ext cx="2114550" cy="8572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VendorAPP</a:t>
          </a:r>
          <a:endParaRPr kumimoji="1" lang="ja-JP" altLang="en-US" sz="1100"/>
        </a:p>
      </xdr:txBody>
    </xdr:sp>
    <xdr:clientData/>
  </xdr:twoCellAnchor>
  <xdr:twoCellAnchor>
    <xdr:from>
      <xdr:col>9</xdr:col>
      <xdr:colOff>304800</xdr:colOff>
      <xdr:row>89</xdr:row>
      <xdr:rowOff>0</xdr:rowOff>
    </xdr:from>
    <xdr:to>
      <xdr:col>15</xdr:col>
      <xdr:colOff>304800</xdr:colOff>
      <xdr:row>94</xdr:row>
      <xdr:rowOff>0</xdr:rowOff>
    </xdr:to>
    <xdr:sp macro="" textlink="">
      <xdr:nvSpPr>
        <xdr:cNvPr id="99" name="テキスト ボックス 98"/>
        <xdr:cNvSpPr txBox="1"/>
      </xdr:nvSpPr>
      <xdr:spPr>
        <a:xfrm>
          <a:off x="3476625" y="15401925"/>
          <a:ext cx="2114550" cy="8572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MDVE</a:t>
          </a:r>
          <a:r>
            <a:rPr kumimoji="1" lang="ja-JP" altLang="en-US" sz="1100"/>
            <a:t> </a:t>
          </a:r>
          <a:r>
            <a:rPr kumimoji="1" lang="en-US" altLang="ja-JP" sz="1100"/>
            <a:t>Service</a:t>
          </a:r>
          <a:endParaRPr kumimoji="1" lang="ja-JP" altLang="en-US" sz="1100"/>
        </a:p>
      </xdr:txBody>
    </xdr:sp>
    <xdr:clientData/>
  </xdr:twoCellAnchor>
  <xdr:twoCellAnchor>
    <xdr:from>
      <xdr:col>17</xdr:col>
      <xdr:colOff>304800</xdr:colOff>
      <xdr:row>89</xdr:row>
      <xdr:rowOff>0</xdr:rowOff>
    </xdr:from>
    <xdr:to>
      <xdr:col>23</xdr:col>
      <xdr:colOff>295275</xdr:colOff>
      <xdr:row>94</xdr:row>
      <xdr:rowOff>0</xdr:rowOff>
    </xdr:to>
    <xdr:sp macro="" textlink="">
      <xdr:nvSpPr>
        <xdr:cNvPr id="100" name="テキスト ボックス 99"/>
        <xdr:cNvSpPr txBox="1"/>
      </xdr:nvSpPr>
      <xdr:spPr>
        <a:xfrm>
          <a:off x="6296025" y="15401925"/>
          <a:ext cx="2105025" cy="857250"/>
        </a:xfrm>
        <a:prstGeom prst="rect">
          <a:avLst/>
        </a:prstGeom>
        <a:solidFill>
          <a:srgbClr val="99CC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認証</a:t>
          </a:r>
          <a:r>
            <a:rPr kumimoji="1" lang="en-US" altLang="ja-JP" sz="1100"/>
            <a:t>Server</a:t>
          </a:r>
          <a:r>
            <a:rPr kumimoji="1" lang="ja-JP" altLang="en-US" sz="1100"/>
            <a:t>アプリ</a:t>
          </a:r>
          <a:endParaRPr kumimoji="1" lang="en-US" altLang="ja-JP" sz="1100"/>
        </a:p>
        <a:p>
          <a:endParaRPr kumimoji="1" lang="ja-JP" altLang="en-US" sz="1100"/>
        </a:p>
      </xdr:txBody>
    </xdr:sp>
    <xdr:clientData/>
  </xdr:twoCellAnchor>
  <xdr:twoCellAnchor>
    <xdr:from>
      <xdr:col>4</xdr:col>
      <xdr:colOff>47624</xdr:colOff>
      <xdr:row>90</xdr:row>
      <xdr:rowOff>114299</xdr:rowOff>
    </xdr:from>
    <xdr:to>
      <xdr:col>5</xdr:col>
      <xdr:colOff>247650</xdr:colOff>
      <xdr:row>93</xdr:row>
      <xdr:rowOff>57150</xdr:rowOff>
    </xdr:to>
    <xdr:sp macro="" textlink="">
      <xdr:nvSpPr>
        <xdr:cNvPr id="101" name="メモ 100"/>
        <xdr:cNvSpPr/>
      </xdr:nvSpPr>
      <xdr:spPr>
        <a:xfrm>
          <a:off x="1457324" y="15687674"/>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rPr>
            <a:t>APK</a:t>
          </a:r>
        </a:p>
        <a:p>
          <a:pPr algn="l"/>
          <a:r>
            <a:rPr kumimoji="1" lang="ja-JP" altLang="en-US" sz="800">
              <a:solidFill>
                <a:sysClr val="windowText" lastClr="000000"/>
              </a:solidFill>
            </a:rPr>
            <a:t>署名</a:t>
          </a:r>
        </a:p>
      </xdr:txBody>
    </xdr:sp>
    <xdr:clientData/>
  </xdr:twoCellAnchor>
  <xdr:twoCellAnchor>
    <xdr:from>
      <xdr:col>28</xdr:col>
      <xdr:colOff>114300</xdr:colOff>
      <xdr:row>92</xdr:row>
      <xdr:rowOff>57149</xdr:rowOff>
    </xdr:from>
    <xdr:to>
      <xdr:col>29</xdr:col>
      <xdr:colOff>314326</xdr:colOff>
      <xdr:row>95</xdr:row>
      <xdr:rowOff>0</xdr:rowOff>
    </xdr:to>
    <xdr:sp macro="" textlink="">
      <xdr:nvSpPr>
        <xdr:cNvPr id="102" name="メモ 101"/>
        <xdr:cNvSpPr/>
      </xdr:nvSpPr>
      <xdr:spPr>
        <a:xfrm>
          <a:off x="9982200" y="15973424"/>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28</xdr:col>
      <xdr:colOff>38100</xdr:colOff>
      <xdr:row>91</xdr:row>
      <xdr:rowOff>152399</xdr:rowOff>
    </xdr:from>
    <xdr:to>
      <xdr:col>29</xdr:col>
      <xdr:colOff>238126</xdr:colOff>
      <xdr:row>94</xdr:row>
      <xdr:rowOff>95250</xdr:rowOff>
    </xdr:to>
    <xdr:sp macro="" textlink="">
      <xdr:nvSpPr>
        <xdr:cNvPr id="103" name="メモ 102"/>
        <xdr:cNvSpPr/>
      </xdr:nvSpPr>
      <xdr:spPr>
        <a:xfrm>
          <a:off x="9906000" y="15897224"/>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27</xdr:col>
      <xdr:colOff>304800</xdr:colOff>
      <xdr:row>91</xdr:row>
      <xdr:rowOff>76199</xdr:rowOff>
    </xdr:from>
    <xdr:to>
      <xdr:col>29</xdr:col>
      <xdr:colOff>152401</xdr:colOff>
      <xdr:row>94</xdr:row>
      <xdr:rowOff>19050</xdr:rowOff>
    </xdr:to>
    <xdr:sp macro="" textlink="">
      <xdr:nvSpPr>
        <xdr:cNvPr id="104" name="メモ 103"/>
        <xdr:cNvSpPr/>
      </xdr:nvSpPr>
      <xdr:spPr>
        <a:xfrm>
          <a:off x="9820275" y="15821024"/>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27</xdr:col>
      <xdr:colOff>238125</xdr:colOff>
      <xdr:row>91</xdr:row>
      <xdr:rowOff>9524</xdr:rowOff>
    </xdr:from>
    <xdr:to>
      <xdr:col>29</xdr:col>
      <xdr:colOff>85726</xdr:colOff>
      <xdr:row>93</xdr:row>
      <xdr:rowOff>123825</xdr:rowOff>
    </xdr:to>
    <xdr:sp macro="" textlink="">
      <xdr:nvSpPr>
        <xdr:cNvPr id="105" name="メモ 104"/>
        <xdr:cNvSpPr/>
      </xdr:nvSpPr>
      <xdr:spPr>
        <a:xfrm>
          <a:off x="9753600" y="15754349"/>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署名</a:t>
          </a:r>
          <a:endParaRPr kumimoji="1" lang="en-US" altLang="ja-JP" sz="800">
            <a:solidFill>
              <a:sysClr val="windowText" lastClr="000000"/>
            </a:solidFill>
          </a:endParaRPr>
        </a:p>
        <a:p>
          <a:pPr algn="l"/>
          <a:r>
            <a:rPr kumimoji="1" lang="ja-JP" altLang="en-US" sz="800">
              <a:solidFill>
                <a:sysClr val="windowText" lastClr="000000"/>
              </a:solidFill>
            </a:rPr>
            <a:t>リスト</a:t>
          </a:r>
        </a:p>
      </xdr:txBody>
    </xdr:sp>
    <xdr:clientData/>
  </xdr:twoCellAnchor>
  <xdr:twoCellAnchor>
    <xdr:from>
      <xdr:col>4</xdr:col>
      <xdr:colOff>304800</xdr:colOff>
      <xdr:row>117</xdr:row>
      <xdr:rowOff>152400</xdr:rowOff>
    </xdr:from>
    <xdr:to>
      <xdr:col>12</xdr:col>
      <xdr:colOff>304800</xdr:colOff>
      <xdr:row>117</xdr:row>
      <xdr:rowOff>152400</xdr:rowOff>
    </xdr:to>
    <xdr:cxnSp macro="">
      <xdr:nvCxnSpPr>
        <xdr:cNvPr id="106" name="直線矢印コネクタ 105"/>
        <xdr:cNvCxnSpPr/>
      </xdr:nvCxnSpPr>
      <xdr:spPr>
        <a:xfrm>
          <a:off x="1714500" y="20354925"/>
          <a:ext cx="28194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121</xdr:row>
      <xdr:rowOff>85725</xdr:rowOff>
    </xdr:from>
    <xdr:ext cx="3181350" cy="359073"/>
    <xdr:sp macro="" textlink="">
      <xdr:nvSpPr>
        <xdr:cNvPr id="107" name="テキスト ボックス 106"/>
        <xdr:cNvSpPr txBox="1"/>
      </xdr:nvSpPr>
      <xdr:spPr>
        <a:xfrm>
          <a:off x="1762125" y="20974050"/>
          <a:ext cx="31813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VE</a:t>
          </a:r>
          <a:r>
            <a:rPr kumimoji="1" lang="ja-JP" altLang="en-US" sz="800"/>
            <a:t>機能使用開始要求</a:t>
          </a:r>
          <a:endParaRPr kumimoji="1" lang="en-US" altLang="ja-JP" sz="800"/>
        </a:p>
        <a:p>
          <a:r>
            <a:rPr kumimoji="1" lang="ja-JP" altLang="en-US" sz="800"/>
            <a:t>　</a:t>
          </a:r>
          <a:r>
            <a:rPr kumimoji="1" lang="en-US" altLang="ja-JP" sz="800"/>
            <a:t>※Android</a:t>
          </a:r>
          <a:r>
            <a:rPr kumimoji="1" lang="ja-JP" altLang="en-US" sz="800"/>
            <a:t>の仕掛けで、</a:t>
          </a:r>
          <a:r>
            <a:rPr kumimoji="1" lang="en-US" altLang="ja-JP" sz="800"/>
            <a:t>VendorAPP</a:t>
          </a:r>
          <a:r>
            <a:rPr kumimoji="1" lang="ja-JP" altLang="en-US" sz="800"/>
            <a:t>の証明書の署名を渡す</a:t>
          </a:r>
        </a:p>
      </xdr:txBody>
    </xdr:sp>
    <xdr:clientData/>
  </xdr:oneCellAnchor>
  <xdr:twoCellAnchor>
    <xdr:from>
      <xdr:col>4</xdr:col>
      <xdr:colOff>304800</xdr:colOff>
      <xdr:row>94</xdr:row>
      <xdr:rowOff>0</xdr:rowOff>
    </xdr:from>
    <xdr:to>
      <xdr:col>4</xdr:col>
      <xdr:colOff>304800</xdr:colOff>
      <xdr:row>128</xdr:row>
      <xdr:rowOff>0</xdr:rowOff>
    </xdr:to>
    <xdr:cxnSp macro="">
      <xdr:nvCxnSpPr>
        <xdr:cNvPr id="108" name="直線コネクタ 107"/>
        <xdr:cNvCxnSpPr>
          <a:stCxn id="98" idx="2"/>
        </xdr:cNvCxnSpPr>
      </xdr:nvCxnSpPr>
      <xdr:spPr>
        <a:xfrm>
          <a:off x="1714500" y="16259175"/>
          <a:ext cx="0" cy="58293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94</xdr:row>
      <xdr:rowOff>0</xdr:rowOff>
    </xdr:from>
    <xdr:to>
      <xdr:col>12</xdr:col>
      <xdr:colOff>304800</xdr:colOff>
      <xdr:row>128</xdr:row>
      <xdr:rowOff>0</xdr:rowOff>
    </xdr:to>
    <xdr:cxnSp macro="">
      <xdr:nvCxnSpPr>
        <xdr:cNvPr id="109" name="直線コネクタ 108"/>
        <xdr:cNvCxnSpPr>
          <a:stCxn id="99" idx="2"/>
        </xdr:cNvCxnSpPr>
      </xdr:nvCxnSpPr>
      <xdr:spPr>
        <a:xfrm>
          <a:off x="4533900" y="16259175"/>
          <a:ext cx="0" cy="58293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295275</xdr:colOff>
      <xdr:row>94</xdr:row>
      <xdr:rowOff>0</xdr:rowOff>
    </xdr:from>
    <xdr:to>
      <xdr:col>20</xdr:col>
      <xdr:colOff>300038</xdr:colOff>
      <xdr:row>128</xdr:row>
      <xdr:rowOff>0</xdr:rowOff>
    </xdr:to>
    <xdr:cxnSp macro="">
      <xdr:nvCxnSpPr>
        <xdr:cNvPr id="110" name="直線コネクタ 109"/>
        <xdr:cNvCxnSpPr>
          <a:stCxn id="100" idx="2"/>
        </xdr:cNvCxnSpPr>
      </xdr:nvCxnSpPr>
      <xdr:spPr>
        <a:xfrm flipH="1">
          <a:off x="7343775" y="16259175"/>
          <a:ext cx="4763" cy="58293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304799</xdr:colOff>
      <xdr:row>107</xdr:row>
      <xdr:rowOff>95250</xdr:rowOff>
    </xdr:from>
    <xdr:to>
      <xdr:col>20</xdr:col>
      <xdr:colOff>304800</xdr:colOff>
      <xdr:row>107</xdr:row>
      <xdr:rowOff>95250</xdr:rowOff>
    </xdr:to>
    <xdr:cxnSp macro="">
      <xdr:nvCxnSpPr>
        <xdr:cNvPr id="111" name="直線矢印コネクタ 110"/>
        <xdr:cNvCxnSpPr/>
      </xdr:nvCxnSpPr>
      <xdr:spPr>
        <a:xfrm flipH="1">
          <a:off x="4886324" y="18583275"/>
          <a:ext cx="2466976"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228600</xdr:colOff>
      <xdr:row>106</xdr:row>
      <xdr:rowOff>85725</xdr:rowOff>
    </xdr:from>
    <xdr:ext cx="1369221" cy="225703"/>
    <xdr:sp macro="" textlink="">
      <xdr:nvSpPr>
        <xdr:cNvPr id="112" name="テキスト ボックス 111"/>
        <xdr:cNvSpPr txBox="1"/>
      </xdr:nvSpPr>
      <xdr:spPr>
        <a:xfrm>
          <a:off x="5514975" y="18402300"/>
          <a:ext cx="1369221"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署名リスト（ハッシュ</a:t>
          </a:r>
          <a:r>
            <a:rPr kumimoji="1" lang="en-US" altLang="ja-JP" sz="800"/>
            <a:t>)</a:t>
          </a:r>
          <a:r>
            <a:rPr kumimoji="1" lang="ja-JP" altLang="en-US" sz="800">
              <a:solidFill>
                <a:sysClr val="windowText" lastClr="000000"/>
              </a:solidFill>
            </a:rPr>
            <a:t>文字列</a:t>
          </a:r>
        </a:p>
      </xdr:txBody>
    </xdr:sp>
    <xdr:clientData/>
  </xdr:oneCellAnchor>
  <xdr:twoCellAnchor>
    <xdr:from>
      <xdr:col>28</xdr:col>
      <xdr:colOff>295275</xdr:colOff>
      <xdr:row>95</xdr:row>
      <xdr:rowOff>152400</xdr:rowOff>
    </xdr:from>
    <xdr:to>
      <xdr:col>28</xdr:col>
      <xdr:colOff>304800</xdr:colOff>
      <xdr:row>128</xdr:row>
      <xdr:rowOff>0</xdr:rowOff>
    </xdr:to>
    <xdr:cxnSp macro="">
      <xdr:nvCxnSpPr>
        <xdr:cNvPr id="113" name="直線コネクタ 112"/>
        <xdr:cNvCxnSpPr>
          <a:stCxn id="97" idx="3"/>
        </xdr:cNvCxnSpPr>
      </xdr:nvCxnSpPr>
      <xdr:spPr>
        <a:xfrm>
          <a:off x="10163175" y="16583025"/>
          <a:ext cx="9525" cy="55054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295275</xdr:colOff>
      <xdr:row>107</xdr:row>
      <xdr:rowOff>104775</xdr:rowOff>
    </xdr:from>
    <xdr:to>
      <xdr:col>28</xdr:col>
      <xdr:colOff>295275</xdr:colOff>
      <xdr:row>107</xdr:row>
      <xdr:rowOff>104775</xdr:rowOff>
    </xdr:to>
    <xdr:cxnSp macro="">
      <xdr:nvCxnSpPr>
        <xdr:cNvPr id="114" name="直線矢印コネクタ 113"/>
        <xdr:cNvCxnSpPr/>
      </xdr:nvCxnSpPr>
      <xdr:spPr>
        <a:xfrm flipH="1">
          <a:off x="7696200" y="18592800"/>
          <a:ext cx="2466975"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114300</xdr:colOff>
      <xdr:row>106</xdr:row>
      <xdr:rowOff>38099</xdr:rowOff>
    </xdr:from>
    <xdr:ext cx="2170402" cy="225703"/>
    <xdr:sp macro="" textlink="">
      <xdr:nvSpPr>
        <xdr:cNvPr id="115" name="テキスト ボックス 114"/>
        <xdr:cNvSpPr txBox="1"/>
      </xdr:nvSpPr>
      <xdr:spPr>
        <a:xfrm>
          <a:off x="7867650" y="18354674"/>
          <a:ext cx="2170402"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署名リスト</a:t>
          </a:r>
          <a:r>
            <a:rPr kumimoji="1" lang="en-US" altLang="ja-JP" sz="800"/>
            <a:t>(</a:t>
          </a:r>
          <a:r>
            <a:rPr kumimoji="1" lang="ja-JP" altLang="en-US" sz="800"/>
            <a:t>アクセスキーと署名の紐付けリスト</a:t>
          </a:r>
          <a:r>
            <a:rPr kumimoji="1" lang="en-US" altLang="ja-JP" sz="800"/>
            <a:t>)</a:t>
          </a:r>
          <a:endParaRPr kumimoji="1" lang="ja-JP" altLang="en-US" sz="800"/>
        </a:p>
      </xdr:txBody>
    </xdr:sp>
    <xdr:clientData/>
  </xdr:oneCellAnchor>
  <xdr:twoCellAnchor>
    <xdr:from>
      <xdr:col>4</xdr:col>
      <xdr:colOff>304800</xdr:colOff>
      <xdr:row>120</xdr:row>
      <xdr:rowOff>0</xdr:rowOff>
    </xdr:from>
    <xdr:to>
      <xdr:col>12</xdr:col>
      <xdr:colOff>304800</xdr:colOff>
      <xdr:row>120</xdr:row>
      <xdr:rowOff>0</xdr:rowOff>
    </xdr:to>
    <xdr:cxnSp macro="">
      <xdr:nvCxnSpPr>
        <xdr:cNvPr id="116" name="直線矢印コネクタ 115"/>
        <xdr:cNvCxnSpPr/>
      </xdr:nvCxnSpPr>
      <xdr:spPr>
        <a:xfrm flipH="1">
          <a:off x="1714500" y="20716875"/>
          <a:ext cx="2819400" cy="0"/>
        </a:xfrm>
        <a:prstGeom prst="straightConnector1">
          <a:avLst/>
        </a:prstGeom>
        <a:ln w="28575">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57150</xdr:colOff>
      <xdr:row>116</xdr:row>
      <xdr:rowOff>76200</xdr:rowOff>
    </xdr:from>
    <xdr:ext cx="1895584" cy="504825"/>
    <xdr:sp macro="" textlink="">
      <xdr:nvSpPr>
        <xdr:cNvPr id="117" name="テキスト ボックス 116"/>
        <xdr:cNvSpPr txBox="1"/>
      </xdr:nvSpPr>
      <xdr:spPr>
        <a:xfrm>
          <a:off x="4991100" y="20107275"/>
          <a:ext cx="1895584" cy="504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800">
              <a:solidFill>
                <a:sysClr val="windowText" lastClr="000000"/>
              </a:solidFill>
            </a:rPr>
            <a:t>VendorAPP</a:t>
          </a:r>
          <a:r>
            <a:rPr kumimoji="1" lang="ja-JP" altLang="en-US" sz="800">
              <a:solidFill>
                <a:sysClr val="windowText" lastClr="000000"/>
              </a:solidFill>
            </a:rPr>
            <a:t>が持つ</a:t>
          </a:r>
          <a:r>
            <a:rPr kumimoji="1" lang="en-US" altLang="ja-JP" sz="800">
              <a:solidFill>
                <a:sysClr val="windowText" lastClr="000000"/>
              </a:solidFill>
            </a:rPr>
            <a:t>APK</a:t>
          </a:r>
          <a:r>
            <a:rPr kumimoji="1" lang="ja-JP" altLang="en-US" sz="800">
              <a:solidFill>
                <a:sysClr val="windowText" lastClr="000000"/>
              </a:solidFill>
            </a:rPr>
            <a:t>署名が</a:t>
          </a:r>
          <a:endParaRPr kumimoji="1" lang="en-US" altLang="ja-JP" sz="800">
            <a:solidFill>
              <a:sysClr val="windowText" lastClr="000000"/>
            </a:solidFill>
          </a:endParaRPr>
        </a:p>
        <a:p>
          <a:r>
            <a:rPr kumimoji="1" lang="ja-JP" altLang="en-US" sz="800">
              <a:solidFill>
                <a:sysClr val="windowText" lastClr="000000"/>
              </a:solidFill>
            </a:rPr>
            <a:t>保持している署名リストに存在すれば</a:t>
          </a:r>
          <a:endParaRPr kumimoji="1" lang="en-US" altLang="ja-JP" sz="800">
            <a:solidFill>
              <a:sysClr val="windowText" lastClr="000000"/>
            </a:solidFill>
          </a:endParaRPr>
        </a:p>
        <a:p>
          <a:r>
            <a:rPr kumimoji="1" lang="en-US" altLang="ja-JP" sz="800">
              <a:solidFill>
                <a:sysClr val="windowText" lastClr="000000"/>
              </a:solidFill>
            </a:rPr>
            <a:t>MDVE</a:t>
          </a:r>
          <a:r>
            <a:rPr kumimoji="1" lang="ja-JP" altLang="en-US" sz="800">
              <a:solidFill>
                <a:sysClr val="windowText" lastClr="000000"/>
              </a:solidFill>
            </a:rPr>
            <a:t>の利用を許可する</a:t>
          </a:r>
          <a:endParaRPr kumimoji="1" lang="en-US" altLang="ja-JP" sz="800">
            <a:solidFill>
              <a:sysClr val="windowText" lastClr="000000"/>
            </a:solidFill>
          </a:endParaRPr>
        </a:p>
        <a:p>
          <a:endParaRPr kumimoji="1" lang="ja-JP" altLang="en-US" sz="800">
            <a:solidFill>
              <a:sysClr val="windowText" lastClr="000000"/>
            </a:solidFill>
          </a:endParaRPr>
        </a:p>
      </xdr:txBody>
    </xdr:sp>
    <xdr:clientData/>
  </xdr:oneCellAnchor>
  <xdr:oneCellAnchor>
    <xdr:from>
      <xdr:col>8</xdr:col>
      <xdr:colOff>247650</xdr:colOff>
      <xdr:row>102</xdr:row>
      <xdr:rowOff>114300</xdr:rowOff>
    </xdr:from>
    <xdr:ext cx="1257395" cy="225703"/>
    <xdr:sp macro="" textlink="">
      <xdr:nvSpPr>
        <xdr:cNvPr id="118" name="テキスト ボックス 117"/>
        <xdr:cNvSpPr txBox="1"/>
      </xdr:nvSpPr>
      <xdr:spPr>
        <a:xfrm>
          <a:off x="3067050" y="17745075"/>
          <a:ext cx="125739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t>H/U</a:t>
          </a:r>
          <a:r>
            <a:rPr kumimoji="1" lang="ja-JP" altLang="en-US" sz="800"/>
            <a:t>からの通信開始要求</a:t>
          </a:r>
        </a:p>
      </xdr:txBody>
    </xdr:sp>
    <xdr:clientData/>
  </xdr:oneCellAnchor>
  <xdr:twoCellAnchor>
    <xdr:from>
      <xdr:col>8</xdr:col>
      <xdr:colOff>304800</xdr:colOff>
      <xdr:row>104</xdr:row>
      <xdr:rowOff>0</xdr:rowOff>
    </xdr:from>
    <xdr:to>
      <xdr:col>12</xdr:col>
      <xdr:colOff>304800</xdr:colOff>
      <xdr:row>104</xdr:row>
      <xdr:rowOff>1</xdr:rowOff>
    </xdr:to>
    <xdr:cxnSp macro="">
      <xdr:nvCxnSpPr>
        <xdr:cNvPr id="119" name="直線矢印コネクタ 118"/>
        <xdr:cNvCxnSpPr/>
      </xdr:nvCxnSpPr>
      <xdr:spPr>
        <a:xfrm>
          <a:off x="3124200" y="17973675"/>
          <a:ext cx="1409700" cy="1"/>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276225</xdr:colOff>
      <xdr:row>103</xdr:row>
      <xdr:rowOff>85725</xdr:rowOff>
    </xdr:from>
    <xdr:ext cx="800219" cy="225703"/>
    <xdr:sp macro="" textlink="">
      <xdr:nvSpPr>
        <xdr:cNvPr id="120" name="テキスト ボックス 119"/>
        <xdr:cNvSpPr txBox="1"/>
      </xdr:nvSpPr>
      <xdr:spPr>
        <a:xfrm>
          <a:off x="5562600" y="17887950"/>
          <a:ext cx="800219"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通信開始要求</a:t>
          </a:r>
        </a:p>
      </xdr:txBody>
    </xdr:sp>
    <xdr:clientData/>
  </xdr:oneCellAnchor>
  <xdr:twoCellAnchor>
    <xdr:from>
      <xdr:col>21</xdr:col>
      <xdr:colOff>304800</xdr:colOff>
      <xdr:row>106</xdr:row>
      <xdr:rowOff>0</xdr:rowOff>
    </xdr:from>
    <xdr:to>
      <xdr:col>28</xdr:col>
      <xdr:colOff>304800</xdr:colOff>
      <xdr:row>106</xdr:row>
      <xdr:rowOff>0</xdr:rowOff>
    </xdr:to>
    <xdr:cxnSp macro="">
      <xdr:nvCxnSpPr>
        <xdr:cNvPr id="121" name="直線矢印コネクタ 120"/>
        <xdr:cNvCxnSpPr/>
      </xdr:nvCxnSpPr>
      <xdr:spPr>
        <a:xfrm>
          <a:off x="7705725" y="18316575"/>
          <a:ext cx="2466975"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304800</xdr:colOff>
      <xdr:row>104</xdr:row>
      <xdr:rowOff>28575</xdr:rowOff>
    </xdr:from>
    <xdr:ext cx="1035925" cy="225703"/>
    <xdr:sp macro="" textlink="">
      <xdr:nvSpPr>
        <xdr:cNvPr id="122" name="テキスト ボックス 121"/>
        <xdr:cNvSpPr txBox="1"/>
      </xdr:nvSpPr>
      <xdr:spPr>
        <a:xfrm>
          <a:off x="8410575" y="18002250"/>
          <a:ext cx="103592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署名リスト取得要求</a:t>
          </a:r>
        </a:p>
      </xdr:txBody>
    </xdr:sp>
    <xdr:clientData/>
  </xdr:oneCellAnchor>
  <xdr:oneCellAnchor>
    <xdr:from>
      <xdr:col>30</xdr:col>
      <xdr:colOff>9525</xdr:colOff>
      <xdr:row>91</xdr:row>
      <xdr:rowOff>57150</xdr:rowOff>
    </xdr:from>
    <xdr:ext cx="1763175" cy="359073"/>
    <xdr:sp macro="" textlink="">
      <xdr:nvSpPr>
        <xdr:cNvPr id="123" name="テキスト ボックス 122"/>
        <xdr:cNvSpPr txBox="1"/>
      </xdr:nvSpPr>
      <xdr:spPr>
        <a:xfrm>
          <a:off x="10582275" y="15801975"/>
          <a:ext cx="176317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t>MD</a:t>
          </a:r>
          <a:r>
            <a:rPr kumimoji="1" lang="ja-JP" altLang="en-US" sz="800"/>
            <a:t>と</a:t>
          </a:r>
          <a:r>
            <a:rPr kumimoji="1" lang="en-US" altLang="ja-JP" sz="800"/>
            <a:t>H/U</a:t>
          </a:r>
          <a:r>
            <a:rPr kumimoji="1" lang="ja-JP" altLang="en-US" sz="800"/>
            <a:t>の接続に伴い、</a:t>
          </a:r>
          <a:endParaRPr kumimoji="1" lang="en-US" altLang="ja-JP" sz="800"/>
        </a:p>
        <a:p>
          <a:r>
            <a:rPr kumimoji="1" lang="ja-JP" altLang="en-US" sz="800"/>
            <a:t>認証</a:t>
          </a:r>
          <a:r>
            <a:rPr kumimoji="1" lang="en-US" altLang="ja-JP" sz="800"/>
            <a:t>Server</a:t>
          </a:r>
          <a:r>
            <a:rPr kumimoji="1" lang="ja-JP" altLang="en-US" sz="800"/>
            <a:t>から署名リストを取得する</a:t>
          </a:r>
        </a:p>
      </xdr:txBody>
    </xdr:sp>
    <xdr:clientData/>
  </xdr:oneCellAnchor>
  <xdr:oneCellAnchor>
    <xdr:from>
      <xdr:col>6</xdr:col>
      <xdr:colOff>247650</xdr:colOff>
      <xdr:row>116</xdr:row>
      <xdr:rowOff>57151</xdr:rowOff>
    </xdr:from>
    <xdr:ext cx="1704975" cy="225703"/>
    <xdr:sp macro="" textlink="">
      <xdr:nvSpPr>
        <xdr:cNvPr id="124" name="テキスト ボックス 123"/>
        <xdr:cNvSpPr txBox="1"/>
      </xdr:nvSpPr>
      <xdr:spPr>
        <a:xfrm>
          <a:off x="2362200" y="20088226"/>
          <a:ext cx="170497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800"/>
            <a:t>情報取得要求</a:t>
          </a:r>
        </a:p>
      </xdr:txBody>
    </xdr:sp>
    <xdr:clientData/>
  </xdr:oneCellAnchor>
  <xdr:oneCellAnchor>
    <xdr:from>
      <xdr:col>14</xdr:col>
      <xdr:colOff>180975</xdr:colOff>
      <xdr:row>107</xdr:row>
      <xdr:rowOff>152400</xdr:rowOff>
    </xdr:from>
    <xdr:ext cx="1623778" cy="359073"/>
    <xdr:sp macro="" textlink="">
      <xdr:nvSpPr>
        <xdr:cNvPr id="125" name="テキスト ボックス 124"/>
        <xdr:cNvSpPr txBox="1"/>
      </xdr:nvSpPr>
      <xdr:spPr>
        <a:xfrm>
          <a:off x="5114925" y="18640425"/>
          <a:ext cx="1623778"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t>※MD</a:t>
          </a:r>
          <a:r>
            <a:rPr kumimoji="1" lang="ja-JP" altLang="en-US" sz="800"/>
            <a:t>が保持する署名リストは</a:t>
          </a:r>
          <a:endParaRPr kumimoji="1" lang="en-US" altLang="ja-JP" sz="800"/>
        </a:p>
        <a:p>
          <a:r>
            <a:rPr kumimoji="1" lang="ja-JP" altLang="en-US" sz="800"/>
            <a:t>　　</a:t>
          </a:r>
          <a:r>
            <a:rPr kumimoji="1" lang="en-US" altLang="ja-JP" sz="800"/>
            <a:t>HU</a:t>
          </a:r>
          <a:r>
            <a:rPr kumimoji="1" lang="ja-JP" altLang="en-US" sz="800"/>
            <a:t>との接続の度に取得し直す</a:t>
          </a:r>
        </a:p>
      </xdr:txBody>
    </xdr:sp>
    <xdr:clientData/>
  </xdr:oneCellAnchor>
  <xdr:oneCellAnchor>
    <xdr:from>
      <xdr:col>30</xdr:col>
      <xdr:colOff>114300</xdr:colOff>
      <xdr:row>96</xdr:row>
      <xdr:rowOff>38100</xdr:rowOff>
    </xdr:from>
    <xdr:ext cx="1638975" cy="359073"/>
    <xdr:sp macro="" textlink="">
      <xdr:nvSpPr>
        <xdr:cNvPr id="126" name="テキスト ボックス 125"/>
        <xdr:cNvSpPr txBox="1"/>
      </xdr:nvSpPr>
      <xdr:spPr>
        <a:xfrm>
          <a:off x="10687050" y="16640175"/>
          <a:ext cx="163897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署名リスト取得後に</a:t>
          </a:r>
          <a:endParaRPr kumimoji="1" lang="en-US" altLang="ja-JP" sz="800"/>
        </a:p>
        <a:p>
          <a:r>
            <a:rPr kumimoji="1" lang="en-US" altLang="ja-JP" sz="800"/>
            <a:t>VendorAPP</a:t>
          </a:r>
          <a:r>
            <a:rPr kumimoji="1" lang="ja-JP" altLang="en-US" sz="800"/>
            <a:t>からの要求に対応する</a:t>
          </a:r>
        </a:p>
      </xdr:txBody>
    </xdr:sp>
    <xdr:clientData/>
  </xdr:oneCellAnchor>
  <xdr:twoCellAnchor>
    <xdr:from>
      <xdr:col>15</xdr:col>
      <xdr:colOff>228600</xdr:colOff>
      <xdr:row>120</xdr:row>
      <xdr:rowOff>123824</xdr:rowOff>
    </xdr:from>
    <xdr:to>
      <xdr:col>17</xdr:col>
      <xdr:colOff>76201</xdr:colOff>
      <xdr:row>123</xdr:row>
      <xdr:rowOff>66675</xdr:rowOff>
    </xdr:to>
    <xdr:sp macro="" textlink="">
      <xdr:nvSpPr>
        <xdr:cNvPr id="127" name="メモ 126"/>
        <xdr:cNvSpPr/>
      </xdr:nvSpPr>
      <xdr:spPr>
        <a:xfrm>
          <a:off x="5514975" y="20840699"/>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15</xdr:col>
      <xdr:colOff>152400</xdr:colOff>
      <xdr:row>120</xdr:row>
      <xdr:rowOff>47624</xdr:rowOff>
    </xdr:from>
    <xdr:to>
      <xdr:col>17</xdr:col>
      <xdr:colOff>1</xdr:colOff>
      <xdr:row>122</xdr:row>
      <xdr:rowOff>161925</xdr:rowOff>
    </xdr:to>
    <xdr:sp macro="" textlink="">
      <xdr:nvSpPr>
        <xdr:cNvPr id="128" name="メモ 127"/>
        <xdr:cNvSpPr/>
      </xdr:nvSpPr>
      <xdr:spPr>
        <a:xfrm>
          <a:off x="5438775" y="20764499"/>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15</xdr:col>
      <xdr:colOff>66675</xdr:colOff>
      <xdr:row>119</xdr:row>
      <xdr:rowOff>142874</xdr:rowOff>
    </xdr:from>
    <xdr:to>
      <xdr:col>16</xdr:col>
      <xdr:colOff>266701</xdr:colOff>
      <xdr:row>122</xdr:row>
      <xdr:rowOff>85725</xdr:rowOff>
    </xdr:to>
    <xdr:sp macro="" textlink="">
      <xdr:nvSpPr>
        <xdr:cNvPr id="129" name="メモ 128"/>
        <xdr:cNvSpPr/>
      </xdr:nvSpPr>
      <xdr:spPr>
        <a:xfrm>
          <a:off x="5353050" y="20688299"/>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証明書</a:t>
          </a:r>
          <a:endParaRPr kumimoji="1" lang="en-US" altLang="ja-JP" sz="800">
            <a:solidFill>
              <a:sysClr val="windowText" lastClr="000000"/>
            </a:solidFill>
          </a:endParaRPr>
        </a:p>
      </xdr:txBody>
    </xdr:sp>
    <xdr:clientData/>
  </xdr:twoCellAnchor>
  <xdr:twoCellAnchor>
    <xdr:from>
      <xdr:col>15</xdr:col>
      <xdr:colOff>0</xdr:colOff>
      <xdr:row>119</xdr:row>
      <xdr:rowOff>76199</xdr:rowOff>
    </xdr:from>
    <xdr:to>
      <xdr:col>16</xdr:col>
      <xdr:colOff>200026</xdr:colOff>
      <xdr:row>122</xdr:row>
      <xdr:rowOff>19050</xdr:rowOff>
    </xdr:to>
    <xdr:sp macro="" textlink="">
      <xdr:nvSpPr>
        <xdr:cNvPr id="130" name="メモ 129"/>
        <xdr:cNvSpPr/>
      </xdr:nvSpPr>
      <xdr:spPr>
        <a:xfrm>
          <a:off x="5286375" y="20621624"/>
          <a:ext cx="552451" cy="457201"/>
        </a:xfrm>
        <a:prstGeom prst="foldedCorne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署名</a:t>
          </a:r>
          <a:endParaRPr kumimoji="1" lang="en-US" altLang="ja-JP" sz="800">
            <a:solidFill>
              <a:sysClr val="windowText" lastClr="000000"/>
            </a:solidFill>
          </a:endParaRPr>
        </a:p>
        <a:p>
          <a:pPr algn="l"/>
          <a:r>
            <a:rPr kumimoji="1" lang="ja-JP" altLang="en-US" sz="800">
              <a:solidFill>
                <a:sysClr val="windowText" lastClr="000000"/>
              </a:solidFill>
            </a:rPr>
            <a:t>リスト</a:t>
          </a:r>
        </a:p>
      </xdr:txBody>
    </xdr:sp>
    <xdr:clientData/>
  </xdr:twoCellAnchor>
  <xdr:twoCellAnchor>
    <xdr:from>
      <xdr:col>12</xdr:col>
      <xdr:colOff>171449</xdr:colOff>
      <xdr:row>124</xdr:row>
      <xdr:rowOff>38100</xdr:rowOff>
    </xdr:from>
    <xdr:to>
      <xdr:col>19</xdr:col>
      <xdr:colOff>219075</xdr:colOff>
      <xdr:row>127</xdr:row>
      <xdr:rowOff>46644</xdr:rowOff>
    </xdr:to>
    <xdr:sp macro="" textlink="">
      <xdr:nvSpPr>
        <xdr:cNvPr id="131" name="角丸四角形吹き出し 130"/>
        <xdr:cNvSpPr/>
      </xdr:nvSpPr>
      <xdr:spPr>
        <a:xfrm>
          <a:off x="4400549" y="21440775"/>
          <a:ext cx="2514601" cy="522894"/>
        </a:xfrm>
        <a:prstGeom prst="wedgeRoundRectCallout">
          <a:avLst>
            <a:gd name="adj1" fmla="val -39651"/>
            <a:gd name="adj2" fmla="val -210297"/>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署名リストに存在する場合→車両情報を通知</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署名リストに存在しない場合→認証失敗を通知</a:t>
          </a:r>
          <a:endParaRPr kumimoji="1" lang="en-US" altLang="ja-JP" sz="800">
            <a:solidFill>
              <a:sysClr val="windowText" lastClr="000000"/>
            </a:solidFill>
            <a:latin typeface="+mn-ea"/>
            <a:ea typeface="+mn-ea"/>
          </a:endParaRPr>
        </a:p>
      </xdr:txBody>
    </xdr:sp>
    <xdr:clientData/>
  </xdr:twoCellAnchor>
  <xdr:twoCellAnchor>
    <xdr:from>
      <xdr:col>4</xdr:col>
      <xdr:colOff>304800</xdr:colOff>
      <xdr:row>97</xdr:row>
      <xdr:rowOff>152400</xdr:rowOff>
    </xdr:from>
    <xdr:to>
      <xdr:col>12</xdr:col>
      <xdr:colOff>304800</xdr:colOff>
      <xdr:row>97</xdr:row>
      <xdr:rowOff>152400</xdr:rowOff>
    </xdr:to>
    <xdr:cxnSp macro="">
      <xdr:nvCxnSpPr>
        <xdr:cNvPr id="132" name="直線矢印コネクタ 131"/>
        <xdr:cNvCxnSpPr/>
      </xdr:nvCxnSpPr>
      <xdr:spPr>
        <a:xfrm>
          <a:off x="1714500" y="16925925"/>
          <a:ext cx="28194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247650</xdr:colOff>
      <xdr:row>96</xdr:row>
      <xdr:rowOff>76201</xdr:rowOff>
    </xdr:from>
    <xdr:ext cx="1704975" cy="225703"/>
    <xdr:sp macro="" textlink="">
      <xdr:nvSpPr>
        <xdr:cNvPr id="133" name="テキスト ボックス 132"/>
        <xdr:cNvSpPr txBox="1"/>
      </xdr:nvSpPr>
      <xdr:spPr>
        <a:xfrm>
          <a:off x="2362200" y="16678276"/>
          <a:ext cx="170497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800"/>
            <a:t>通知要求等</a:t>
          </a:r>
        </a:p>
      </xdr:txBody>
    </xdr:sp>
    <xdr:clientData/>
  </xdr:oneCellAnchor>
  <xdr:twoCellAnchor>
    <xdr:from>
      <xdr:col>9</xdr:col>
      <xdr:colOff>19049</xdr:colOff>
      <xdr:row>94</xdr:row>
      <xdr:rowOff>152399</xdr:rowOff>
    </xdr:from>
    <xdr:to>
      <xdr:col>10</xdr:col>
      <xdr:colOff>219075</xdr:colOff>
      <xdr:row>97</xdr:row>
      <xdr:rowOff>85725</xdr:rowOff>
    </xdr:to>
    <xdr:sp macro="" textlink="">
      <xdr:nvSpPr>
        <xdr:cNvPr id="134" name="メモ 133"/>
        <xdr:cNvSpPr/>
      </xdr:nvSpPr>
      <xdr:spPr>
        <a:xfrm>
          <a:off x="3190874" y="16411574"/>
          <a:ext cx="552451" cy="447676"/>
        </a:xfrm>
        <a:prstGeom prst="foldedCorner">
          <a:avLst/>
        </a:prstGeom>
        <a:solidFill>
          <a:sysClr val="window" lastClr="FFFFFF"/>
        </a:solidFill>
        <a:ln w="6350">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rPr>
            <a:t>APK</a:t>
          </a:r>
        </a:p>
        <a:p>
          <a:pPr algn="l"/>
          <a:r>
            <a:rPr kumimoji="1" lang="ja-JP" altLang="en-US" sz="800">
              <a:solidFill>
                <a:sysClr val="windowText" lastClr="000000"/>
              </a:solidFill>
            </a:rPr>
            <a:t>署名</a:t>
          </a:r>
        </a:p>
      </xdr:txBody>
    </xdr:sp>
    <xdr:clientData/>
  </xdr:twoCellAnchor>
  <xdr:twoCellAnchor>
    <xdr:from>
      <xdr:col>4</xdr:col>
      <xdr:colOff>295275</xdr:colOff>
      <xdr:row>101</xdr:row>
      <xdr:rowOff>66675</xdr:rowOff>
    </xdr:from>
    <xdr:to>
      <xdr:col>12</xdr:col>
      <xdr:colOff>295275</xdr:colOff>
      <xdr:row>101</xdr:row>
      <xdr:rowOff>66675</xdr:rowOff>
    </xdr:to>
    <xdr:cxnSp macro="">
      <xdr:nvCxnSpPr>
        <xdr:cNvPr id="135" name="直線矢印コネクタ 134"/>
        <xdr:cNvCxnSpPr/>
      </xdr:nvCxnSpPr>
      <xdr:spPr>
        <a:xfrm flipH="1">
          <a:off x="1704975" y="17526000"/>
          <a:ext cx="2819400"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108</xdr:row>
      <xdr:rowOff>95250</xdr:rowOff>
    </xdr:from>
    <xdr:to>
      <xdr:col>26</xdr:col>
      <xdr:colOff>57150</xdr:colOff>
      <xdr:row>111</xdr:row>
      <xdr:rowOff>66675</xdr:rowOff>
    </xdr:to>
    <xdr:sp macro="" textlink="">
      <xdr:nvSpPr>
        <xdr:cNvPr id="136" name="角丸四角形吹き出し 135"/>
        <xdr:cNvSpPr/>
      </xdr:nvSpPr>
      <xdr:spPr>
        <a:xfrm>
          <a:off x="7429499" y="18754725"/>
          <a:ext cx="1790701" cy="485775"/>
        </a:xfrm>
        <a:prstGeom prst="wedgeRoundRectCallout">
          <a:avLst>
            <a:gd name="adj1" fmla="val -45720"/>
            <a:gd name="adj2" fmla="val -112416"/>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サーバは署名リストを渡すのみ</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　</a:t>
          </a:r>
          <a:r>
            <a:rPr kumimoji="1" lang="en-US" altLang="ja-JP" sz="800">
              <a:solidFill>
                <a:sysClr val="windowText" lastClr="000000"/>
              </a:solidFill>
              <a:latin typeface="+mn-ea"/>
              <a:ea typeface="+mn-ea"/>
            </a:rPr>
            <a:t>※</a:t>
          </a:r>
          <a:r>
            <a:rPr kumimoji="1" lang="ja-JP" altLang="en-US" sz="800">
              <a:solidFill>
                <a:sysClr val="windowText" lastClr="000000"/>
              </a:solidFill>
              <a:latin typeface="+mn-ea"/>
              <a:ea typeface="+mn-ea"/>
            </a:rPr>
            <a:t>サーバ側で承認は行わない</a:t>
          </a:r>
          <a:endParaRPr kumimoji="1" lang="en-US" altLang="ja-JP" sz="800">
            <a:solidFill>
              <a:sysClr val="windowText" lastClr="000000"/>
            </a:solidFill>
            <a:latin typeface="+mn-ea"/>
            <a:ea typeface="+mn-ea"/>
          </a:endParaRPr>
        </a:p>
      </xdr:txBody>
    </xdr:sp>
    <xdr:clientData/>
  </xdr:twoCellAnchor>
  <xdr:twoCellAnchor>
    <xdr:from>
      <xdr:col>9</xdr:col>
      <xdr:colOff>133349</xdr:colOff>
      <xdr:row>114</xdr:row>
      <xdr:rowOff>133349</xdr:rowOff>
    </xdr:from>
    <xdr:to>
      <xdr:col>10</xdr:col>
      <xdr:colOff>333375</xdr:colOff>
      <xdr:row>117</xdr:row>
      <xdr:rowOff>66675</xdr:rowOff>
    </xdr:to>
    <xdr:sp macro="" textlink="">
      <xdr:nvSpPr>
        <xdr:cNvPr id="137" name="メモ 136"/>
        <xdr:cNvSpPr/>
      </xdr:nvSpPr>
      <xdr:spPr>
        <a:xfrm>
          <a:off x="3305174" y="19821524"/>
          <a:ext cx="552451" cy="447676"/>
        </a:xfrm>
        <a:prstGeom prst="foldedCorner">
          <a:avLst/>
        </a:prstGeom>
        <a:solidFill>
          <a:sysClr val="window" lastClr="FFFFFF"/>
        </a:solidFill>
        <a:ln w="6350">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rPr>
            <a:t>APK</a:t>
          </a:r>
        </a:p>
        <a:p>
          <a:pPr algn="l"/>
          <a:r>
            <a:rPr kumimoji="1" lang="ja-JP" altLang="en-US" sz="800">
              <a:solidFill>
                <a:sysClr val="windowText" lastClr="000000"/>
              </a:solidFill>
            </a:rPr>
            <a:t>署名</a:t>
          </a:r>
        </a:p>
      </xdr:txBody>
    </xdr:sp>
    <xdr:clientData/>
  </xdr:twoCellAnchor>
  <xdr:twoCellAnchor>
    <xdr:from>
      <xdr:col>4</xdr:col>
      <xdr:colOff>295275</xdr:colOff>
      <xdr:row>98</xdr:row>
      <xdr:rowOff>161925</xdr:rowOff>
    </xdr:from>
    <xdr:to>
      <xdr:col>12</xdr:col>
      <xdr:colOff>295275</xdr:colOff>
      <xdr:row>98</xdr:row>
      <xdr:rowOff>161925</xdr:rowOff>
    </xdr:to>
    <xdr:cxnSp macro="">
      <xdr:nvCxnSpPr>
        <xdr:cNvPr id="138" name="直線矢印コネクタ 137"/>
        <xdr:cNvCxnSpPr/>
      </xdr:nvCxnSpPr>
      <xdr:spPr>
        <a:xfrm flipH="1">
          <a:off x="1704975" y="17106900"/>
          <a:ext cx="2819400" cy="0"/>
        </a:xfrm>
        <a:prstGeom prst="straightConnector1">
          <a:avLst/>
        </a:prstGeom>
        <a:ln w="28575">
          <a:solidFill>
            <a:sysClr val="windowText" lastClr="000000"/>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100</xdr:row>
      <xdr:rowOff>38100</xdr:rowOff>
    </xdr:from>
    <xdr:ext cx="1228725" cy="178079"/>
    <xdr:sp macro="" textlink="">
      <xdr:nvSpPr>
        <xdr:cNvPr id="139" name="テキスト ボックス 138"/>
        <xdr:cNvSpPr txBox="1"/>
      </xdr:nvSpPr>
      <xdr:spPr>
        <a:xfrm>
          <a:off x="2381250" y="17325975"/>
          <a:ext cx="1228725" cy="178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800"/>
            <a:t>定周期通知</a:t>
          </a:r>
        </a:p>
      </xdr:txBody>
    </xdr:sp>
    <xdr:clientData/>
  </xdr:oneCellAnchor>
  <xdr:twoCellAnchor>
    <xdr:from>
      <xdr:col>12</xdr:col>
      <xdr:colOff>304800</xdr:colOff>
      <xdr:row>98</xdr:row>
      <xdr:rowOff>0</xdr:rowOff>
    </xdr:from>
    <xdr:to>
      <xdr:col>13</xdr:col>
      <xdr:colOff>304800</xdr:colOff>
      <xdr:row>99</xdr:row>
      <xdr:rowOff>0</xdr:rowOff>
    </xdr:to>
    <xdr:sp macro="" textlink="">
      <xdr:nvSpPr>
        <xdr:cNvPr id="140" name="正方形/長方形 139"/>
        <xdr:cNvSpPr/>
      </xdr:nvSpPr>
      <xdr:spPr>
        <a:xfrm>
          <a:off x="4533900" y="16944975"/>
          <a:ext cx="352425" cy="171450"/>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111</xdr:row>
      <xdr:rowOff>0</xdr:rowOff>
    </xdr:from>
    <xdr:to>
      <xdr:col>12</xdr:col>
      <xdr:colOff>304800</xdr:colOff>
      <xdr:row>111</xdr:row>
      <xdr:rowOff>0</xdr:rowOff>
    </xdr:to>
    <xdr:cxnSp macro="">
      <xdr:nvCxnSpPr>
        <xdr:cNvPr id="141" name="直線矢印コネクタ 140"/>
        <xdr:cNvCxnSpPr/>
      </xdr:nvCxnSpPr>
      <xdr:spPr>
        <a:xfrm flipH="1">
          <a:off x="1714500" y="19173825"/>
          <a:ext cx="2819400"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109</xdr:row>
      <xdr:rowOff>104775</xdr:rowOff>
    </xdr:from>
    <xdr:ext cx="1228725" cy="178079"/>
    <xdr:sp macro="" textlink="">
      <xdr:nvSpPr>
        <xdr:cNvPr id="142" name="テキスト ボックス 141"/>
        <xdr:cNvSpPr txBox="1"/>
      </xdr:nvSpPr>
      <xdr:spPr>
        <a:xfrm>
          <a:off x="2543175" y="18935700"/>
          <a:ext cx="1228725" cy="178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800"/>
            <a:t>定周期通知</a:t>
          </a:r>
        </a:p>
      </xdr:txBody>
    </xdr:sp>
    <xdr:clientData/>
  </xdr:oneCellAnchor>
  <xdr:twoCellAnchor>
    <xdr:from>
      <xdr:col>12</xdr:col>
      <xdr:colOff>314325</xdr:colOff>
      <xdr:row>110</xdr:row>
      <xdr:rowOff>152400</xdr:rowOff>
    </xdr:from>
    <xdr:to>
      <xdr:col>13</xdr:col>
      <xdr:colOff>314325</xdr:colOff>
      <xdr:row>111</xdr:row>
      <xdr:rowOff>152400</xdr:rowOff>
    </xdr:to>
    <xdr:sp macro="" textlink="">
      <xdr:nvSpPr>
        <xdr:cNvPr id="143" name="正方形/長方形 142"/>
        <xdr:cNvSpPr/>
      </xdr:nvSpPr>
      <xdr:spPr>
        <a:xfrm>
          <a:off x="4543425" y="19154775"/>
          <a:ext cx="352425" cy="171450"/>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190499</xdr:colOff>
      <xdr:row>111</xdr:row>
      <xdr:rowOff>76200</xdr:rowOff>
    </xdr:from>
    <xdr:to>
      <xdr:col>20</xdr:col>
      <xdr:colOff>180975</xdr:colOff>
      <xdr:row>114</xdr:row>
      <xdr:rowOff>114300</xdr:rowOff>
    </xdr:to>
    <xdr:sp macro="" textlink="">
      <xdr:nvSpPr>
        <xdr:cNvPr id="144" name="角丸四角形吹き出し 143"/>
        <xdr:cNvSpPr/>
      </xdr:nvSpPr>
      <xdr:spPr>
        <a:xfrm>
          <a:off x="5124449" y="19250025"/>
          <a:ext cx="2105026" cy="552450"/>
        </a:xfrm>
        <a:prstGeom prst="wedgeRoundRectCallout">
          <a:avLst>
            <a:gd name="adj1" fmla="val -62209"/>
            <a:gd name="adj2" fmla="val -41828"/>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n-ea"/>
              <a:ea typeface="+mn-ea"/>
            </a:rPr>
            <a:t>VendorAPP</a:t>
          </a:r>
          <a:r>
            <a:rPr kumimoji="1" lang="ja-JP" altLang="en-US" sz="800">
              <a:solidFill>
                <a:sysClr val="windowText" lastClr="000000"/>
              </a:solidFill>
              <a:latin typeface="+mn-ea"/>
              <a:ea typeface="+mn-ea"/>
            </a:rPr>
            <a:t>が持つ</a:t>
          </a:r>
          <a:r>
            <a:rPr kumimoji="1" lang="en-US" altLang="ja-JP" sz="800">
              <a:solidFill>
                <a:sysClr val="windowText" lastClr="000000"/>
              </a:solidFill>
              <a:latin typeface="+mn-ea"/>
              <a:ea typeface="+mn-ea"/>
            </a:rPr>
            <a:t>APK</a:t>
          </a:r>
          <a:r>
            <a:rPr kumimoji="1" lang="ja-JP" altLang="en-US" sz="800">
              <a:solidFill>
                <a:sysClr val="windowText" lastClr="000000"/>
              </a:solidFill>
              <a:latin typeface="+mn-ea"/>
              <a:ea typeface="+mn-ea"/>
            </a:rPr>
            <a:t>署名が</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保持している署名一覧に存在しない場合、</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エラーを通知して、コールバック登録を解除</a:t>
          </a:r>
          <a:endParaRPr kumimoji="1" lang="en-US" altLang="ja-JP" sz="800">
            <a:solidFill>
              <a:sysClr val="windowText" lastClr="000000"/>
            </a:solidFill>
            <a:latin typeface="+mn-ea"/>
            <a:ea typeface="+mn-ea"/>
          </a:endParaRPr>
        </a:p>
      </xdr:txBody>
    </xdr:sp>
    <xdr:clientData/>
  </xdr:twoCellAnchor>
  <xdr:twoCellAnchor>
    <xdr:from>
      <xdr:col>14</xdr:col>
      <xdr:colOff>180974</xdr:colOff>
      <xdr:row>95</xdr:row>
      <xdr:rowOff>104774</xdr:rowOff>
    </xdr:from>
    <xdr:to>
      <xdr:col>20</xdr:col>
      <xdr:colOff>228600</xdr:colOff>
      <xdr:row>98</xdr:row>
      <xdr:rowOff>76199</xdr:rowOff>
    </xdr:to>
    <xdr:sp macro="" textlink="">
      <xdr:nvSpPr>
        <xdr:cNvPr id="145" name="角丸四角形吹き出し 144"/>
        <xdr:cNvSpPr/>
      </xdr:nvSpPr>
      <xdr:spPr>
        <a:xfrm>
          <a:off x="5114924" y="16535399"/>
          <a:ext cx="2162176" cy="485775"/>
        </a:xfrm>
        <a:prstGeom prst="wedgeRoundRectCallout">
          <a:avLst>
            <a:gd name="adj1" fmla="val -63566"/>
            <a:gd name="adj2" fmla="val 46103"/>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まだ</a:t>
          </a:r>
          <a:r>
            <a:rPr kumimoji="1" lang="en-US" altLang="ja-JP" sz="800">
              <a:solidFill>
                <a:sysClr val="windowText" lastClr="000000"/>
              </a:solidFill>
              <a:latin typeface="+mn-ea"/>
              <a:ea typeface="+mn-ea"/>
            </a:rPr>
            <a:t>APK</a:t>
          </a:r>
          <a:r>
            <a:rPr kumimoji="1" lang="ja-JP" altLang="en-US" sz="800">
              <a:solidFill>
                <a:sysClr val="windowText" lastClr="000000"/>
              </a:solidFill>
              <a:latin typeface="+mn-ea"/>
              <a:ea typeface="+mn-ea"/>
            </a:rPr>
            <a:t>署名の確認ができないので</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署名一覧を取得できるまで、</a:t>
          </a:r>
          <a:r>
            <a:rPr kumimoji="1" lang="en-US" altLang="ja-JP" sz="800">
              <a:solidFill>
                <a:sysClr val="windowText" lastClr="000000"/>
              </a:solidFill>
              <a:latin typeface="+mn-ea"/>
              <a:ea typeface="+mn-ea"/>
            </a:rPr>
            <a:t>APK</a:t>
          </a:r>
          <a:r>
            <a:rPr kumimoji="1" lang="ja-JP" altLang="en-US" sz="800">
              <a:solidFill>
                <a:sysClr val="windowText" lastClr="000000"/>
              </a:solidFill>
              <a:latin typeface="+mn-ea"/>
              <a:ea typeface="+mn-ea"/>
            </a:rPr>
            <a:t>署名を保持</a:t>
          </a:r>
          <a:endParaRPr kumimoji="1" lang="en-US" altLang="ja-JP" sz="800">
            <a:solidFill>
              <a:sysClr val="windowText" lastClr="000000"/>
            </a:solidFill>
            <a:latin typeface="+mn-ea"/>
            <a:ea typeface="+mn-ea"/>
          </a:endParaRPr>
        </a:p>
      </xdr:txBody>
    </xdr:sp>
    <xdr:clientData/>
  </xdr:twoCellAnchor>
  <xdr:twoCellAnchor>
    <xdr:from>
      <xdr:col>12</xdr:col>
      <xdr:colOff>304800</xdr:colOff>
      <xdr:row>101</xdr:row>
      <xdr:rowOff>0</xdr:rowOff>
    </xdr:from>
    <xdr:to>
      <xdr:col>13</xdr:col>
      <xdr:colOff>304800</xdr:colOff>
      <xdr:row>102</xdr:row>
      <xdr:rowOff>0</xdr:rowOff>
    </xdr:to>
    <xdr:sp macro="" textlink="">
      <xdr:nvSpPr>
        <xdr:cNvPr id="146" name="正方形/長方形 145"/>
        <xdr:cNvSpPr/>
      </xdr:nvSpPr>
      <xdr:spPr>
        <a:xfrm>
          <a:off x="4533900" y="17459325"/>
          <a:ext cx="352425" cy="171450"/>
        </a:xfrm>
        <a:prstGeom prst="rect">
          <a:avLst/>
        </a:prstGeom>
        <a:solidFill>
          <a:schemeClr val="accent1">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98</xdr:row>
      <xdr:rowOff>161925</xdr:rowOff>
    </xdr:from>
    <xdr:to>
      <xdr:col>20</xdr:col>
      <xdr:colOff>123825</xdr:colOff>
      <xdr:row>102</xdr:row>
      <xdr:rowOff>113319</xdr:rowOff>
    </xdr:to>
    <xdr:sp macro="" textlink="">
      <xdr:nvSpPr>
        <xdr:cNvPr id="147" name="角丸四角形吹き出し 146"/>
        <xdr:cNvSpPr/>
      </xdr:nvSpPr>
      <xdr:spPr>
        <a:xfrm>
          <a:off x="5286375" y="17106900"/>
          <a:ext cx="1885950" cy="637194"/>
        </a:xfrm>
        <a:prstGeom prst="wedgeRoundRectCallout">
          <a:avLst>
            <a:gd name="adj1" fmla="val -80812"/>
            <a:gd name="adj2" fmla="val 21255"/>
            <a:gd name="adj3" fmla="val 16667"/>
          </a:avLst>
        </a:prstGeom>
        <a:solidFill>
          <a:srgbClr val="FFFFCC"/>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mn-ea"/>
              <a:ea typeface="+mn-ea"/>
            </a:rPr>
            <a:t>署名確認ができるまでは、</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現在の状態を通知</a:t>
          </a:r>
          <a:r>
            <a:rPr kumimoji="1" lang="en-US" altLang="ja-JP" sz="800">
              <a:solidFill>
                <a:sysClr val="windowText" lastClr="000000"/>
              </a:solidFill>
              <a:latin typeface="+mn-ea"/>
              <a:ea typeface="+mn-ea"/>
            </a:rPr>
            <a:t>(</a:t>
          </a:r>
          <a:r>
            <a:rPr kumimoji="1" lang="ja-JP" altLang="ja-JP" sz="800">
              <a:solidFill>
                <a:sysClr val="windowText" lastClr="000000"/>
              </a:solidFill>
              <a:effectLst/>
              <a:latin typeface="+mn-lt"/>
              <a:ea typeface="+mn-ea"/>
              <a:cs typeface="+mn-cs"/>
            </a:rPr>
            <a:t>未接続</a:t>
          </a:r>
          <a:r>
            <a:rPr kumimoji="1" lang="en-US" altLang="ja-JP" sz="800">
              <a:solidFill>
                <a:sysClr val="windowText" lastClr="000000"/>
              </a:solidFill>
              <a:effectLst/>
              <a:latin typeface="+mn-lt"/>
              <a:ea typeface="+mn-ea"/>
              <a:cs typeface="+mn-cs"/>
            </a:rPr>
            <a:t>or</a:t>
          </a:r>
          <a:r>
            <a:rPr kumimoji="1" lang="ja-JP" altLang="ja-JP" sz="800">
              <a:solidFill>
                <a:sysClr val="windowText" lastClr="000000"/>
              </a:solidFill>
              <a:effectLst/>
              <a:latin typeface="+mn-lt"/>
              <a:ea typeface="+mn-ea"/>
              <a:cs typeface="+mn-cs"/>
            </a:rPr>
            <a:t>認証中</a:t>
          </a:r>
          <a:r>
            <a:rPr kumimoji="1" lang="ja-JP" altLang="en-US" sz="800">
              <a:solidFill>
                <a:sysClr val="windowText" lastClr="000000"/>
              </a:solidFill>
              <a:effectLst/>
              <a:latin typeface="+mn-lt"/>
              <a:ea typeface="+mn-ea"/>
              <a:cs typeface="+mn-cs"/>
            </a:rPr>
            <a:t>）</a:t>
          </a:r>
          <a:endParaRPr kumimoji="1" lang="en-US" altLang="ja-JP" sz="800">
            <a:solidFill>
              <a:sysClr val="windowText" lastClr="000000"/>
            </a:solidFill>
            <a:latin typeface="+mn-ea"/>
            <a:ea typeface="+mn-ea"/>
          </a:endParaRPr>
        </a:p>
        <a:p>
          <a:pPr algn="l"/>
          <a:r>
            <a:rPr kumimoji="1" lang="en-US" altLang="ja-JP" sz="800">
              <a:solidFill>
                <a:sysClr val="windowText" lastClr="000000"/>
              </a:solidFill>
              <a:latin typeface="+mn-ea"/>
              <a:ea typeface="+mn-ea"/>
            </a:rPr>
            <a:t>(</a:t>
          </a:r>
          <a:r>
            <a:rPr kumimoji="1" lang="ja-JP" altLang="en-US" sz="800">
              <a:solidFill>
                <a:sysClr val="windowText" lastClr="000000"/>
              </a:solidFill>
              <a:latin typeface="+mn-ea"/>
              <a:ea typeface="+mn-ea"/>
            </a:rPr>
            <a:t>この例の場合は、未接続</a:t>
          </a:r>
          <a:r>
            <a:rPr kumimoji="1" lang="en-US" altLang="ja-JP" sz="800">
              <a:solidFill>
                <a:sysClr val="windowText" lastClr="000000"/>
              </a:solidFill>
              <a:latin typeface="+mn-ea"/>
              <a:ea typeface="+mn-ea"/>
            </a:rPr>
            <a:t>)</a:t>
          </a:r>
        </a:p>
      </xdr:txBody>
    </xdr:sp>
    <xdr:clientData/>
  </xdr:twoCellAnchor>
  <xdr:twoCellAnchor>
    <xdr:from>
      <xdr:col>2</xdr:col>
      <xdr:colOff>114300</xdr:colOff>
      <xdr:row>137</xdr:row>
      <xdr:rowOff>85725</xdr:rowOff>
    </xdr:from>
    <xdr:to>
      <xdr:col>5</xdr:col>
      <xdr:colOff>200025</xdr:colOff>
      <xdr:row>140</xdr:row>
      <xdr:rowOff>57150</xdr:rowOff>
    </xdr:to>
    <xdr:sp macro="" textlink="">
      <xdr:nvSpPr>
        <xdr:cNvPr id="2" name="フローチャート : 代替処理 1"/>
        <xdr:cNvSpPr/>
      </xdr:nvSpPr>
      <xdr:spPr>
        <a:xfrm>
          <a:off x="819150" y="23717250"/>
          <a:ext cx="1143000" cy="485775"/>
        </a:xfrm>
        <a:prstGeom prst="flowChartAlternateProcess">
          <a:avLst/>
        </a:prstGeom>
        <a:noFill/>
        <a:ln w="19050">
          <a:solidFill>
            <a:schemeClr val="accent1"/>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署名</a:t>
          </a:r>
          <a:r>
            <a:rPr kumimoji="1" lang="en-US" altLang="ja-JP" sz="1100">
              <a:solidFill>
                <a:sysClr val="windowText" lastClr="000000"/>
              </a:solidFill>
            </a:rPr>
            <a:t>(</a:t>
          </a:r>
          <a:r>
            <a:rPr kumimoji="1" lang="ja-JP" altLang="en-US" sz="1100">
              <a:solidFill>
                <a:sysClr val="windowText" lastClr="000000"/>
              </a:solidFill>
            </a:rPr>
            <a:t>バイナリ</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8</xdr:col>
      <xdr:colOff>28575</xdr:colOff>
      <xdr:row>137</xdr:row>
      <xdr:rowOff>85725</xdr:rowOff>
    </xdr:from>
    <xdr:to>
      <xdr:col>11</xdr:col>
      <xdr:colOff>114300</xdr:colOff>
      <xdr:row>140</xdr:row>
      <xdr:rowOff>57150</xdr:rowOff>
    </xdr:to>
    <xdr:sp macro="" textlink="">
      <xdr:nvSpPr>
        <xdr:cNvPr id="148" name="フローチャート : 代替処理 147"/>
        <xdr:cNvSpPr/>
      </xdr:nvSpPr>
      <xdr:spPr>
        <a:xfrm>
          <a:off x="2847975" y="23717250"/>
          <a:ext cx="1143000" cy="485775"/>
        </a:xfrm>
        <a:prstGeom prst="flowChartAlternateProcess">
          <a:avLst/>
        </a:prstGeom>
        <a:noFill/>
        <a:ln w="19050">
          <a:solidFill>
            <a:schemeClr val="accent1"/>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署名</a:t>
          </a:r>
          <a:r>
            <a:rPr kumimoji="1" lang="en-US" altLang="ja-JP" sz="1100">
              <a:solidFill>
                <a:sysClr val="windowText" lastClr="000000"/>
              </a:solidFill>
            </a:rPr>
            <a:t>(</a:t>
          </a:r>
          <a:r>
            <a:rPr kumimoji="1" lang="ja-JP" altLang="en-US" sz="1100">
              <a:solidFill>
                <a:sysClr val="windowText" lastClr="000000"/>
              </a:solidFill>
            </a:rPr>
            <a:t>ハッシュ</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5</xdr:col>
      <xdr:colOff>200025</xdr:colOff>
      <xdr:row>138</xdr:row>
      <xdr:rowOff>157163</xdr:rowOff>
    </xdr:from>
    <xdr:to>
      <xdr:col>8</xdr:col>
      <xdr:colOff>28575</xdr:colOff>
      <xdr:row>138</xdr:row>
      <xdr:rowOff>157163</xdr:rowOff>
    </xdr:to>
    <xdr:cxnSp macro="">
      <xdr:nvCxnSpPr>
        <xdr:cNvPr id="4" name="直線矢印コネクタ 3"/>
        <xdr:cNvCxnSpPr>
          <a:stCxn id="2" idx="3"/>
          <a:endCxn id="148" idx="1"/>
        </xdr:cNvCxnSpPr>
      </xdr:nvCxnSpPr>
      <xdr:spPr>
        <a:xfrm>
          <a:off x="1962150" y="23960138"/>
          <a:ext cx="8858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137</xdr:row>
      <xdr:rowOff>85725</xdr:rowOff>
    </xdr:from>
    <xdr:to>
      <xdr:col>19</xdr:col>
      <xdr:colOff>190500</xdr:colOff>
      <xdr:row>140</xdr:row>
      <xdr:rowOff>57150</xdr:rowOff>
    </xdr:to>
    <xdr:sp macro="" textlink="">
      <xdr:nvSpPr>
        <xdr:cNvPr id="149" name="フローチャート : 代替処理 148"/>
        <xdr:cNvSpPr/>
      </xdr:nvSpPr>
      <xdr:spPr>
        <a:xfrm>
          <a:off x="4943475" y="23717250"/>
          <a:ext cx="1943100" cy="485775"/>
        </a:xfrm>
        <a:prstGeom prst="flowChartAlternateProcess">
          <a:avLst/>
        </a:prstGeom>
        <a:noFill/>
        <a:ln w="19050">
          <a:solidFill>
            <a:schemeClr val="accent1"/>
          </a:solidFill>
          <a:headEnd type="oval"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署名</a:t>
          </a:r>
          <a:r>
            <a:rPr kumimoji="1" lang="en-US" altLang="ja-JP" sz="1100">
              <a:solidFill>
                <a:sysClr val="windowText" lastClr="000000"/>
              </a:solidFill>
            </a:rPr>
            <a:t>(</a:t>
          </a:r>
          <a:r>
            <a:rPr kumimoji="1" lang="ja-JP" altLang="en-US" sz="1100">
              <a:solidFill>
                <a:sysClr val="windowText" lastClr="000000"/>
              </a:solidFill>
            </a:rPr>
            <a:t>ハッシュ</a:t>
          </a:r>
          <a:r>
            <a:rPr kumimoji="1" lang="en-US" altLang="ja-JP" sz="1100">
              <a:solidFill>
                <a:sysClr val="windowText" lastClr="000000"/>
              </a:solidFill>
            </a:rPr>
            <a:t>)</a:t>
          </a:r>
          <a:r>
            <a:rPr kumimoji="1" lang="ja-JP" altLang="en-US" sz="1100">
              <a:solidFill>
                <a:sysClr val="windowText" lastClr="000000"/>
              </a:solidFill>
            </a:rPr>
            <a:t>文字列</a:t>
          </a:r>
        </a:p>
      </xdr:txBody>
    </xdr:sp>
    <xdr:clientData/>
  </xdr:twoCellAnchor>
  <xdr:twoCellAnchor>
    <xdr:from>
      <xdr:col>11</xdr:col>
      <xdr:colOff>114300</xdr:colOff>
      <xdr:row>138</xdr:row>
      <xdr:rowOff>157163</xdr:rowOff>
    </xdr:from>
    <xdr:to>
      <xdr:col>14</xdr:col>
      <xdr:colOff>9525</xdr:colOff>
      <xdr:row>138</xdr:row>
      <xdr:rowOff>157163</xdr:rowOff>
    </xdr:to>
    <xdr:cxnSp macro="">
      <xdr:nvCxnSpPr>
        <xdr:cNvPr id="150" name="直線矢印コネクタ 149"/>
        <xdr:cNvCxnSpPr>
          <a:stCxn id="148" idx="3"/>
          <a:endCxn id="149" idx="1"/>
        </xdr:cNvCxnSpPr>
      </xdr:nvCxnSpPr>
      <xdr:spPr>
        <a:xfrm>
          <a:off x="3990975" y="23960138"/>
          <a:ext cx="9525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2700">
          <a:solidFill>
            <a:srgbClr val="FF0000"/>
          </a:solidFill>
          <a:headEnd type="oval" w="med" len="med"/>
          <a:tailEnd type="arrow" w="med" len="med"/>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openssl.org/source/" TargetMode="External"/><Relationship Id="rId1" Type="http://schemas.openxmlformats.org/officeDocument/2006/relationships/hyperlink" Target="http://nvlpubs.nist.gov/nistpubs/SpecialPublications/NIST.SP.800-57pt1r4.pdf"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publib.boulder.ibm.com/tividd/td/TWS/SC32-1277-01/ja_JA/HTML/twsrn82mst52.htm" TargetMode="External"/><Relationship Id="rId1" Type="http://schemas.openxmlformats.org/officeDocument/2006/relationships/hyperlink" Target="https://www.openssl.org/source/license.html"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5:T57"/>
  <sheetViews>
    <sheetView showGridLines="0" view="pageBreakPreview" topLeftCell="A4" zoomScaleNormal="70" zoomScaleSheetLayoutView="100" zoomScalePageLayoutView="85" workbookViewId="0">
      <selection activeCell="W43" sqref="W43"/>
    </sheetView>
  </sheetViews>
  <sheetFormatPr defaultColWidth="4.375" defaultRowHeight="13.5"/>
  <cols>
    <col min="1" max="16384" width="4.375" style="28"/>
  </cols>
  <sheetData>
    <row r="5" spans="3:18" ht="13.5" customHeight="1">
      <c r="C5" s="597" t="s">
        <v>1491</v>
      </c>
      <c r="D5" s="597"/>
      <c r="E5" s="597"/>
      <c r="F5" s="597"/>
      <c r="G5" s="597"/>
      <c r="H5" s="597"/>
      <c r="I5" s="597"/>
      <c r="J5" s="597"/>
      <c r="K5" s="597"/>
      <c r="L5" s="597"/>
      <c r="M5" s="597"/>
      <c r="N5" s="597"/>
      <c r="O5" s="597"/>
      <c r="P5" s="597"/>
      <c r="Q5" s="597"/>
      <c r="R5" s="597"/>
    </row>
    <row r="6" spans="3:18" ht="13.5" customHeight="1">
      <c r="C6" s="597"/>
      <c r="D6" s="597"/>
      <c r="E6" s="597"/>
      <c r="F6" s="597"/>
      <c r="G6" s="597"/>
      <c r="H6" s="597"/>
      <c r="I6" s="597"/>
      <c r="J6" s="597"/>
      <c r="K6" s="597"/>
      <c r="L6" s="597"/>
      <c r="M6" s="597"/>
      <c r="N6" s="597"/>
      <c r="O6" s="597"/>
      <c r="P6" s="597"/>
      <c r="Q6" s="597"/>
      <c r="R6" s="597"/>
    </row>
    <row r="7" spans="3:18" ht="13.5" customHeight="1">
      <c r="C7" s="597"/>
      <c r="D7" s="597"/>
      <c r="E7" s="597"/>
      <c r="F7" s="597"/>
      <c r="G7" s="597"/>
      <c r="H7" s="597"/>
      <c r="I7" s="597"/>
      <c r="J7" s="597"/>
      <c r="K7" s="597"/>
      <c r="L7" s="597"/>
      <c r="M7" s="597"/>
      <c r="N7" s="597"/>
      <c r="O7" s="597"/>
      <c r="P7" s="597"/>
      <c r="Q7" s="597"/>
      <c r="R7" s="597"/>
    </row>
    <row r="8" spans="3:18" ht="13.5" customHeight="1">
      <c r="C8" s="597"/>
      <c r="D8" s="597"/>
      <c r="E8" s="597"/>
      <c r="F8" s="597"/>
      <c r="G8" s="597"/>
      <c r="H8" s="597"/>
      <c r="I8" s="597"/>
      <c r="J8" s="597"/>
      <c r="K8" s="597"/>
      <c r="L8" s="597"/>
      <c r="M8" s="597"/>
      <c r="N8" s="597"/>
      <c r="O8" s="597"/>
      <c r="P8" s="597"/>
      <c r="Q8" s="597"/>
      <c r="R8" s="597"/>
    </row>
    <row r="9" spans="3:18">
      <c r="C9" s="598"/>
      <c r="D9" s="598"/>
      <c r="E9" s="598"/>
      <c r="F9" s="598"/>
      <c r="G9" s="598"/>
      <c r="H9" s="598"/>
      <c r="I9" s="598"/>
      <c r="J9" s="598"/>
      <c r="K9" s="598"/>
      <c r="L9" s="598"/>
      <c r="M9" s="598"/>
      <c r="N9" s="598"/>
      <c r="O9" s="598"/>
      <c r="P9" s="598"/>
      <c r="Q9" s="598"/>
      <c r="R9" s="598"/>
    </row>
    <row r="37" spans="12:20">
      <c r="L37" s="599" t="s">
        <v>3319</v>
      </c>
      <c r="M37" s="599"/>
      <c r="N37" s="599"/>
      <c r="O37" s="599"/>
      <c r="P37" s="599"/>
      <c r="Q37" s="599"/>
      <c r="R37" s="599"/>
      <c r="S37" s="599"/>
      <c r="T37" s="599"/>
    </row>
    <row r="39" spans="12:20">
      <c r="L39" s="600" t="s">
        <v>3304</v>
      </c>
      <c r="M39" s="600"/>
      <c r="N39" s="600"/>
      <c r="O39" s="600"/>
      <c r="P39" s="600"/>
      <c r="Q39" s="600"/>
      <c r="R39" s="600"/>
      <c r="S39" s="600"/>
      <c r="T39" s="600"/>
    </row>
    <row r="41" spans="12:20">
      <c r="L41" s="31"/>
      <c r="M41" s="31"/>
      <c r="N41" s="31"/>
      <c r="O41" s="31"/>
      <c r="P41" s="31"/>
      <c r="Q41" s="31"/>
      <c r="R41" s="31"/>
      <c r="S41" s="31"/>
      <c r="T41" s="31"/>
    </row>
    <row r="42" spans="12:20">
      <c r="L42" s="31"/>
      <c r="M42" s="31"/>
      <c r="N42" s="31"/>
      <c r="O42" s="601" t="s">
        <v>1489</v>
      </c>
      <c r="P42" s="602"/>
      <c r="Q42" s="603"/>
      <c r="R42" s="601" t="s">
        <v>1490</v>
      </c>
      <c r="S42" s="602"/>
      <c r="T42" s="603"/>
    </row>
    <row r="43" spans="12:20">
      <c r="L43" s="31"/>
      <c r="M43" s="31"/>
      <c r="N43" s="31"/>
      <c r="O43" s="579"/>
      <c r="P43" s="580"/>
      <c r="Q43" s="581"/>
      <c r="R43" s="588" t="s">
        <v>3320</v>
      </c>
      <c r="S43" s="589"/>
      <c r="T43" s="590"/>
    </row>
    <row r="44" spans="12:20">
      <c r="L44" s="31"/>
      <c r="M44" s="31"/>
      <c r="N44" s="31"/>
      <c r="O44" s="582"/>
      <c r="P44" s="583"/>
      <c r="Q44" s="584"/>
      <c r="R44" s="591"/>
      <c r="S44" s="592"/>
      <c r="T44" s="593"/>
    </row>
    <row r="45" spans="12:20">
      <c r="L45" s="31"/>
      <c r="M45" s="31"/>
      <c r="N45" s="31"/>
      <c r="O45" s="582"/>
      <c r="P45" s="583"/>
      <c r="Q45" s="584"/>
      <c r="R45" s="591"/>
      <c r="S45" s="592"/>
      <c r="T45" s="593"/>
    </row>
    <row r="46" spans="12:20">
      <c r="L46" s="31"/>
      <c r="M46" s="31"/>
      <c r="N46" s="31"/>
      <c r="O46" s="582"/>
      <c r="P46" s="583"/>
      <c r="Q46" s="584"/>
      <c r="R46" s="591"/>
      <c r="S46" s="592"/>
      <c r="T46" s="593"/>
    </row>
    <row r="47" spans="12:20">
      <c r="O47" s="585"/>
      <c r="P47" s="586"/>
      <c r="Q47" s="587"/>
      <c r="R47" s="594"/>
      <c r="S47" s="595"/>
      <c r="T47" s="596"/>
    </row>
    <row r="54" spans="2:3">
      <c r="B54" s="30" t="s">
        <v>501</v>
      </c>
      <c r="C54" s="29" t="s">
        <v>492</v>
      </c>
    </row>
    <row r="55" spans="2:3">
      <c r="B55" s="30" t="s">
        <v>501</v>
      </c>
      <c r="C55" s="29" t="s">
        <v>491</v>
      </c>
    </row>
    <row r="57" spans="2:3">
      <c r="B57" s="28" t="s">
        <v>3044</v>
      </c>
    </row>
  </sheetData>
  <mergeCells count="7">
    <mergeCell ref="O43:Q47"/>
    <mergeCell ref="R43:T47"/>
    <mergeCell ref="C5:R9"/>
    <mergeCell ref="L37:T37"/>
    <mergeCell ref="L39:T39"/>
    <mergeCell ref="O42:Q42"/>
    <mergeCell ref="R42:T42"/>
  </mergeCells>
  <phoneticPr fontId="9"/>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E84"/>
  <sheetViews>
    <sheetView showGridLines="0" tabSelected="1" topLeftCell="A72" zoomScale="85" zoomScaleNormal="85" workbookViewId="0">
      <selection activeCell="G78" sqref="G78"/>
    </sheetView>
  </sheetViews>
  <sheetFormatPr defaultRowHeight="13.5"/>
  <cols>
    <col min="1" max="1" width="7.375" style="35" customWidth="1"/>
    <col min="2" max="2" width="12.625" style="35" customWidth="1"/>
    <col min="3" max="3" width="26.875" style="35" bestFit="1" customWidth="1"/>
    <col min="4" max="4" width="77.25" style="35" customWidth="1"/>
    <col min="5" max="5" width="14.625" style="35" customWidth="1"/>
    <col min="6" max="256" width="9" style="34"/>
    <col min="257" max="257" width="7.375" style="34" customWidth="1"/>
    <col min="258" max="258" width="12.625" style="34" customWidth="1"/>
    <col min="259" max="259" width="24.625" style="34" customWidth="1"/>
    <col min="260" max="260" width="57.5" style="34" bestFit="1" customWidth="1"/>
    <col min="261" max="261" width="14.625" style="34" customWidth="1"/>
    <col min="262" max="512" width="9" style="34"/>
    <col min="513" max="513" width="7.375" style="34" customWidth="1"/>
    <col min="514" max="514" width="12.625" style="34" customWidth="1"/>
    <col min="515" max="515" width="24.625" style="34" customWidth="1"/>
    <col min="516" max="516" width="57.5" style="34" bestFit="1" customWidth="1"/>
    <col min="517" max="517" width="14.625" style="34" customWidth="1"/>
    <col min="518" max="768" width="9" style="34"/>
    <col min="769" max="769" width="7.375" style="34" customWidth="1"/>
    <col min="770" max="770" width="12.625" style="34" customWidth="1"/>
    <col min="771" max="771" width="24.625" style="34" customWidth="1"/>
    <col min="772" max="772" width="57.5" style="34" bestFit="1" customWidth="1"/>
    <col min="773" max="773" width="14.625" style="34" customWidth="1"/>
    <col min="774" max="1024" width="9" style="34"/>
    <col min="1025" max="1025" width="7.375" style="34" customWidth="1"/>
    <col min="1026" max="1026" width="12.625" style="34" customWidth="1"/>
    <col min="1027" max="1027" width="24.625" style="34" customWidth="1"/>
    <col min="1028" max="1028" width="57.5" style="34" bestFit="1" customWidth="1"/>
    <col min="1029" max="1029" width="14.625" style="34" customWidth="1"/>
    <col min="1030" max="1280" width="9" style="34"/>
    <col min="1281" max="1281" width="7.375" style="34" customWidth="1"/>
    <col min="1282" max="1282" width="12.625" style="34" customWidth="1"/>
    <col min="1283" max="1283" width="24.625" style="34" customWidth="1"/>
    <col min="1284" max="1284" width="57.5" style="34" bestFit="1" customWidth="1"/>
    <col min="1285" max="1285" width="14.625" style="34" customWidth="1"/>
    <col min="1286" max="1536" width="9" style="34"/>
    <col min="1537" max="1537" width="7.375" style="34" customWidth="1"/>
    <col min="1538" max="1538" width="12.625" style="34" customWidth="1"/>
    <col min="1539" max="1539" width="24.625" style="34" customWidth="1"/>
    <col min="1540" max="1540" width="57.5" style="34" bestFit="1" customWidth="1"/>
    <col min="1541" max="1541" width="14.625" style="34" customWidth="1"/>
    <col min="1542" max="1792" width="9" style="34"/>
    <col min="1793" max="1793" width="7.375" style="34" customWidth="1"/>
    <col min="1794" max="1794" width="12.625" style="34" customWidth="1"/>
    <col min="1795" max="1795" width="24.625" style="34" customWidth="1"/>
    <col min="1796" max="1796" width="57.5" style="34" bestFit="1" customWidth="1"/>
    <col min="1797" max="1797" width="14.625" style="34" customWidth="1"/>
    <col min="1798" max="2048" width="9" style="34"/>
    <col min="2049" max="2049" width="7.375" style="34" customWidth="1"/>
    <col min="2050" max="2050" width="12.625" style="34" customWidth="1"/>
    <col min="2051" max="2051" width="24.625" style="34" customWidth="1"/>
    <col min="2052" max="2052" width="57.5" style="34" bestFit="1" customWidth="1"/>
    <col min="2053" max="2053" width="14.625" style="34" customWidth="1"/>
    <col min="2054" max="2304" width="9" style="34"/>
    <col min="2305" max="2305" width="7.375" style="34" customWidth="1"/>
    <col min="2306" max="2306" width="12.625" style="34" customWidth="1"/>
    <col min="2307" max="2307" width="24.625" style="34" customWidth="1"/>
    <col min="2308" max="2308" width="57.5" style="34" bestFit="1" customWidth="1"/>
    <col min="2309" max="2309" width="14.625" style="34" customWidth="1"/>
    <col min="2310" max="2560" width="9" style="34"/>
    <col min="2561" max="2561" width="7.375" style="34" customWidth="1"/>
    <col min="2562" max="2562" width="12.625" style="34" customWidth="1"/>
    <col min="2563" max="2563" width="24.625" style="34" customWidth="1"/>
    <col min="2564" max="2564" width="57.5" style="34" bestFit="1" customWidth="1"/>
    <col min="2565" max="2565" width="14.625" style="34" customWidth="1"/>
    <col min="2566" max="2816" width="9" style="34"/>
    <col min="2817" max="2817" width="7.375" style="34" customWidth="1"/>
    <col min="2818" max="2818" width="12.625" style="34" customWidth="1"/>
    <col min="2819" max="2819" width="24.625" style="34" customWidth="1"/>
    <col min="2820" max="2820" width="57.5" style="34" bestFit="1" customWidth="1"/>
    <col min="2821" max="2821" width="14.625" style="34" customWidth="1"/>
    <col min="2822" max="3072" width="9" style="34"/>
    <col min="3073" max="3073" width="7.375" style="34" customWidth="1"/>
    <col min="3074" max="3074" width="12.625" style="34" customWidth="1"/>
    <col min="3075" max="3075" width="24.625" style="34" customWidth="1"/>
    <col min="3076" max="3076" width="57.5" style="34" bestFit="1" customWidth="1"/>
    <col min="3077" max="3077" width="14.625" style="34" customWidth="1"/>
    <col min="3078" max="3328" width="9" style="34"/>
    <col min="3329" max="3329" width="7.375" style="34" customWidth="1"/>
    <col min="3330" max="3330" width="12.625" style="34" customWidth="1"/>
    <col min="3331" max="3331" width="24.625" style="34" customWidth="1"/>
    <col min="3332" max="3332" width="57.5" style="34" bestFit="1" customWidth="1"/>
    <col min="3333" max="3333" width="14.625" style="34" customWidth="1"/>
    <col min="3334" max="3584" width="9" style="34"/>
    <col min="3585" max="3585" width="7.375" style="34" customWidth="1"/>
    <col min="3586" max="3586" width="12.625" style="34" customWidth="1"/>
    <col min="3587" max="3587" width="24.625" style="34" customWidth="1"/>
    <col min="3588" max="3588" width="57.5" style="34" bestFit="1" customWidth="1"/>
    <col min="3589" max="3589" width="14.625" style="34" customWidth="1"/>
    <col min="3590" max="3840" width="9" style="34"/>
    <col min="3841" max="3841" width="7.375" style="34" customWidth="1"/>
    <col min="3842" max="3842" width="12.625" style="34" customWidth="1"/>
    <col min="3843" max="3843" width="24.625" style="34" customWidth="1"/>
    <col min="3844" max="3844" width="57.5" style="34" bestFit="1" customWidth="1"/>
    <col min="3845" max="3845" width="14.625" style="34" customWidth="1"/>
    <col min="3846" max="4096" width="9" style="34"/>
    <col min="4097" max="4097" width="7.375" style="34" customWidth="1"/>
    <col min="4098" max="4098" width="12.625" style="34" customWidth="1"/>
    <col min="4099" max="4099" width="24.625" style="34" customWidth="1"/>
    <col min="4100" max="4100" width="57.5" style="34" bestFit="1" customWidth="1"/>
    <col min="4101" max="4101" width="14.625" style="34" customWidth="1"/>
    <col min="4102" max="4352" width="9" style="34"/>
    <col min="4353" max="4353" width="7.375" style="34" customWidth="1"/>
    <col min="4354" max="4354" width="12.625" style="34" customWidth="1"/>
    <col min="4355" max="4355" width="24.625" style="34" customWidth="1"/>
    <col min="4356" max="4356" width="57.5" style="34" bestFit="1" customWidth="1"/>
    <col min="4357" max="4357" width="14.625" style="34" customWidth="1"/>
    <col min="4358" max="4608" width="9" style="34"/>
    <col min="4609" max="4609" width="7.375" style="34" customWidth="1"/>
    <col min="4610" max="4610" width="12.625" style="34" customWidth="1"/>
    <col min="4611" max="4611" width="24.625" style="34" customWidth="1"/>
    <col min="4612" max="4612" width="57.5" style="34" bestFit="1" customWidth="1"/>
    <col min="4613" max="4613" width="14.625" style="34" customWidth="1"/>
    <col min="4614" max="4864" width="9" style="34"/>
    <col min="4865" max="4865" width="7.375" style="34" customWidth="1"/>
    <col min="4866" max="4866" width="12.625" style="34" customWidth="1"/>
    <col min="4867" max="4867" width="24.625" style="34" customWidth="1"/>
    <col min="4868" max="4868" width="57.5" style="34" bestFit="1" customWidth="1"/>
    <col min="4869" max="4869" width="14.625" style="34" customWidth="1"/>
    <col min="4870" max="5120" width="9" style="34"/>
    <col min="5121" max="5121" width="7.375" style="34" customWidth="1"/>
    <col min="5122" max="5122" width="12.625" style="34" customWidth="1"/>
    <col min="5123" max="5123" width="24.625" style="34" customWidth="1"/>
    <col min="5124" max="5124" width="57.5" style="34" bestFit="1" customWidth="1"/>
    <col min="5125" max="5125" width="14.625" style="34" customWidth="1"/>
    <col min="5126" max="5376" width="9" style="34"/>
    <col min="5377" max="5377" width="7.375" style="34" customWidth="1"/>
    <col min="5378" max="5378" width="12.625" style="34" customWidth="1"/>
    <col min="5379" max="5379" width="24.625" style="34" customWidth="1"/>
    <col min="5380" max="5380" width="57.5" style="34" bestFit="1" customWidth="1"/>
    <col min="5381" max="5381" width="14.625" style="34" customWidth="1"/>
    <col min="5382" max="5632" width="9" style="34"/>
    <col min="5633" max="5633" width="7.375" style="34" customWidth="1"/>
    <col min="5634" max="5634" width="12.625" style="34" customWidth="1"/>
    <col min="5635" max="5635" width="24.625" style="34" customWidth="1"/>
    <col min="5636" max="5636" width="57.5" style="34" bestFit="1" customWidth="1"/>
    <col min="5637" max="5637" width="14.625" style="34" customWidth="1"/>
    <col min="5638" max="5888" width="9" style="34"/>
    <col min="5889" max="5889" width="7.375" style="34" customWidth="1"/>
    <col min="5890" max="5890" width="12.625" style="34" customWidth="1"/>
    <col min="5891" max="5891" width="24.625" style="34" customWidth="1"/>
    <col min="5892" max="5892" width="57.5" style="34" bestFit="1" customWidth="1"/>
    <col min="5893" max="5893" width="14.625" style="34" customWidth="1"/>
    <col min="5894" max="6144" width="9" style="34"/>
    <col min="6145" max="6145" width="7.375" style="34" customWidth="1"/>
    <col min="6146" max="6146" width="12.625" style="34" customWidth="1"/>
    <col min="6147" max="6147" width="24.625" style="34" customWidth="1"/>
    <col min="6148" max="6148" width="57.5" style="34" bestFit="1" customWidth="1"/>
    <col min="6149" max="6149" width="14.625" style="34" customWidth="1"/>
    <col min="6150" max="6400" width="9" style="34"/>
    <col min="6401" max="6401" width="7.375" style="34" customWidth="1"/>
    <col min="6402" max="6402" width="12.625" style="34" customWidth="1"/>
    <col min="6403" max="6403" width="24.625" style="34" customWidth="1"/>
    <col min="6404" max="6404" width="57.5" style="34" bestFit="1" customWidth="1"/>
    <col min="6405" max="6405" width="14.625" style="34" customWidth="1"/>
    <col min="6406" max="6656" width="9" style="34"/>
    <col min="6657" max="6657" width="7.375" style="34" customWidth="1"/>
    <col min="6658" max="6658" width="12.625" style="34" customWidth="1"/>
    <col min="6659" max="6659" width="24.625" style="34" customWidth="1"/>
    <col min="6660" max="6660" width="57.5" style="34" bestFit="1" customWidth="1"/>
    <col min="6661" max="6661" width="14.625" style="34" customWidth="1"/>
    <col min="6662" max="6912" width="9" style="34"/>
    <col min="6913" max="6913" width="7.375" style="34" customWidth="1"/>
    <col min="6914" max="6914" width="12.625" style="34" customWidth="1"/>
    <col min="6915" max="6915" width="24.625" style="34" customWidth="1"/>
    <col min="6916" max="6916" width="57.5" style="34" bestFit="1" customWidth="1"/>
    <col min="6917" max="6917" width="14.625" style="34" customWidth="1"/>
    <col min="6918" max="7168" width="9" style="34"/>
    <col min="7169" max="7169" width="7.375" style="34" customWidth="1"/>
    <col min="7170" max="7170" width="12.625" style="34" customWidth="1"/>
    <col min="7171" max="7171" width="24.625" style="34" customWidth="1"/>
    <col min="7172" max="7172" width="57.5" style="34" bestFit="1" customWidth="1"/>
    <col min="7173" max="7173" width="14.625" style="34" customWidth="1"/>
    <col min="7174" max="7424" width="9" style="34"/>
    <col min="7425" max="7425" width="7.375" style="34" customWidth="1"/>
    <col min="7426" max="7426" width="12.625" style="34" customWidth="1"/>
    <col min="7427" max="7427" width="24.625" style="34" customWidth="1"/>
    <col min="7428" max="7428" width="57.5" style="34" bestFit="1" customWidth="1"/>
    <col min="7429" max="7429" width="14.625" style="34" customWidth="1"/>
    <col min="7430" max="7680" width="9" style="34"/>
    <col min="7681" max="7681" width="7.375" style="34" customWidth="1"/>
    <col min="7682" max="7682" width="12.625" style="34" customWidth="1"/>
    <col min="7683" max="7683" width="24.625" style="34" customWidth="1"/>
    <col min="7684" max="7684" width="57.5" style="34" bestFit="1" customWidth="1"/>
    <col min="7685" max="7685" width="14.625" style="34" customWidth="1"/>
    <col min="7686" max="7936" width="9" style="34"/>
    <col min="7937" max="7937" width="7.375" style="34" customWidth="1"/>
    <col min="7938" max="7938" width="12.625" style="34" customWidth="1"/>
    <col min="7939" max="7939" width="24.625" style="34" customWidth="1"/>
    <col min="7940" max="7940" width="57.5" style="34" bestFit="1" customWidth="1"/>
    <col min="7941" max="7941" width="14.625" style="34" customWidth="1"/>
    <col min="7942" max="8192" width="9" style="34"/>
    <col min="8193" max="8193" width="7.375" style="34" customWidth="1"/>
    <col min="8194" max="8194" width="12.625" style="34" customWidth="1"/>
    <col min="8195" max="8195" width="24.625" style="34" customWidth="1"/>
    <col min="8196" max="8196" width="57.5" style="34" bestFit="1" customWidth="1"/>
    <col min="8197" max="8197" width="14.625" style="34" customWidth="1"/>
    <col min="8198" max="8448" width="9" style="34"/>
    <col min="8449" max="8449" width="7.375" style="34" customWidth="1"/>
    <col min="8450" max="8450" width="12.625" style="34" customWidth="1"/>
    <col min="8451" max="8451" width="24.625" style="34" customWidth="1"/>
    <col min="8452" max="8452" width="57.5" style="34" bestFit="1" customWidth="1"/>
    <col min="8453" max="8453" width="14.625" style="34" customWidth="1"/>
    <col min="8454" max="8704" width="9" style="34"/>
    <col min="8705" max="8705" width="7.375" style="34" customWidth="1"/>
    <col min="8706" max="8706" width="12.625" style="34" customWidth="1"/>
    <col min="8707" max="8707" width="24.625" style="34" customWidth="1"/>
    <col min="8708" max="8708" width="57.5" style="34" bestFit="1" customWidth="1"/>
    <col min="8709" max="8709" width="14.625" style="34" customWidth="1"/>
    <col min="8710" max="8960" width="9" style="34"/>
    <col min="8961" max="8961" width="7.375" style="34" customWidth="1"/>
    <col min="8962" max="8962" width="12.625" style="34" customWidth="1"/>
    <col min="8963" max="8963" width="24.625" style="34" customWidth="1"/>
    <col min="8964" max="8964" width="57.5" style="34" bestFit="1" customWidth="1"/>
    <col min="8965" max="8965" width="14.625" style="34" customWidth="1"/>
    <col min="8966" max="9216" width="9" style="34"/>
    <col min="9217" max="9217" width="7.375" style="34" customWidth="1"/>
    <col min="9218" max="9218" width="12.625" style="34" customWidth="1"/>
    <col min="9219" max="9219" width="24.625" style="34" customWidth="1"/>
    <col min="9220" max="9220" width="57.5" style="34" bestFit="1" customWidth="1"/>
    <col min="9221" max="9221" width="14.625" style="34" customWidth="1"/>
    <col min="9222" max="9472" width="9" style="34"/>
    <col min="9473" max="9473" width="7.375" style="34" customWidth="1"/>
    <col min="9474" max="9474" width="12.625" style="34" customWidth="1"/>
    <col min="9475" max="9475" width="24.625" style="34" customWidth="1"/>
    <col min="9476" max="9476" width="57.5" style="34" bestFit="1" customWidth="1"/>
    <col min="9477" max="9477" width="14.625" style="34" customWidth="1"/>
    <col min="9478" max="9728" width="9" style="34"/>
    <col min="9729" max="9729" width="7.375" style="34" customWidth="1"/>
    <col min="9730" max="9730" width="12.625" style="34" customWidth="1"/>
    <col min="9731" max="9731" width="24.625" style="34" customWidth="1"/>
    <col min="9732" max="9732" width="57.5" style="34" bestFit="1" customWidth="1"/>
    <col min="9733" max="9733" width="14.625" style="34" customWidth="1"/>
    <col min="9734" max="9984" width="9" style="34"/>
    <col min="9985" max="9985" width="7.375" style="34" customWidth="1"/>
    <col min="9986" max="9986" width="12.625" style="34" customWidth="1"/>
    <col min="9987" max="9987" width="24.625" style="34" customWidth="1"/>
    <col min="9988" max="9988" width="57.5" style="34" bestFit="1" customWidth="1"/>
    <col min="9989" max="9989" width="14.625" style="34" customWidth="1"/>
    <col min="9990" max="10240" width="9" style="34"/>
    <col min="10241" max="10241" width="7.375" style="34" customWidth="1"/>
    <col min="10242" max="10242" width="12.625" style="34" customWidth="1"/>
    <col min="10243" max="10243" width="24.625" style="34" customWidth="1"/>
    <col min="10244" max="10244" width="57.5" style="34" bestFit="1" customWidth="1"/>
    <col min="10245" max="10245" width="14.625" style="34" customWidth="1"/>
    <col min="10246" max="10496" width="9" style="34"/>
    <col min="10497" max="10497" width="7.375" style="34" customWidth="1"/>
    <col min="10498" max="10498" width="12.625" style="34" customWidth="1"/>
    <col min="10499" max="10499" width="24.625" style="34" customWidth="1"/>
    <col min="10500" max="10500" width="57.5" style="34" bestFit="1" customWidth="1"/>
    <col min="10501" max="10501" width="14.625" style="34" customWidth="1"/>
    <col min="10502" max="10752" width="9" style="34"/>
    <col min="10753" max="10753" width="7.375" style="34" customWidth="1"/>
    <col min="10754" max="10754" width="12.625" style="34" customWidth="1"/>
    <col min="10755" max="10755" width="24.625" style="34" customWidth="1"/>
    <col min="10756" max="10756" width="57.5" style="34" bestFit="1" customWidth="1"/>
    <col min="10757" max="10757" width="14.625" style="34" customWidth="1"/>
    <col min="10758" max="11008" width="9" style="34"/>
    <col min="11009" max="11009" width="7.375" style="34" customWidth="1"/>
    <col min="11010" max="11010" width="12.625" style="34" customWidth="1"/>
    <col min="11011" max="11011" width="24.625" style="34" customWidth="1"/>
    <col min="11012" max="11012" width="57.5" style="34" bestFit="1" customWidth="1"/>
    <col min="11013" max="11013" width="14.625" style="34" customWidth="1"/>
    <col min="11014" max="11264" width="9" style="34"/>
    <col min="11265" max="11265" width="7.375" style="34" customWidth="1"/>
    <col min="11266" max="11266" width="12.625" style="34" customWidth="1"/>
    <col min="11267" max="11267" width="24.625" style="34" customWidth="1"/>
    <col min="11268" max="11268" width="57.5" style="34" bestFit="1" customWidth="1"/>
    <col min="11269" max="11269" width="14.625" style="34" customWidth="1"/>
    <col min="11270" max="11520" width="9" style="34"/>
    <col min="11521" max="11521" width="7.375" style="34" customWidth="1"/>
    <col min="11522" max="11522" width="12.625" style="34" customWidth="1"/>
    <col min="11523" max="11523" width="24.625" style="34" customWidth="1"/>
    <col min="11524" max="11524" width="57.5" style="34" bestFit="1" customWidth="1"/>
    <col min="11525" max="11525" width="14.625" style="34" customWidth="1"/>
    <col min="11526" max="11776" width="9" style="34"/>
    <col min="11777" max="11777" width="7.375" style="34" customWidth="1"/>
    <col min="11778" max="11778" width="12.625" style="34" customWidth="1"/>
    <col min="11779" max="11779" width="24.625" style="34" customWidth="1"/>
    <col min="11780" max="11780" width="57.5" style="34" bestFit="1" customWidth="1"/>
    <col min="11781" max="11781" width="14.625" style="34" customWidth="1"/>
    <col min="11782" max="12032" width="9" style="34"/>
    <col min="12033" max="12033" width="7.375" style="34" customWidth="1"/>
    <col min="12034" max="12034" width="12.625" style="34" customWidth="1"/>
    <col min="12035" max="12035" width="24.625" style="34" customWidth="1"/>
    <col min="12036" max="12036" width="57.5" style="34" bestFit="1" customWidth="1"/>
    <col min="12037" max="12037" width="14.625" style="34" customWidth="1"/>
    <col min="12038" max="12288" width="9" style="34"/>
    <col min="12289" max="12289" width="7.375" style="34" customWidth="1"/>
    <col min="12290" max="12290" width="12.625" style="34" customWidth="1"/>
    <col min="12291" max="12291" width="24.625" style="34" customWidth="1"/>
    <col min="12292" max="12292" width="57.5" style="34" bestFit="1" customWidth="1"/>
    <col min="12293" max="12293" width="14.625" style="34" customWidth="1"/>
    <col min="12294" max="12544" width="9" style="34"/>
    <col min="12545" max="12545" width="7.375" style="34" customWidth="1"/>
    <col min="12546" max="12546" width="12.625" style="34" customWidth="1"/>
    <col min="12547" max="12547" width="24.625" style="34" customWidth="1"/>
    <col min="12548" max="12548" width="57.5" style="34" bestFit="1" customWidth="1"/>
    <col min="12549" max="12549" width="14.625" style="34" customWidth="1"/>
    <col min="12550" max="12800" width="9" style="34"/>
    <col min="12801" max="12801" width="7.375" style="34" customWidth="1"/>
    <col min="12802" max="12802" width="12.625" style="34" customWidth="1"/>
    <col min="12803" max="12803" width="24.625" style="34" customWidth="1"/>
    <col min="12804" max="12804" width="57.5" style="34" bestFit="1" customWidth="1"/>
    <col min="12805" max="12805" width="14.625" style="34" customWidth="1"/>
    <col min="12806" max="13056" width="9" style="34"/>
    <col min="13057" max="13057" width="7.375" style="34" customWidth="1"/>
    <col min="13058" max="13058" width="12.625" style="34" customWidth="1"/>
    <col min="13059" max="13059" width="24.625" style="34" customWidth="1"/>
    <col min="13060" max="13060" width="57.5" style="34" bestFit="1" customWidth="1"/>
    <col min="13061" max="13061" width="14.625" style="34" customWidth="1"/>
    <col min="13062" max="13312" width="9" style="34"/>
    <col min="13313" max="13313" width="7.375" style="34" customWidth="1"/>
    <col min="13314" max="13314" width="12.625" style="34" customWidth="1"/>
    <col min="13315" max="13315" width="24.625" style="34" customWidth="1"/>
    <col min="13316" max="13316" width="57.5" style="34" bestFit="1" customWidth="1"/>
    <col min="13317" max="13317" width="14.625" style="34" customWidth="1"/>
    <col min="13318" max="13568" width="9" style="34"/>
    <col min="13569" max="13569" width="7.375" style="34" customWidth="1"/>
    <col min="13570" max="13570" width="12.625" style="34" customWidth="1"/>
    <col min="13571" max="13571" width="24.625" style="34" customWidth="1"/>
    <col min="13572" max="13572" width="57.5" style="34" bestFit="1" customWidth="1"/>
    <col min="13573" max="13573" width="14.625" style="34" customWidth="1"/>
    <col min="13574" max="13824" width="9" style="34"/>
    <col min="13825" max="13825" width="7.375" style="34" customWidth="1"/>
    <col min="13826" max="13826" width="12.625" style="34" customWidth="1"/>
    <col min="13827" max="13827" width="24.625" style="34" customWidth="1"/>
    <col min="13828" max="13828" width="57.5" style="34" bestFit="1" customWidth="1"/>
    <col min="13829" max="13829" width="14.625" style="34" customWidth="1"/>
    <col min="13830" max="14080" width="9" style="34"/>
    <col min="14081" max="14081" width="7.375" style="34" customWidth="1"/>
    <col min="14082" max="14082" width="12.625" style="34" customWidth="1"/>
    <col min="14083" max="14083" width="24.625" style="34" customWidth="1"/>
    <col min="14084" max="14084" width="57.5" style="34" bestFit="1" customWidth="1"/>
    <col min="14085" max="14085" width="14.625" style="34" customWidth="1"/>
    <col min="14086" max="14336" width="9" style="34"/>
    <col min="14337" max="14337" width="7.375" style="34" customWidth="1"/>
    <col min="14338" max="14338" width="12.625" style="34" customWidth="1"/>
    <col min="14339" max="14339" width="24.625" style="34" customWidth="1"/>
    <col min="14340" max="14340" width="57.5" style="34" bestFit="1" customWidth="1"/>
    <col min="14341" max="14341" width="14.625" style="34" customWidth="1"/>
    <col min="14342" max="14592" width="9" style="34"/>
    <col min="14593" max="14593" width="7.375" style="34" customWidth="1"/>
    <col min="14594" max="14594" width="12.625" style="34" customWidth="1"/>
    <col min="14595" max="14595" width="24.625" style="34" customWidth="1"/>
    <col min="14596" max="14596" width="57.5" style="34" bestFit="1" customWidth="1"/>
    <col min="14597" max="14597" width="14.625" style="34" customWidth="1"/>
    <col min="14598" max="14848" width="9" style="34"/>
    <col min="14849" max="14849" width="7.375" style="34" customWidth="1"/>
    <col min="14850" max="14850" width="12.625" style="34" customWidth="1"/>
    <col min="14851" max="14851" width="24.625" style="34" customWidth="1"/>
    <col min="14852" max="14852" width="57.5" style="34" bestFit="1" customWidth="1"/>
    <col min="14853" max="14853" width="14.625" style="34" customWidth="1"/>
    <col min="14854" max="15104" width="9" style="34"/>
    <col min="15105" max="15105" width="7.375" style="34" customWidth="1"/>
    <col min="15106" max="15106" width="12.625" style="34" customWidth="1"/>
    <col min="15107" max="15107" width="24.625" style="34" customWidth="1"/>
    <col min="15108" max="15108" width="57.5" style="34" bestFit="1" customWidth="1"/>
    <col min="15109" max="15109" width="14.625" style="34" customWidth="1"/>
    <col min="15110" max="15360" width="9" style="34"/>
    <col min="15361" max="15361" width="7.375" style="34" customWidth="1"/>
    <col min="15362" max="15362" width="12.625" style="34" customWidth="1"/>
    <col min="15363" max="15363" width="24.625" style="34" customWidth="1"/>
    <col min="15364" max="15364" width="57.5" style="34" bestFit="1" customWidth="1"/>
    <col min="15365" max="15365" width="14.625" style="34" customWidth="1"/>
    <col min="15366" max="15616" width="9" style="34"/>
    <col min="15617" max="15617" width="7.375" style="34" customWidth="1"/>
    <col min="15618" max="15618" width="12.625" style="34" customWidth="1"/>
    <col min="15619" max="15619" width="24.625" style="34" customWidth="1"/>
    <col min="15620" max="15620" width="57.5" style="34" bestFit="1" customWidth="1"/>
    <col min="15621" max="15621" width="14.625" style="34" customWidth="1"/>
    <col min="15622" max="15872" width="9" style="34"/>
    <col min="15873" max="15873" width="7.375" style="34" customWidth="1"/>
    <col min="15874" max="15874" width="12.625" style="34" customWidth="1"/>
    <col min="15875" max="15875" width="24.625" style="34" customWidth="1"/>
    <col min="15876" max="15876" width="57.5" style="34" bestFit="1" customWidth="1"/>
    <col min="15877" max="15877" width="14.625" style="34" customWidth="1"/>
    <col min="15878" max="16128" width="9" style="34"/>
    <col min="16129" max="16129" width="7.375" style="34" customWidth="1"/>
    <col min="16130" max="16130" width="12.625" style="34" customWidth="1"/>
    <col min="16131" max="16131" width="24.625" style="34" customWidth="1"/>
    <col min="16132" max="16132" width="57.5" style="34" bestFit="1" customWidth="1"/>
    <col min="16133" max="16133" width="14.625" style="34" customWidth="1"/>
    <col min="16134" max="16384" width="9" style="34"/>
  </cols>
  <sheetData>
    <row r="1" spans="1:5" ht="18.75">
      <c r="A1" s="32" t="s">
        <v>500</v>
      </c>
      <c r="B1" s="33"/>
      <c r="C1" s="33"/>
      <c r="D1" s="33"/>
      <c r="E1" s="33"/>
    </row>
    <row r="2" spans="1:5" ht="14.25" thickBot="1"/>
    <row r="3" spans="1:5">
      <c r="A3" s="614" t="s">
        <v>499</v>
      </c>
      <c r="B3" s="616" t="s">
        <v>498</v>
      </c>
      <c r="C3" s="618"/>
      <c r="D3" s="619"/>
      <c r="E3" s="620"/>
    </row>
    <row r="4" spans="1:5" ht="14.25" thickBot="1">
      <c r="A4" s="615"/>
      <c r="B4" s="617"/>
      <c r="C4" s="36" t="s">
        <v>497</v>
      </c>
      <c r="D4" s="36" t="s">
        <v>496</v>
      </c>
      <c r="E4" s="37" t="s">
        <v>495</v>
      </c>
    </row>
    <row r="5" spans="1:5" ht="14.25" thickTop="1">
      <c r="A5" s="38">
        <v>1</v>
      </c>
      <c r="B5" s="39">
        <v>42409</v>
      </c>
      <c r="C5" s="40" t="s">
        <v>494</v>
      </c>
      <c r="D5" s="41" t="s">
        <v>493</v>
      </c>
      <c r="E5" s="42" t="s">
        <v>705</v>
      </c>
    </row>
    <row r="6" spans="1:5" ht="27">
      <c r="A6" s="46">
        <v>1.01</v>
      </c>
      <c r="B6" s="47">
        <v>42632</v>
      </c>
      <c r="C6" s="48" t="s">
        <v>522</v>
      </c>
      <c r="D6" s="49" t="s">
        <v>507</v>
      </c>
      <c r="E6" s="50" t="s">
        <v>706</v>
      </c>
    </row>
    <row r="7" spans="1:5" ht="27">
      <c r="A7" s="610">
        <v>1.01</v>
      </c>
      <c r="B7" s="607" t="s">
        <v>642</v>
      </c>
      <c r="C7" s="51" t="s">
        <v>523</v>
      </c>
      <c r="D7" s="52" t="s">
        <v>526</v>
      </c>
      <c r="E7" s="50" t="s">
        <v>707</v>
      </c>
    </row>
    <row r="8" spans="1:5" ht="27">
      <c r="A8" s="611"/>
      <c r="B8" s="608"/>
      <c r="C8" s="53" t="s">
        <v>524</v>
      </c>
      <c r="D8" s="52" t="s">
        <v>527</v>
      </c>
      <c r="E8" s="50" t="s">
        <v>707</v>
      </c>
    </row>
    <row r="9" spans="1:5" ht="40.5">
      <c r="A9" s="611"/>
      <c r="B9" s="608"/>
      <c r="C9" s="54" t="s">
        <v>525</v>
      </c>
      <c r="D9" s="52" t="s">
        <v>528</v>
      </c>
      <c r="E9" s="50" t="s">
        <v>707</v>
      </c>
    </row>
    <row r="10" spans="1:5" ht="40.5">
      <c r="A10" s="612"/>
      <c r="B10" s="609"/>
      <c r="C10" s="54" t="s">
        <v>525</v>
      </c>
      <c r="D10" s="55" t="s">
        <v>530</v>
      </c>
      <c r="E10" s="50" t="s">
        <v>707</v>
      </c>
    </row>
    <row r="11" spans="1:5" ht="54">
      <c r="A11" s="56">
        <v>1.01</v>
      </c>
      <c r="B11" s="57" t="s">
        <v>642</v>
      </c>
      <c r="C11" s="54" t="s">
        <v>522</v>
      </c>
      <c r="D11" s="55" t="s">
        <v>532</v>
      </c>
      <c r="E11" s="50" t="s">
        <v>707</v>
      </c>
    </row>
    <row r="12" spans="1:5" ht="27">
      <c r="A12" s="58">
        <v>1.02</v>
      </c>
      <c r="B12" s="59" t="s">
        <v>643</v>
      </c>
      <c r="C12" s="60" t="s">
        <v>666</v>
      </c>
      <c r="D12" s="52" t="s">
        <v>540</v>
      </c>
      <c r="E12" s="50" t="s">
        <v>707</v>
      </c>
    </row>
    <row r="13" spans="1:5" ht="40.5">
      <c r="A13" s="58">
        <v>1.02</v>
      </c>
      <c r="B13" s="59" t="s">
        <v>643</v>
      </c>
      <c r="C13" s="60" t="s">
        <v>541</v>
      </c>
      <c r="D13" s="52" t="s">
        <v>542</v>
      </c>
      <c r="E13" s="50" t="s">
        <v>707</v>
      </c>
    </row>
    <row r="14" spans="1:5" ht="40.5">
      <c r="A14" s="58">
        <v>1.02</v>
      </c>
      <c r="B14" s="59" t="s">
        <v>643</v>
      </c>
      <c r="C14" s="60" t="s">
        <v>539</v>
      </c>
      <c r="D14" s="52" t="s">
        <v>544</v>
      </c>
      <c r="E14" s="50" t="s">
        <v>707</v>
      </c>
    </row>
    <row r="15" spans="1:5" ht="27">
      <c r="A15" s="58">
        <v>1.02</v>
      </c>
      <c r="B15" s="59" t="s">
        <v>643</v>
      </c>
      <c r="C15" s="60" t="s">
        <v>667</v>
      </c>
      <c r="D15" s="52" t="s">
        <v>551</v>
      </c>
      <c r="E15" s="50" t="s">
        <v>707</v>
      </c>
    </row>
    <row r="16" spans="1:5" ht="27">
      <c r="A16" s="610">
        <v>1.03</v>
      </c>
      <c r="B16" s="607" t="s">
        <v>644</v>
      </c>
      <c r="C16" s="60" t="s">
        <v>667</v>
      </c>
      <c r="D16" s="52" t="s">
        <v>582</v>
      </c>
      <c r="E16" s="50" t="s">
        <v>707</v>
      </c>
    </row>
    <row r="17" spans="1:5" ht="27" customHeight="1">
      <c r="A17" s="611"/>
      <c r="B17" s="608"/>
      <c r="C17" s="60" t="s">
        <v>581</v>
      </c>
      <c r="D17" s="621" t="s">
        <v>601</v>
      </c>
      <c r="E17" s="50" t="s">
        <v>707</v>
      </c>
    </row>
    <row r="18" spans="1:5" ht="27">
      <c r="A18" s="611"/>
      <c r="B18" s="608"/>
      <c r="C18" s="60" t="s">
        <v>539</v>
      </c>
      <c r="D18" s="622"/>
      <c r="E18" s="50" t="s">
        <v>707</v>
      </c>
    </row>
    <row r="19" spans="1:5" ht="27" customHeight="1">
      <c r="A19" s="611"/>
      <c r="B19" s="608"/>
      <c r="C19" s="54" t="s">
        <v>525</v>
      </c>
      <c r="D19" s="623"/>
      <c r="E19" s="50" t="s">
        <v>707</v>
      </c>
    </row>
    <row r="20" spans="1:5" ht="27" customHeight="1">
      <c r="A20" s="611"/>
      <c r="B20" s="608"/>
      <c r="C20" s="60" t="s">
        <v>667</v>
      </c>
      <c r="D20" s="621" t="s">
        <v>625</v>
      </c>
      <c r="E20" s="50" t="s">
        <v>707</v>
      </c>
    </row>
    <row r="21" spans="1:5" ht="27">
      <c r="A21" s="611"/>
      <c r="B21" s="608"/>
      <c r="C21" s="60" t="s">
        <v>539</v>
      </c>
      <c r="D21" s="622"/>
      <c r="E21" s="50" t="s">
        <v>707</v>
      </c>
    </row>
    <row r="22" spans="1:5" ht="27" customHeight="1">
      <c r="A22" s="612"/>
      <c r="B22" s="609"/>
      <c r="C22" s="54" t="s">
        <v>525</v>
      </c>
      <c r="D22" s="623"/>
      <c r="E22" s="50" t="s">
        <v>707</v>
      </c>
    </row>
    <row r="23" spans="1:5" ht="27" customHeight="1">
      <c r="A23" s="610">
        <v>1.04</v>
      </c>
      <c r="B23" s="607" t="s">
        <v>645</v>
      </c>
      <c r="C23" s="60" t="s">
        <v>667</v>
      </c>
      <c r="D23" s="613" t="s">
        <v>640</v>
      </c>
      <c r="E23" s="50" t="s">
        <v>707</v>
      </c>
    </row>
    <row r="24" spans="1:5" ht="27" customHeight="1">
      <c r="A24" s="611"/>
      <c r="B24" s="608"/>
      <c r="C24" s="60" t="s">
        <v>523</v>
      </c>
      <c r="D24" s="613"/>
      <c r="E24" s="50" t="s">
        <v>707</v>
      </c>
    </row>
    <row r="25" spans="1:5" ht="27" customHeight="1">
      <c r="A25" s="611"/>
      <c r="B25" s="608"/>
      <c r="C25" s="60" t="s">
        <v>539</v>
      </c>
      <c r="D25" s="613"/>
      <c r="E25" s="50" t="s">
        <v>707</v>
      </c>
    </row>
    <row r="26" spans="1:5" ht="27" customHeight="1">
      <c r="A26" s="611"/>
      <c r="B26" s="608"/>
      <c r="C26" s="54" t="s">
        <v>522</v>
      </c>
      <c r="D26" s="613"/>
      <c r="E26" s="50" t="s">
        <v>707</v>
      </c>
    </row>
    <row r="27" spans="1:5" ht="27" customHeight="1">
      <c r="A27" s="612"/>
      <c r="B27" s="609"/>
      <c r="C27" s="60" t="s">
        <v>523</v>
      </c>
      <c r="D27" s="64" t="s">
        <v>636</v>
      </c>
      <c r="E27" s="50" t="s">
        <v>707</v>
      </c>
    </row>
    <row r="28" spans="1:5" ht="75.75" customHeight="1">
      <c r="A28" s="70">
        <v>1.05</v>
      </c>
      <c r="B28" s="67" t="s">
        <v>646</v>
      </c>
      <c r="C28" s="68" t="s">
        <v>522</v>
      </c>
      <c r="D28" s="69" t="s">
        <v>650</v>
      </c>
      <c r="E28" s="50" t="s">
        <v>707</v>
      </c>
    </row>
    <row r="29" spans="1:5" s="71" customFormat="1" ht="75.75" customHeight="1">
      <c r="A29" s="70">
        <v>1.06</v>
      </c>
      <c r="B29" s="67" t="s">
        <v>652</v>
      </c>
      <c r="C29" s="68" t="s">
        <v>647</v>
      </c>
      <c r="D29" s="69" t="s">
        <v>661</v>
      </c>
      <c r="E29" s="50" t="s">
        <v>707</v>
      </c>
    </row>
    <row r="30" spans="1:5" s="71" customFormat="1" ht="40.5" customHeight="1">
      <c r="A30" s="70">
        <v>1.07</v>
      </c>
      <c r="B30" s="67" t="s">
        <v>654</v>
      </c>
      <c r="C30" s="68" t="s">
        <v>522</v>
      </c>
      <c r="D30" s="69" t="s">
        <v>656</v>
      </c>
      <c r="E30" s="50" t="s">
        <v>707</v>
      </c>
    </row>
    <row r="31" spans="1:5" s="71" customFormat="1" ht="58.5" customHeight="1">
      <c r="A31" s="178">
        <v>2</v>
      </c>
      <c r="B31" s="67" t="s">
        <v>662</v>
      </c>
      <c r="C31" s="68" t="s">
        <v>522</v>
      </c>
      <c r="D31" s="69" t="s">
        <v>1743</v>
      </c>
      <c r="E31" s="50" t="s">
        <v>707</v>
      </c>
    </row>
    <row r="32" spans="1:5" s="71" customFormat="1" ht="40.5" customHeight="1">
      <c r="A32" s="178">
        <v>2</v>
      </c>
      <c r="B32" s="67" t="s">
        <v>702</v>
      </c>
      <c r="C32" s="68" t="s">
        <v>703</v>
      </c>
      <c r="D32" s="69" t="s">
        <v>1478</v>
      </c>
      <c r="E32" s="50" t="s">
        <v>707</v>
      </c>
    </row>
    <row r="33" spans="1:5" s="71" customFormat="1" ht="63.75" customHeight="1">
      <c r="A33" s="178">
        <v>2</v>
      </c>
      <c r="B33" s="67" t="s">
        <v>1479</v>
      </c>
      <c r="C33" s="68" t="s">
        <v>1372</v>
      </c>
      <c r="D33" s="69" t="s">
        <v>1482</v>
      </c>
      <c r="E33" s="50" t="s">
        <v>707</v>
      </c>
    </row>
    <row r="34" spans="1:5" s="71" customFormat="1" ht="72" customHeight="1">
      <c r="A34" s="178">
        <v>2</v>
      </c>
      <c r="B34" s="67" t="s">
        <v>1479</v>
      </c>
      <c r="C34" s="68" t="s">
        <v>1480</v>
      </c>
      <c r="D34" s="69" t="s">
        <v>1481</v>
      </c>
      <c r="E34" s="50" t="s">
        <v>707</v>
      </c>
    </row>
    <row r="35" spans="1:5" s="71" customFormat="1" ht="27" customHeight="1">
      <c r="A35" s="178">
        <v>2</v>
      </c>
      <c r="B35" s="67" t="s">
        <v>1479</v>
      </c>
      <c r="C35" s="68" t="s">
        <v>1483</v>
      </c>
      <c r="D35" s="69" t="s">
        <v>1484</v>
      </c>
      <c r="E35" s="50" t="s">
        <v>707</v>
      </c>
    </row>
    <row r="36" spans="1:5" s="71" customFormat="1" ht="27" customHeight="1">
      <c r="A36" s="178">
        <v>2</v>
      </c>
      <c r="B36" s="67" t="s">
        <v>1479</v>
      </c>
      <c r="C36" s="68" t="s">
        <v>1485</v>
      </c>
      <c r="D36" s="69" t="s">
        <v>1487</v>
      </c>
      <c r="E36" s="50" t="s">
        <v>707</v>
      </c>
    </row>
    <row r="37" spans="1:5" s="71" customFormat="1" ht="31.5" customHeight="1">
      <c r="A37" s="178">
        <v>2</v>
      </c>
      <c r="B37" s="67" t="s">
        <v>1479</v>
      </c>
      <c r="C37" s="68" t="s">
        <v>1486</v>
      </c>
      <c r="D37" s="69" t="s">
        <v>1488</v>
      </c>
      <c r="E37" s="50" t="s">
        <v>707</v>
      </c>
    </row>
    <row r="38" spans="1:5" s="71" customFormat="1" ht="31.5" customHeight="1">
      <c r="A38" s="178">
        <v>2</v>
      </c>
      <c r="B38" s="67" t="s">
        <v>1479</v>
      </c>
      <c r="C38" s="68" t="s">
        <v>1553</v>
      </c>
      <c r="D38" s="69" t="s">
        <v>1556</v>
      </c>
      <c r="E38" s="50" t="s">
        <v>707</v>
      </c>
    </row>
    <row r="39" spans="1:5" s="71" customFormat="1" ht="31.5" customHeight="1">
      <c r="A39" s="178">
        <v>2</v>
      </c>
      <c r="B39" s="67" t="s">
        <v>1479</v>
      </c>
      <c r="C39" s="68" t="s">
        <v>1554</v>
      </c>
      <c r="D39" s="69" t="s">
        <v>1556</v>
      </c>
      <c r="E39" s="50" t="s">
        <v>707</v>
      </c>
    </row>
    <row r="40" spans="1:5" s="71" customFormat="1" ht="31.5" customHeight="1">
      <c r="A40" s="178">
        <v>2</v>
      </c>
      <c r="B40" s="67" t="s">
        <v>1479</v>
      </c>
      <c r="C40" s="68" t="s">
        <v>1555</v>
      </c>
      <c r="D40" s="69" t="s">
        <v>1557</v>
      </c>
      <c r="E40" s="50" t="s">
        <v>707</v>
      </c>
    </row>
    <row r="41" spans="1:5" s="71" customFormat="1" ht="31.5" customHeight="1">
      <c r="A41" s="178">
        <v>2</v>
      </c>
      <c r="B41" s="216" t="s">
        <v>1582</v>
      </c>
      <c r="C41" s="217" t="s">
        <v>1583</v>
      </c>
      <c r="D41" s="218" t="s">
        <v>1744</v>
      </c>
      <c r="E41" s="50" t="s">
        <v>707</v>
      </c>
    </row>
    <row r="42" spans="1:5" s="71" customFormat="1" ht="45.75" customHeight="1">
      <c r="A42" s="178">
        <v>2</v>
      </c>
      <c r="B42" s="216" t="s">
        <v>1582</v>
      </c>
      <c r="C42" s="217" t="s">
        <v>1841</v>
      </c>
      <c r="D42" s="218" t="s">
        <v>1840</v>
      </c>
      <c r="E42" s="50" t="s">
        <v>707</v>
      </c>
    </row>
    <row r="43" spans="1:5" s="71" customFormat="1" ht="63" customHeight="1">
      <c r="A43" s="178">
        <v>2</v>
      </c>
      <c r="B43" s="216" t="s">
        <v>1878</v>
      </c>
      <c r="C43" s="217" t="s">
        <v>1880</v>
      </c>
      <c r="D43" s="218" t="s">
        <v>1879</v>
      </c>
      <c r="E43" s="50" t="s">
        <v>706</v>
      </c>
    </row>
    <row r="44" spans="1:5" s="138" customFormat="1" ht="63" customHeight="1">
      <c r="A44" s="219">
        <v>2</v>
      </c>
      <c r="B44" s="220" t="s">
        <v>2169</v>
      </c>
      <c r="C44" s="221" t="s">
        <v>2170</v>
      </c>
      <c r="D44" s="222" t="s">
        <v>2171</v>
      </c>
      <c r="E44" s="223" t="s">
        <v>2172</v>
      </c>
    </row>
    <row r="45" spans="1:5" s="138" customFormat="1" ht="63" customHeight="1">
      <c r="A45" s="219">
        <v>2</v>
      </c>
      <c r="B45" s="220" t="s">
        <v>2169</v>
      </c>
      <c r="C45" s="221" t="s">
        <v>2173</v>
      </c>
      <c r="D45" s="222" t="s">
        <v>2174</v>
      </c>
      <c r="E45" s="224" t="s">
        <v>2172</v>
      </c>
    </row>
    <row r="46" spans="1:5" s="71" customFormat="1" ht="45.75" customHeight="1">
      <c r="A46" s="219">
        <v>2</v>
      </c>
      <c r="B46" s="220" t="s">
        <v>2169</v>
      </c>
      <c r="C46" s="221" t="s">
        <v>2175</v>
      </c>
      <c r="D46" s="222" t="s">
        <v>2176</v>
      </c>
      <c r="E46" s="224" t="s">
        <v>2172</v>
      </c>
    </row>
    <row r="47" spans="1:5" s="138" customFormat="1" ht="111.75" customHeight="1">
      <c r="A47" s="219">
        <v>2</v>
      </c>
      <c r="B47" s="220" t="s">
        <v>2666</v>
      </c>
      <c r="C47" s="221" t="s">
        <v>2667</v>
      </c>
      <c r="D47" s="222" t="s">
        <v>2669</v>
      </c>
      <c r="E47" s="224" t="s">
        <v>2172</v>
      </c>
    </row>
    <row r="48" spans="1:5" s="138" customFormat="1" ht="84" customHeight="1">
      <c r="A48" s="219">
        <v>2</v>
      </c>
      <c r="B48" s="220" t="s">
        <v>2769</v>
      </c>
      <c r="C48" s="221" t="s">
        <v>2773</v>
      </c>
      <c r="D48" s="222" t="s">
        <v>2775</v>
      </c>
      <c r="E48" s="224" t="s">
        <v>2774</v>
      </c>
    </row>
    <row r="49" spans="1:5" s="138" customFormat="1" ht="59.25" customHeight="1">
      <c r="A49" s="219">
        <v>2</v>
      </c>
      <c r="B49" s="220" t="s">
        <v>2769</v>
      </c>
      <c r="C49" s="221" t="s">
        <v>2782</v>
      </c>
      <c r="D49" s="222" t="s">
        <v>2783</v>
      </c>
      <c r="E49" s="224" t="s">
        <v>2774</v>
      </c>
    </row>
    <row r="50" spans="1:5" s="138" customFormat="1">
      <c r="A50" s="219">
        <v>2</v>
      </c>
      <c r="B50" s="220" t="s">
        <v>2789</v>
      </c>
      <c r="C50" s="221" t="s">
        <v>2792</v>
      </c>
      <c r="D50" s="222" t="s">
        <v>2790</v>
      </c>
      <c r="E50" s="224" t="s">
        <v>2791</v>
      </c>
    </row>
    <row r="51" spans="1:5" s="138" customFormat="1" ht="27">
      <c r="A51" s="219">
        <v>2</v>
      </c>
      <c r="B51" s="220" t="s">
        <v>2793</v>
      </c>
      <c r="C51" s="221" t="s">
        <v>2797</v>
      </c>
      <c r="D51" s="222" t="s">
        <v>2796</v>
      </c>
      <c r="E51" s="224" t="s">
        <v>2791</v>
      </c>
    </row>
    <row r="52" spans="1:5" s="138" customFormat="1" ht="27">
      <c r="A52" s="219">
        <v>2</v>
      </c>
      <c r="B52" s="220" t="s">
        <v>2802</v>
      </c>
      <c r="C52" s="221" t="s">
        <v>2804</v>
      </c>
      <c r="D52" s="222" t="s">
        <v>2803</v>
      </c>
      <c r="E52" s="224" t="s">
        <v>705</v>
      </c>
    </row>
    <row r="53" spans="1:5" s="138" customFormat="1" ht="67.5">
      <c r="A53" s="219">
        <v>2</v>
      </c>
      <c r="B53" s="220" t="s">
        <v>2959</v>
      </c>
      <c r="C53" s="221" t="s">
        <v>2958</v>
      </c>
      <c r="D53" s="222" t="s">
        <v>2806</v>
      </c>
      <c r="E53" s="224" t="s">
        <v>705</v>
      </c>
    </row>
    <row r="54" spans="1:5" s="174" customFormat="1">
      <c r="A54" s="219">
        <v>2.0099999999999998</v>
      </c>
      <c r="B54" s="220" t="s">
        <v>2934</v>
      </c>
      <c r="C54" s="221" t="s">
        <v>2935</v>
      </c>
      <c r="D54" s="222" t="s">
        <v>2936</v>
      </c>
      <c r="E54" s="224" t="s">
        <v>705</v>
      </c>
    </row>
    <row r="55" spans="1:5" s="174" customFormat="1" ht="27">
      <c r="A55" s="219">
        <v>2.0099999999999998</v>
      </c>
      <c r="B55" s="220" t="s">
        <v>2934</v>
      </c>
      <c r="C55" s="221" t="s">
        <v>2937</v>
      </c>
      <c r="D55" s="222" t="s">
        <v>2938</v>
      </c>
      <c r="E55" s="224" t="s">
        <v>705</v>
      </c>
    </row>
    <row r="56" spans="1:5" s="174" customFormat="1" ht="27">
      <c r="A56" s="219">
        <v>2.0099999999999998</v>
      </c>
      <c r="B56" s="220" t="s">
        <v>2934</v>
      </c>
      <c r="C56" s="221" t="s">
        <v>2940</v>
      </c>
      <c r="D56" s="222" t="s">
        <v>2943</v>
      </c>
      <c r="E56" s="224" t="s">
        <v>705</v>
      </c>
    </row>
    <row r="57" spans="1:5" s="174" customFormat="1" ht="27">
      <c r="A57" s="219">
        <v>2.0099999999999998</v>
      </c>
      <c r="B57" s="220" t="s">
        <v>2934</v>
      </c>
      <c r="C57" s="221" t="s">
        <v>2941</v>
      </c>
      <c r="D57" s="222" t="s">
        <v>2942</v>
      </c>
      <c r="E57" s="224" t="s">
        <v>705</v>
      </c>
    </row>
    <row r="58" spans="1:5" s="174" customFormat="1">
      <c r="A58" s="219">
        <v>2.0099999999999998</v>
      </c>
      <c r="B58" s="220" t="s">
        <v>2950</v>
      </c>
      <c r="C58" s="221" t="s">
        <v>2951</v>
      </c>
      <c r="D58" s="222" t="s">
        <v>2952</v>
      </c>
      <c r="E58" s="224" t="s">
        <v>705</v>
      </c>
    </row>
    <row r="59" spans="1:5" s="174" customFormat="1">
      <c r="A59" s="219">
        <v>2.0099999999999998</v>
      </c>
      <c r="B59" s="220" t="s">
        <v>2954</v>
      </c>
      <c r="C59" s="221" t="s">
        <v>2955</v>
      </c>
      <c r="D59" s="222" t="s">
        <v>2956</v>
      </c>
      <c r="E59" s="224" t="s">
        <v>2957</v>
      </c>
    </row>
    <row r="60" spans="1:5" s="174" customFormat="1" ht="40.5">
      <c r="A60" s="219">
        <v>2.0099999999999998</v>
      </c>
      <c r="B60" s="220" t="s">
        <v>2960</v>
      </c>
      <c r="C60" s="221" t="s">
        <v>2773</v>
      </c>
      <c r="D60" s="222" t="s">
        <v>2961</v>
      </c>
      <c r="E60" s="224" t="s">
        <v>2957</v>
      </c>
    </row>
    <row r="61" spans="1:5" s="174" customFormat="1" ht="46.5" customHeight="1">
      <c r="A61" s="219">
        <v>2.0099999999999998</v>
      </c>
      <c r="B61" s="220" t="s">
        <v>2962</v>
      </c>
      <c r="C61" s="221" t="s">
        <v>541</v>
      </c>
      <c r="D61" s="222" t="s">
        <v>2963</v>
      </c>
      <c r="E61" s="224" t="s">
        <v>2957</v>
      </c>
    </row>
    <row r="62" spans="1:5" s="174" customFormat="1" ht="46.5" customHeight="1">
      <c r="A62" s="219">
        <v>2.0099999999999998</v>
      </c>
      <c r="B62" s="220" t="s">
        <v>2966</v>
      </c>
      <c r="C62" s="221" t="s">
        <v>2967</v>
      </c>
      <c r="D62" s="222" t="s">
        <v>2968</v>
      </c>
      <c r="E62" s="224" t="s">
        <v>706</v>
      </c>
    </row>
    <row r="63" spans="1:5" s="174" customFormat="1" ht="46.5" customHeight="1">
      <c r="A63" s="219">
        <v>2.0099999999999998</v>
      </c>
      <c r="B63" s="220" t="s">
        <v>2966</v>
      </c>
      <c r="C63" s="221" t="s">
        <v>2967</v>
      </c>
      <c r="D63" s="222" t="s">
        <v>2968</v>
      </c>
      <c r="E63" s="224" t="s">
        <v>705</v>
      </c>
    </row>
    <row r="64" spans="1:5" s="174" customFormat="1" ht="61.5" customHeight="1">
      <c r="A64" s="219">
        <v>2.0099999999999998</v>
      </c>
      <c r="B64" s="220" t="s">
        <v>2972</v>
      </c>
      <c r="C64" s="221" t="s">
        <v>2773</v>
      </c>
      <c r="D64" s="222" t="s">
        <v>2973</v>
      </c>
      <c r="E64" s="224" t="s">
        <v>705</v>
      </c>
    </row>
    <row r="65" spans="1:5" s="174" customFormat="1" ht="61.5" customHeight="1">
      <c r="A65" s="219">
        <v>2.0099999999999998</v>
      </c>
      <c r="B65" s="220" t="s">
        <v>2972</v>
      </c>
      <c r="C65" s="221" t="s">
        <v>2773</v>
      </c>
      <c r="D65" s="222" t="s">
        <v>2979</v>
      </c>
      <c r="E65" s="224" t="s">
        <v>705</v>
      </c>
    </row>
    <row r="66" spans="1:5" s="174" customFormat="1" ht="47.25" customHeight="1">
      <c r="A66" s="219">
        <v>2.0099999999999998</v>
      </c>
      <c r="B66" s="220" t="s">
        <v>2972</v>
      </c>
      <c r="C66" s="221" t="s">
        <v>2773</v>
      </c>
      <c r="D66" s="222" t="s">
        <v>2982</v>
      </c>
      <c r="E66" s="224" t="s">
        <v>705</v>
      </c>
    </row>
    <row r="67" spans="1:5" s="174" customFormat="1" ht="30" customHeight="1">
      <c r="A67" s="219">
        <v>2.0099999999999998</v>
      </c>
      <c r="B67" s="220" t="s">
        <v>2985</v>
      </c>
      <c r="C67" s="221" t="s">
        <v>525</v>
      </c>
      <c r="D67" s="222" t="s">
        <v>2987</v>
      </c>
      <c r="E67" s="224" t="s">
        <v>705</v>
      </c>
    </row>
    <row r="68" spans="1:5" s="174" customFormat="1" ht="30" customHeight="1">
      <c r="A68" s="219">
        <v>2.0099999999999998</v>
      </c>
      <c r="B68" s="220" t="s">
        <v>2988</v>
      </c>
      <c r="C68" s="221" t="s">
        <v>2991</v>
      </c>
      <c r="D68" s="222" t="s">
        <v>2989</v>
      </c>
      <c r="E68" s="224" t="s">
        <v>705</v>
      </c>
    </row>
    <row r="69" spans="1:5" s="174" customFormat="1" ht="30" customHeight="1">
      <c r="A69" s="219">
        <v>2.0099999999999998</v>
      </c>
      <c r="B69" s="220" t="s">
        <v>2988</v>
      </c>
      <c r="C69" s="221" t="s">
        <v>2992</v>
      </c>
      <c r="D69" s="222" t="s">
        <v>2998</v>
      </c>
      <c r="E69" s="224" t="s">
        <v>705</v>
      </c>
    </row>
    <row r="70" spans="1:5" s="174" customFormat="1" ht="48.75" customHeight="1">
      <c r="A70" s="219">
        <v>2.0099999999999998</v>
      </c>
      <c r="B70" s="220" t="s">
        <v>3002</v>
      </c>
      <c r="C70" s="221" t="s">
        <v>2992</v>
      </c>
      <c r="D70" s="222" t="s">
        <v>3000</v>
      </c>
      <c r="E70" s="224" t="s">
        <v>705</v>
      </c>
    </row>
    <row r="71" spans="1:5" s="174" customFormat="1" ht="48.75" customHeight="1">
      <c r="A71" s="219">
        <v>2.0099999999999998</v>
      </c>
      <c r="B71" s="220" t="s">
        <v>3003</v>
      </c>
      <c r="C71" s="221" t="s">
        <v>3005</v>
      </c>
      <c r="D71" s="222" t="s">
        <v>3006</v>
      </c>
      <c r="E71" s="224" t="s">
        <v>705</v>
      </c>
    </row>
    <row r="72" spans="1:5" s="174" customFormat="1" ht="48.75" customHeight="1">
      <c r="A72" s="219">
        <v>2.0099999999999998</v>
      </c>
      <c r="B72" s="220" t="s">
        <v>3008</v>
      </c>
      <c r="C72" s="221" t="s">
        <v>3009</v>
      </c>
      <c r="D72" s="222" t="s">
        <v>3012</v>
      </c>
      <c r="E72" s="224" t="s">
        <v>705</v>
      </c>
    </row>
    <row r="73" spans="1:5" s="174" customFormat="1" ht="54">
      <c r="A73" s="219">
        <v>2.0099999999999998</v>
      </c>
      <c r="B73" s="220" t="s">
        <v>3008</v>
      </c>
      <c r="C73" s="221" t="s">
        <v>3009</v>
      </c>
      <c r="D73" s="222" t="s">
        <v>3011</v>
      </c>
      <c r="E73" s="224" t="s">
        <v>705</v>
      </c>
    </row>
    <row r="74" spans="1:5" s="174" customFormat="1" ht="67.5">
      <c r="A74" s="219">
        <v>2.0099999999999998</v>
      </c>
      <c r="B74" s="220" t="s">
        <v>3037</v>
      </c>
      <c r="C74" s="221" t="s">
        <v>3035</v>
      </c>
      <c r="D74" s="222" t="s">
        <v>3036</v>
      </c>
      <c r="E74" s="224" t="s">
        <v>705</v>
      </c>
    </row>
    <row r="75" spans="1:5" s="174" customFormat="1">
      <c r="A75" s="219">
        <v>2.0099999999999998</v>
      </c>
      <c r="B75" s="220" t="s">
        <v>3041</v>
      </c>
      <c r="C75" s="221" t="s">
        <v>3042</v>
      </c>
      <c r="D75" s="222" t="s">
        <v>3043</v>
      </c>
      <c r="E75" s="224" t="s">
        <v>705</v>
      </c>
    </row>
    <row r="76" spans="1:5" s="174" customFormat="1" ht="87" customHeight="1">
      <c r="A76" s="604" t="s">
        <v>3193</v>
      </c>
      <c r="B76" s="605"/>
      <c r="C76" s="605"/>
      <c r="D76" s="605"/>
      <c r="E76" s="606"/>
    </row>
    <row r="77" spans="1:5" s="174" customFormat="1">
      <c r="A77" s="155" t="s">
        <v>3045</v>
      </c>
      <c r="B77" s="154" t="s">
        <v>3046</v>
      </c>
      <c r="C77" s="153" t="s">
        <v>3134</v>
      </c>
      <c r="D77" s="152" t="s">
        <v>3135</v>
      </c>
      <c r="E77" s="151" t="s">
        <v>3136</v>
      </c>
    </row>
    <row r="78" spans="1:5" s="174" customFormat="1" ht="108">
      <c r="A78" s="155" t="s">
        <v>3192</v>
      </c>
      <c r="B78" s="154" t="s">
        <v>3046</v>
      </c>
      <c r="C78" s="153" t="s">
        <v>3301</v>
      </c>
      <c r="D78" s="152" t="s">
        <v>3191</v>
      </c>
      <c r="E78" s="151" t="s">
        <v>3136</v>
      </c>
    </row>
    <row r="79" spans="1:5" s="174" customFormat="1">
      <c r="A79" s="155" t="s">
        <v>3192</v>
      </c>
      <c r="B79" s="154" t="s">
        <v>3046</v>
      </c>
      <c r="C79" s="153" t="s">
        <v>3201</v>
      </c>
      <c r="D79" s="152" t="s">
        <v>3202</v>
      </c>
      <c r="E79" s="151" t="s">
        <v>3136</v>
      </c>
    </row>
    <row r="80" spans="1:5" s="174" customFormat="1" ht="123.75" customHeight="1">
      <c r="A80" s="562" t="s">
        <v>3213</v>
      </c>
      <c r="B80" s="563" t="s">
        <v>3305</v>
      </c>
      <c r="C80" s="564" t="s">
        <v>3302</v>
      </c>
      <c r="D80" s="565" t="s">
        <v>3303</v>
      </c>
      <c r="E80" s="566" t="s">
        <v>2957</v>
      </c>
    </row>
    <row r="81" spans="1:5" s="174" customFormat="1" ht="27">
      <c r="A81" s="562" t="s">
        <v>3213</v>
      </c>
      <c r="B81" s="563" t="s">
        <v>3315</v>
      </c>
      <c r="C81" s="564" t="s">
        <v>3316</v>
      </c>
      <c r="D81" s="565" t="s">
        <v>3318</v>
      </c>
      <c r="E81" s="566" t="s">
        <v>2957</v>
      </c>
    </row>
    <row r="82" spans="1:5" s="174" customFormat="1" ht="54">
      <c r="A82" s="562" t="s">
        <v>3213</v>
      </c>
      <c r="B82" s="563" t="s">
        <v>3325</v>
      </c>
      <c r="C82" s="564" t="s">
        <v>522</v>
      </c>
      <c r="D82" s="565" t="s">
        <v>3329</v>
      </c>
      <c r="E82" s="566" t="s">
        <v>705</v>
      </c>
    </row>
    <row r="83" spans="1:5" s="174" customFormat="1">
      <c r="A83" s="155"/>
      <c r="B83" s="154"/>
      <c r="C83" s="153"/>
      <c r="D83" s="152"/>
      <c r="E83" s="151"/>
    </row>
    <row r="84" spans="1:5" ht="14.25" thickBot="1">
      <c r="A84" s="43"/>
      <c r="B84" s="44"/>
      <c r="C84" s="44"/>
      <c r="D84" s="44"/>
      <c r="E84" s="45"/>
    </row>
  </sheetData>
  <mergeCells count="13">
    <mergeCell ref="A76:E76"/>
    <mergeCell ref="B23:B27"/>
    <mergeCell ref="A23:A27"/>
    <mergeCell ref="D23:D26"/>
    <mergeCell ref="A3:A4"/>
    <mergeCell ref="B3:B4"/>
    <mergeCell ref="C3:E3"/>
    <mergeCell ref="B7:B10"/>
    <mergeCell ref="A7:A10"/>
    <mergeCell ref="D20:D22"/>
    <mergeCell ref="D17:D19"/>
    <mergeCell ref="A16:A22"/>
    <mergeCell ref="B16:B22"/>
  </mergeCells>
  <phoneticPr fontId="9"/>
  <pageMargins left="0.7" right="0.7" top="0.75" bottom="0.75" header="0.3" footer="0.3"/>
  <pageSetup paperSize="9" scale="64"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G309"/>
  <sheetViews>
    <sheetView showGridLines="0" zoomScale="85" zoomScaleNormal="85" workbookViewId="0">
      <selection activeCell="AP186" sqref="AP186"/>
    </sheetView>
  </sheetViews>
  <sheetFormatPr defaultColWidth="3.75" defaultRowHeight="13.5"/>
  <cols>
    <col min="1" max="7" width="3.75" style="136"/>
    <col min="8" max="8" width="3.875" style="136" bestFit="1" customWidth="1"/>
    <col min="9" max="10" width="4" style="136" bestFit="1" customWidth="1"/>
    <col min="11" max="11" width="5.125" style="136" bestFit="1" customWidth="1"/>
    <col min="12" max="12" width="4" style="136" bestFit="1" customWidth="1"/>
    <col min="13" max="13" width="6" style="136" bestFit="1" customWidth="1"/>
    <col min="14" max="14" width="5.375" style="136" bestFit="1" customWidth="1"/>
    <col min="15" max="27" width="4" style="136" bestFit="1" customWidth="1"/>
    <col min="28" max="28" width="3.875" style="136" bestFit="1" customWidth="1"/>
    <col min="29" max="16384" width="3.75" style="136"/>
  </cols>
  <sheetData>
    <row r="2" spans="2:4">
      <c r="B2" s="136" t="s">
        <v>1492</v>
      </c>
    </row>
    <row r="3" spans="2:4">
      <c r="C3" s="136" t="s">
        <v>1493</v>
      </c>
    </row>
    <row r="4" spans="2:4">
      <c r="C4" s="136" t="s">
        <v>1498</v>
      </c>
    </row>
    <row r="5" spans="2:4">
      <c r="D5" s="136" t="s">
        <v>1496</v>
      </c>
    </row>
    <row r="6" spans="2:4">
      <c r="D6" s="136" t="s">
        <v>1497</v>
      </c>
    </row>
    <row r="8" spans="2:4">
      <c r="B8" s="136" t="s">
        <v>1494</v>
      </c>
    </row>
    <row r="9" spans="2:4">
      <c r="C9" s="136" t="s">
        <v>1495</v>
      </c>
    </row>
    <row r="10" spans="2:4">
      <c r="D10" s="136" t="s">
        <v>1499</v>
      </c>
    </row>
    <row r="11" spans="2:4">
      <c r="D11" s="136" t="s">
        <v>1500</v>
      </c>
    </row>
    <row r="12" spans="2:4">
      <c r="D12" s="136" t="s">
        <v>3047</v>
      </c>
    </row>
    <row r="24" spans="2:6">
      <c r="F24" s="225" t="s">
        <v>1501</v>
      </c>
    </row>
    <row r="27" spans="2:6">
      <c r="C27" s="136" t="s">
        <v>1502</v>
      </c>
    </row>
    <row r="28" spans="2:6">
      <c r="D28" s="136" t="s">
        <v>1503</v>
      </c>
    </row>
    <row r="29" spans="2:6">
      <c r="D29" s="136" t="s">
        <v>1504</v>
      </c>
    </row>
    <row r="32" spans="2:6">
      <c r="B32" s="136" t="s">
        <v>1506</v>
      </c>
    </row>
    <row r="33" spans="3:27">
      <c r="C33" s="136" t="s">
        <v>1699</v>
      </c>
    </row>
    <row r="34" spans="3:27">
      <c r="D34" s="679" t="s">
        <v>1703</v>
      </c>
      <c r="E34" s="679"/>
      <c r="F34" s="679"/>
      <c r="G34" s="679"/>
      <c r="H34" s="679"/>
      <c r="I34" s="679"/>
      <c r="J34" s="679"/>
      <c r="K34" s="679"/>
      <c r="L34" s="679"/>
      <c r="M34" s="679"/>
      <c r="N34" s="679"/>
      <c r="O34" s="679"/>
      <c r="P34" s="679"/>
      <c r="Q34" s="679"/>
      <c r="R34" s="679"/>
      <c r="S34" s="679"/>
      <c r="T34" s="679"/>
      <c r="U34" s="679" t="s">
        <v>1700</v>
      </c>
      <c r="V34" s="679"/>
      <c r="W34" s="679"/>
      <c r="X34" s="679"/>
      <c r="Y34" s="679"/>
      <c r="Z34" s="679"/>
      <c r="AA34" s="679"/>
    </row>
    <row r="35" spans="3:27">
      <c r="D35" s="680" t="str">
        <f>C41</f>
        <v>3.1 スマートフォンへの車両情報提供機能</v>
      </c>
      <c r="E35" s="680"/>
      <c r="F35" s="680"/>
      <c r="G35" s="680"/>
      <c r="H35" s="680"/>
      <c r="I35" s="680"/>
      <c r="J35" s="680"/>
      <c r="K35" s="680"/>
      <c r="L35" s="680"/>
      <c r="M35" s="680"/>
      <c r="N35" s="680"/>
      <c r="O35" s="680"/>
      <c r="P35" s="680"/>
      <c r="Q35" s="680"/>
      <c r="R35" s="680"/>
      <c r="S35" s="680"/>
      <c r="T35" s="680"/>
      <c r="U35" s="680" t="s">
        <v>1701</v>
      </c>
      <c r="V35" s="680"/>
      <c r="W35" s="680"/>
      <c r="X35" s="680"/>
      <c r="Y35" s="680"/>
      <c r="Z35" s="680"/>
      <c r="AA35" s="680"/>
    </row>
    <row r="36" spans="3:27">
      <c r="D36" s="680" t="str">
        <f>C64</f>
        <v>3.2 スマートフォンアプリケーションへの車両情報提供機能</v>
      </c>
      <c r="E36" s="680"/>
      <c r="F36" s="680"/>
      <c r="G36" s="680"/>
      <c r="H36" s="680"/>
      <c r="I36" s="680"/>
      <c r="J36" s="680"/>
      <c r="K36" s="680"/>
      <c r="L36" s="680"/>
      <c r="M36" s="680"/>
      <c r="N36" s="680"/>
      <c r="O36" s="680"/>
      <c r="P36" s="680"/>
      <c r="Q36" s="680"/>
      <c r="R36" s="680"/>
      <c r="S36" s="680"/>
      <c r="T36" s="680"/>
      <c r="U36" s="680" t="s">
        <v>1701</v>
      </c>
      <c r="V36" s="680"/>
      <c r="W36" s="680"/>
      <c r="X36" s="680"/>
      <c r="Y36" s="680"/>
      <c r="Z36" s="680"/>
      <c r="AA36" s="680"/>
    </row>
    <row r="37" spans="3:27">
      <c r="D37" s="680" t="str">
        <f>C116</f>
        <v>3.3 スマホアプリへのH/U要求機能</v>
      </c>
      <c r="E37" s="680"/>
      <c r="F37" s="680"/>
      <c r="G37" s="680"/>
      <c r="H37" s="680"/>
      <c r="I37" s="680"/>
      <c r="J37" s="680"/>
      <c r="K37" s="680"/>
      <c r="L37" s="680"/>
      <c r="M37" s="680"/>
      <c r="N37" s="680"/>
      <c r="O37" s="680"/>
      <c r="P37" s="680"/>
      <c r="Q37" s="680"/>
      <c r="R37" s="680"/>
      <c r="S37" s="680"/>
      <c r="T37" s="680"/>
      <c r="U37" s="680" t="s">
        <v>1702</v>
      </c>
      <c r="V37" s="680"/>
      <c r="W37" s="680"/>
      <c r="X37" s="680"/>
      <c r="Y37" s="680"/>
      <c r="Z37" s="680"/>
      <c r="AA37" s="680"/>
    </row>
    <row r="38" spans="3:27">
      <c r="D38" s="680" t="str">
        <f>C134</f>
        <v>3.4 アクセスキーによる車両情報へのアクセス制限</v>
      </c>
      <c r="E38" s="680"/>
      <c r="F38" s="680"/>
      <c r="G38" s="680"/>
      <c r="H38" s="680"/>
      <c r="I38" s="680"/>
      <c r="J38" s="680"/>
      <c r="K38" s="680"/>
      <c r="L38" s="680"/>
      <c r="M38" s="680"/>
      <c r="N38" s="680"/>
      <c r="O38" s="680"/>
      <c r="P38" s="680"/>
      <c r="Q38" s="680"/>
      <c r="R38" s="680"/>
      <c r="S38" s="680"/>
      <c r="T38" s="680"/>
      <c r="U38" s="680" t="s">
        <v>1701</v>
      </c>
      <c r="V38" s="680"/>
      <c r="W38" s="680"/>
      <c r="X38" s="680"/>
      <c r="Y38" s="680"/>
      <c r="Z38" s="680"/>
      <c r="AA38" s="680"/>
    </row>
    <row r="41" spans="3:27">
      <c r="C41" s="136" t="s">
        <v>1507</v>
      </c>
    </row>
    <row r="42" spans="3:27">
      <c r="D42" s="136" t="s">
        <v>1508</v>
      </c>
    </row>
    <row r="43" spans="3:27">
      <c r="E43" s="136" t="s">
        <v>1519</v>
      </c>
    </row>
    <row r="44" spans="3:27">
      <c r="E44" s="136" t="s">
        <v>1505</v>
      </c>
    </row>
    <row r="52" spans="3:47">
      <c r="N52" s="226" t="s">
        <v>1509</v>
      </c>
    </row>
    <row r="54" spans="3:47">
      <c r="D54" s="136" t="s">
        <v>1511</v>
      </c>
    </row>
    <row r="55" spans="3:47">
      <c r="E55" s="136" t="s">
        <v>1510</v>
      </c>
    </row>
    <row r="56" spans="3:47">
      <c r="E56" s="136" t="s">
        <v>1512</v>
      </c>
    </row>
    <row r="57" spans="3:47">
      <c r="E57" s="136" t="s">
        <v>1513</v>
      </c>
      <c r="AU57" s="227"/>
    </row>
    <row r="59" spans="3:47">
      <c r="D59" s="136" t="s">
        <v>1514</v>
      </c>
    </row>
    <row r="60" spans="3:47">
      <c r="E60" s="136" t="s">
        <v>1515</v>
      </c>
    </row>
    <row r="61" spans="3:47">
      <c r="E61" s="136" t="s">
        <v>1516</v>
      </c>
    </row>
    <row r="64" spans="3:47">
      <c r="C64" s="136" t="s">
        <v>1517</v>
      </c>
    </row>
    <row r="65" spans="4:11">
      <c r="D65" s="136" t="s">
        <v>1518</v>
      </c>
    </row>
    <row r="66" spans="4:11">
      <c r="E66" s="136" t="s">
        <v>1522</v>
      </c>
    </row>
    <row r="80" spans="4:11">
      <c r="K80" s="225" t="s">
        <v>1520</v>
      </c>
    </row>
    <row r="82" spans="5:6">
      <c r="E82" s="136" t="s">
        <v>1548</v>
      </c>
    </row>
    <row r="84" spans="5:6">
      <c r="E84" s="136" t="s">
        <v>1546</v>
      </c>
    </row>
    <row r="85" spans="5:6">
      <c r="F85" s="136" t="s">
        <v>1547</v>
      </c>
    </row>
    <row r="98" spans="5:11">
      <c r="K98" s="228" t="s">
        <v>1521</v>
      </c>
    </row>
    <row r="101" spans="5:11">
      <c r="E101" s="136" t="s">
        <v>1544</v>
      </c>
    </row>
    <row r="102" spans="5:11">
      <c r="F102" s="136" t="s">
        <v>1545</v>
      </c>
    </row>
    <row r="114" spans="3:11">
      <c r="K114" s="228" t="s">
        <v>1549</v>
      </c>
    </row>
    <row r="116" spans="3:11">
      <c r="C116" s="136" t="s">
        <v>1543</v>
      </c>
    </row>
    <row r="117" spans="3:11">
      <c r="D117" s="136" t="s">
        <v>1518</v>
      </c>
    </row>
    <row r="118" spans="3:11">
      <c r="E118" s="136" t="s">
        <v>1550</v>
      </c>
    </row>
    <row r="119" spans="3:11">
      <c r="E119" s="136" t="s">
        <v>1552</v>
      </c>
    </row>
    <row r="132" spans="3:21">
      <c r="K132" s="228"/>
      <c r="N132" s="228" t="s">
        <v>1551</v>
      </c>
    </row>
    <row r="134" spans="3:21">
      <c r="C134" s="136" t="s">
        <v>1542</v>
      </c>
    </row>
    <row r="135" spans="3:21">
      <c r="D135" s="136" t="s">
        <v>1540</v>
      </c>
    </row>
    <row r="136" spans="3:21">
      <c r="D136" s="136" t="s">
        <v>1523</v>
      </c>
    </row>
    <row r="137" spans="3:21">
      <c r="D137" s="136" t="s">
        <v>1524</v>
      </c>
    </row>
    <row r="138" spans="3:21" ht="14.25" thickBot="1"/>
    <row r="139" spans="3:21">
      <c r="E139" s="687" t="s">
        <v>1525</v>
      </c>
      <c r="F139" s="684"/>
      <c r="G139" s="684"/>
      <c r="H139" s="684"/>
      <c r="I139" s="684"/>
      <c r="J139" s="684"/>
      <c r="K139" s="684" t="s">
        <v>1157</v>
      </c>
      <c r="L139" s="684"/>
      <c r="M139" s="684"/>
      <c r="N139" s="684"/>
      <c r="O139" s="684"/>
      <c r="P139" s="684" t="s">
        <v>1541</v>
      </c>
      <c r="Q139" s="684"/>
      <c r="R139" s="684"/>
      <c r="S139" s="684"/>
      <c r="T139" s="684"/>
      <c r="U139" s="685"/>
    </row>
    <row r="140" spans="3:21">
      <c r="E140" s="688"/>
      <c r="F140" s="686"/>
      <c r="G140" s="686"/>
      <c r="H140" s="686"/>
      <c r="I140" s="686"/>
      <c r="J140" s="686"/>
      <c r="K140" s="686"/>
      <c r="L140" s="686"/>
      <c r="M140" s="686"/>
      <c r="N140" s="686"/>
      <c r="O140" s="686"/>
      <c r="P140" s="229" t="s">
        <v>1527</v>
      </c>
      <c r="Q140" s="229" t="s">
        <v>1530</v>
      </c>
      <c r="R140" s="229" t="s">
        <v>1528</v>
      </c>
      <c r="S140" s="229" t="s">
        <v>1531</v>
      </c>
      <c r="T140" s="229" t="s">
        <v>1532</v>
      </c>
      <c r="U140" s="230" t="s">
        <v>1533</v>
      </c>
    </row>
    <row r="141" spans="3:21">
      <c r="E141" s="689" t="s">
        <v>1526</v>
      </c>
      <c r="F141" s="683"/>
      <c r="G141" s="683"/>
      <c r="H141" s="683"/>
      <c r="I141" s="683"/>
      <c r="J141" s="683"/>
      <c r="K141" s="683" t="s">
        <v>1529</v>
      </c>
      <c r="L141" s="683"/>
      <c r="M141" s="683"/>
      <c r="N141" s="683"/>
      <c r="O141" s="683"/>
      <c r="P141" s="200" t="s">
        <v>1534</v>
      </c>
      <c r="Q141" s="200" t="s">
        <v>1534</v>
      </c>
      <c r="R141" s="200" t="s">
        <v>1534</v>
      </c>
      <c r="S141" s="200" t="s">
        <v>1534</v>
      </c>
      <c r="T141" s="200" t="s">
        <v>1534</v>
      </c>
      <c r="U141" s="231" t="s">
        <v>1534</v>
      </c>
    </row>
    <row r="142" spans="3:21">
      <c r="E142" s="689" t="s">
        <v>1536</v>
      </c>
      <c r="F142" s="683"/>
      <c r="G142" s="683"/>
      <c r="H142" s="683"/>
      <c r="I142" s="683"/>
      <c r="J142" s="683"/>
      <c r="K142" s="683" t="s">
        <v>1538</v>
      </c>
      <c r="L142" s="683"/>
      <c r="M142" s="683"/>
      <c r="N142" s="683"/>
      <c r="O142" s="683"/>
      <c r="P142" s="200" t="s">
        <v>1535</v>
      </c>
      <c r="Q142" s="200" t="s">
        <v>1534</v>
      </c>
      <c r="R142" s="200" t="s">
        <v>1535</v>
      </c>
      <c r="S142" s="200" t="s">
        <v>1534</v>
      </c>
      <c r="T142" s="200" t="s">
        <v>1535</v>
      </c>
      <c r="U142" s="231" t="s">
        <v>1534</v>
      </c>
    </row>
    <row r="143" spans="3:21" ht="14.25" thickBot="1">
      <c r="E143" s="681" t="s">
        <v>1537</v>
      </c>
      <c r="F143" s="682"/>
      <c r="G143" s="682"/>
      <c r="H143" s="682"/>
      <c r="I143" s="682"/>
      <c r="J143" s="682"/>
      <c r="K143" s="682" t="s">
        <v>1539</v>
      </c>
      <c r="L143" s="682"/>
      <c r="M143" s="682"/>
      <c r="N143" s="682"/>
      <c r="O143" s="682"/>
      <c r="P143" s="232" t="s">
        <v>1534</v>
      </c>
      <c r="Q143" s="232" t="s">
        <v>1535</v>
      </c>
      <c r="R143" s="232" t="s">
        <v>1534</v>
      </c>
      <c r="S143" s="232" t="s">
        <v>1535</v>
      </c>
      <c r="T143" s="232" t="s">
        <v>1534</v>
      </c>
      <c r="U143" s="233" t="s">
        <v>1535</v>
      </c>
    </row>
    <row r="157" spans="5:5">
      <c r="E157" s="136" t="s">
        <v>2670</v>
      </c>
    </row>
    <row r="170" spans="25:25">
      <c r="Y170" s="136" t="s">
        <v>2671</v>
      </c>
    </row>
    <row r="178" spans="5:5">
      <c r="E178" s="234" t="s">
        <v>2672</v>
      </c>
    </row>
    <row r="179" spans="5:5">
      <c r="E179" s="136" t="s">
        <v>2673</v>
      </c>
    </row>
    <row r="209" spans="5:28">
      <c r="E209" s="234" t="s">
        <v>2674</v>
      </c>
    </row>
    <row r="210" spans="5:28">
      <c r="F210" s="136" t="s">
        <v>2675</v>
      </c>
    </row>
    <row r="211" spans="5:28">
      <c r="F211" s="136" t="s">
        <v>2676</v>
      </c>
    </row>
    <row r="213" spans="5:28" ht="14.25" thickBot="1">
      <c r="F213" s="136" t="s">
        <v>2677</v>
      </c>
    </row>
    <row r="214" spans="5:28" s="235" customFormat="1" ht="103.5" thickBot="1">
      <c r="G214" s="236" t="s">
        <v>2678</v>
      </c>
      <c r="H214" s="236" t="s">
        <v>334</v>
      </c>
      <c r="I214" s="236" t="s">
        <v>264</v>
      </c>
      <c r="J214" s="236" t="s">
        <v>277</v>
      </c>
      <c r="K214" s="236" t="s">
        <v>42</v>
      </c>
      <c r="L214" s="236" t="s">
        <v>266</v>
      </c>
      <c r="M214" s="236" t="s">
        <v>2679</v>
      </c>
      <c r="N214" s="236" t="s">
        <v>2680</v>
      </c>
      <c r="O214" s="236" t="s">
        <v>2681</v>
      </c>
      <c r="P214" s="236" t="s">
        <v>2682</v>
      </c>
      <c r="Q214" s="236" t="s">
        <v>2683</v>
      </c>
      <c r="R214" s="655" t="s">
        <v>2684</v>
      </c>
    </row>
    <row r="215" spans="5:28" s="235" customFormat="1" ht="47.25" thickTop="1">
      <c r="G215" s="237" t="s">
        <v>2685</v>
      </c>
      <c r="H215" s="677" t="s">
        <v>2687</v>
      </c>
      <c r="I215" s="677" t="s">
        <v>2688</v>
      </c>
      <c r="J215" s="677" t="s">
        <v>2687</v>
      </c>
      <c r="K215" s="677" t="s">
        <v>2687</v>
      </c>
      <c r="L215" s="677" t="s">
        <v>2688</v>
      </c>
      <c r="M215" s="677" t="s">
        <v>2688</v>
      </c>
      <c r="N215" s="677" t="s">
        <v>2687</v>
      </c>
      <c r="O215" s="677" t="s">
        <v>2687</v>
      </c>
      <c r="P215" s="677" t="s">
        <v>2687</v>
      </c>
      <c r="Q215" s="678" t="s">
        <v>2687</v>
      </c>
      <c r="R215" s="656"/>
    </row>
    <row r="216" spans="5:28" s="235" customFormat="1" ht="58.5" thickBot="1">
      <c r="G216" s="238" t="s">
        <v>2686</v>
      </c>
      <c r="H216" s="634"/>
      <c r="I216" s="634"/>
      <c r="J216" s="634"/>
      <c r="K216" s="634"/>
      <c r="L216" s="634"/>
      <c r="M216" s="634"/>
      <c r="N216" s="634"/>
      <c r="O216" s="634"/>
      <c r="P216" s="634"/>
      <c r="Q216" s="636"/>
      <c r="R216" s="657"/>
    </row>
    <row r="218" spans="5:28">
      <c r="E218" s="234"/>
      <c r="F218" s="136" t="s">
        <v>2689</v>
      </c>
    </row>
    <row r="219" spans="5:28">
      <c r="F219" s="136" t="s">
        <v>2690</v>
      </c>
    </row>
    <row r="220" spans="5:28">
      <c r="F220" s="136" t="s">
        <v>2692</v>
      </c>
    </row>
    <row r="221" spans="5:28">
      <c r="F221" s="136" t="s">
        <v>2693</v>
      </c>
    </row>
    <row r="222" spans="5:28">
      <c r="F222" s="136" t="s">
        <v>2691</v>
      </c>
    </row>
    <row r="223" spans="5:28" ht="14.25" thickBot="1">
      <c r="G223" s="136" t="s">
        <v>2694</v>
      </c>
    </row>
    <row r="224" spans="5:28" ht="36" customHeight="1" thickBot="1">
      <c r="G224" s="658" t="s">
        <v>2678</v>
      </c>
      <c r="H224" s="664" t="s">
        <v>334</v>
      </c>
      <c r="I224" s="665"/>
      <c r="J224" s="664" t="s">
        <v>264</v>
      </c>
      <c r="K224" s="665"/>
      <c r="L224" s="664" t="s">
        <v>277</v>
      </c>
      <c r="M224" s="665"/>
      <c r="N224" s="664" t="s">
        <v>42</v>
      </c>
      <c r="O224" s="665"/>
      <c r="P224" s="664" t="s">
        <v>266</v>
      </c>
      <c r="Q224" s="665"/>
      <c r="R224" s="664" t="s">
        <v>2679</v>
      </c>
      <c r="S224" s="665"/>
      <c r="T224" s="664" t="s">
        <v>2680</v>
      </c>
      <c r="U224" s="665"/>
      <c r="V224" s="664" t="s">
        <v>2681</v>
      </c>
      <c r="W224" s="665"/>
      <c r="X224" s="664" t="s">
        <v>2682</v>
      </c>
      <c r="Y224" s="665"/>
      <c r="Z224" s="664" t="s">
        <v>2683</v>
      </c>
      <c r="AA224" s="665"/>
      <c r="AB224" s="655" t="s">
        <v>2684</v>
      </c>
    </row>
    <row r="225" spans="6:59" ht="35.25" thickTop="1" thickBot="1">
      <c r="G225" s="659"/>
      <c r="H225" s="239" t="s">
        <v>2695</v>
      </c>
      <c r="I225" s="240" t="s">
        <v>2696</v>
      </c>
      <c r="J225" s="240" t="s">
        <v>2695</v>
      </c>
      <c r="K225" s="240" t="s">
        <v>2696</v>
      </c>
      <c r="L225" s="240" t="s">
        <v>2695</v>
      </c>
      <c r="M225" s="240" t="s">
        <v>2696</v>
      </c>
      <c r="N225" s="240" t="s">
        <v>2695</v>
      </c>
      <c r="O225" s="240" t="s">
        <v>2696</v>
      </c>
      <c r="P225" s="240" t="s">
        <v>2695</v>
      </c>
      <c r="Q225" s="240" t="s">
        <v>2696</v>
      </c>
      <c r="R225" s="240" t="s">
        <v>2695</v>
      </c>
      <c r="S225" s="240" t="s">
        <v>2696</v>
      </c>
      <c r="T225" s="240" t="s">
        <v>2695</v>
      </c>
      <c r="U225" s="240" t="s">
        <v>2696</v>
      </c>
      <c r="V225" s="240" t="s">
        <v>2695</v>
      </c>
      <c r="W225" s="240" t="s">
        <v>2696</v>
      </c>
      <c r="X225" s="240" t="s">
        <v>2695</v>
      </c>
      <c r="Y225" s="240" t="s">
        <v>2696</v>
      </c>
      <c r="Z225" s="240" t="s">
        <v>2695</v>
      </c>
      <c r="AA225" s="241" t="s">
        <v>2696</v>
      </c>
      <c r="AB225" s="656"/>
    </row>
    <row r="226" spans="6:59" ht="35.25" thickTop="1" thickBot="1">
      <c r="G226" s="242" t="s">
        <v>2697</v>
      </c>
      <c r="H226" s="243">
        <v>1</v>
      </c>
      <c r="I226" s="243">
        <v>50</v>
      </c>
      <c r="J226" s="243">
        <v>1</v>
      </c>
      <c r="K226" s="243">
        <v>2000</v>
      </c>
      <c r="L226" s="243">
        <v>1</v>
      </c>
      <c r="M226" s="243">
        <v>300.5</v>
      </c>
      <c r="N226" s="243">
        <v>0</v>
      </c>
      <c r="O226" s="243">
        <v>0</v>
      </c>
      <c r="P226" s="243">
        <v>1</v>
      </c>
      <c r="Q226" s="243">
        <v>10</v>
      </c>
      <c r="R226" s="243">
        <v>1</v>
      </c>
      <c r="S226" s="243">
        <v>4</v>
      </c>
      <c r="T226" s="243">
        <v>1</v>
      </c>
      <c r="U226" s="243">
        <v>0</v>
      </c>
      <c r="V226" s="243">
        <v>1</v>
      </c>
      <c r="W226" s="243">
        <v>1</v>
      </c>
      <c r="X226" s="243">
        <v>1</v>
      </c>
      <c r="Y226" s="243">
        <v>0</v>
      </c>
      <c r="Z226" s="243">
        <v>1</v>
      </c>
      <c r="AA226" s="244">
        <v>0</v>
      </c>
      <c r="AB226" s="656"/>
    </row>
    <row r="227" spans="6:59" ht="22.5">
      <c r="G227" s="245" t="s">
        <v>2685</v>
      </c>
      <c r="H227" s="668" t="s">
        <v>2687</v>
      </c>
      <c r="I227" s="669"/>
      <c r="J227" s="668" t="s">
        <v>2688</v>
      </c>
      <c r="K227" s="669"/>
      <c r="L227" s="668" t="s">
        <v>2687</v>
      </c>
      <c r="M227" s="669"/>
      <c r="N227" s="668" t="s">
        <v>2687</v>
      </c>
      <c r="O227" s="669"/>
      <c r="P227" s="668" t="s">
        <v>2688</v>
      </c>
      <c r="Q227" s="669"/>
      <c r="R227" s="668" t="s">
        <v>2688</v>
      </c>
      <c r="S227" s="669"/>
      <c r="T227" s="668" t="s">
        <v>2687</v>
      </c>
      <c r="U227" s="669"/>
      <c r="V227" s="668" t="s">
        <v>2687</v>
      </c>
      <c r="W227" s="669"/>
      <c r="X227" s="668" t="s">
        <v>2687</v>
      </c>
      <c r="Y227" s="669"/>
      <c r="Z227" s="668" t="s">
        <v>2687</v>
      </c>
      <c r="AA227" s="674"/>
      <c r="AB227" s="656"/>
    </row>
    <row r="228" spans="6:59">
      <c r="G228" s="246" t="s">
        <v>2698</v>
      </c>
      <c r="H228" s="670"/>
      <c r="I228" s="671"/>
      <c r="J228" s="670"/>
      <c r="K228" s="671"/>
      <c r="L228" s="670"/>
      <c r="M228" s="671"/>
      <c r="N228" s="670"/>
      <c r="O228" s="671"/>
      <c r="P228" s="670"/>
      <c r="Q228" s="671"/>
      <c r="R228" s="670"/>
      <c r="S228" s="671"/>
      <c r="T228" s="670"/>
      <c r="U228" s="671"/>
      <c r="V228" s="670"/>
      <c r="W228" s="671"/>
      <c r="X228" s="670"/>
      <c r="Y228" s="671"/>
      <c r="Z228" s="670"/>
      <c r="AA228" s="675"/>
      <c r="AB228" s="656"/>
    </row>
    <row r="229" spans="6:59" ht="23.25" thickBot="1">
      <c r="G229" s="247" t="s">
        <v>2699</v>
      </c>
      <c r="H229" s="672"/>
      <c r="I229" s="673"/>
      <c r="J229" s="672"/>
      <c r="K229" s="673"/>
      <c r="L229" s="672"/>
      <c r="M229" s="673"/>
      <c r="N229" s="672"/>
      <c r="O229" s="673"/>
      <c r="P229" s="672"/>
      <c r="Q229" s="673"/>
      <c r="R229" s="672"/>
      <c r="S229" s="673"/>
      <c r="T229" s="672"/>
      <c r="U229" s="673"/>
      <c r="V229" s="672"/>
      <c r="W229" s="673"/>
      <c r="X229" s="672"/>
      <c r="Y229" s="673"/>
      <c r="Z229" s="672"/>
      <c r="AA229" s="676"/>
      <c r="AB229" s="656"/>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row>
    <row r="230" spans="6:59">
      <c r="G230" s="248" t="s">
        <v>2700</v>
      </c>
      <c r="H230" s="662">
        <v>1</v>
      </c>
      <c r="I230" s="662">
        <v>50</v>
      </c>
      <c r="J230" s="662">
        <v>0</v>
      </c>
      <c r="K230" s="662">
        <v>0</v>
      </c>
      <c r="L230" s="662">
        <v>1</v>
      </c>
      <c r="M230" s="662">
        <v>300.5</v>
      </c>
      <c r="N230" s="662">
        <v>0</v>
      </c>
      <c r="O230" s="662">
        <v>0</v>
      </c>
      <c r="P230" s="662">
        <v>0</v>
      </c>
      <c r="Q230" s="662">
        <v>0</v>
      </c>
      <c r="R230" s="662">
        <v>0</v>
      </c>
      <c r="S230" s="662">
        <v>0</v>
      </c>
      <c r="T230" s="662">
        <v>1</v>
      </c>
      <c r="U230" s="662">
        <v>0</v>
      </c>
      <c r="V230" s="662">
        <v>1</v>
      </c>
      <c r="W230" s="662">
        <v>1</v>
      </c>
      <c r="X230" s="662">
        <v>1</v>
      </c>
      <c r="Y230" s="662">
        <v>0</v>
      </c>
      <c r="Z230" s="662">
        <v>1</v>
      </c>
      <c r="AA230" s="666">
        <v>0</v>
      </c>
      <c r="AB230" s="656"/>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row>
    <row r="231" spans="6:59" ht="23.25" thickBot="1">
      <c r="G231" s="249" t="s">
        <v>2701</v>
      </c>
      <c r="H231" s="663"/>
      <c r="I231" s="663"/>
      <c r="J231" s="663"/>
      <c r="K231" s="663"/>
      <c r="L231" s="663"/>
      <c r="M231" s="663"/>
      <c r="N231" s="663"/>
      <c r="O231" s="663"/>
      <c r="P231" s="663"/>
      <c r="Q231" s="663"/>
      <c r="R231" s="663"/>
      <c r="S231" s="663"/>
      <c r="T231" s="663"/>
      <c r="U231" s="663"/>
      <c r="V231" s="663"/>
      <c r="W231" s="663"/>
      <c r="X231" s="663"/>
      <c r="Y231" s="663"/>
      <c r="Z231" s="663"/>
      <c r="AA231" s="667"/>
      <c r="AB231" s="657"/>
    </row>
    <row r="233" spans="6:59">
      <c r="F233" s="136" t="s">
        <v>2702</v>
      </c>
    </row>
    <row r="234" spans="6:59">
      <c r="F234" s="136" t="s">
        <v>2703</v>
      </c>
    </row>
    <row r="235" spans="6:59">
      <c r="F235" s="136" t="s">
        <v>2704</v>
      </c>
    </row>
    <row r="236" spans="6:59">
      <c r="F236" s="136" t="s">
        <v>2705</v>
      </c>
    </row>
    <row r="238" spans="6:59" ht="14.25" thickBot="1">
      <c r="G238" s="136" t="s">
        <v>2694</v>
      </c>
    </row>
    <row r="239" spans="6:59" ht="57.75" customHeight="1" thickBot="1">
      <c r="H239" s="658" t="s">
        <v>2745</v>
      </c>
      <c r="I239" s="660" t="s">
        <v>2744</v>
      </c>
      <c r="J239" s="661"/>
      <c r="K239" s="660" t="s">
        <v>264</v>
      </c>
      <c r="L239" s="661"/>
      <c r="M239" s="660" t="s">
        <v>277</v>
      </c>
      <c r="N239" s="661"/>
      <c r="O239" s="660" t="s">
        <v>42</v>
      </c>
      <c r="P239" s="661"/>
      <c r="Q239" s="660" t="s">
        <v>266</v>
      </c>
      <c r="R239" s="661"/>
      <c r="S239" s="660" t="s">
        <v>2679</v>
      </c>
      <c r="T239" s="661"/>
      <c r="U239" s="660" t="s">
        <v>2680</v>
      </c>
      <c r="V239" s="661"/>
      <c r="W239" s="660" t="s">
        <v>2681</v>
      </c>
      <c r="X239" s="661"/>
      <c r="Y239" s="660" t="s">
        <v>2682</v>
      </c>
      <c r="Z239" s="661"/>
      <c r="AA239" s="660" t="s">
        <v>2683</v>
      </c>
      <c r="AB239" s="661"/>
      <c r="AC239" s="655" t="s">
        <v>2684</v>
      </c>
    </row>
    <row r="240" spans="6:59" ht="35.25" thickTop="1" thickBot="1">
      <c r="H240" s="659"/>
      <c r="I240" s="239" t="s">
        <v>2746</v>
      </c>
      <c r="J240" s="240" t="s">
        <v>2696</v>
      </c>
      <c r="K240" s="240" t="s">
        <v>2695</v>
      </c>
      <c r="L240" s="240" t="s">
        <v>2696</v>
      </c>
      <c r="M240" s="240" t="s">
        <v>2695</v>
      </c>
      <c r="N240" s="240" t="s">
        <v>2696</v>
      </c>
      <c r="O240" s="240" t="s">
        <v>2695</v>
      </c>
      <c r="P240" s="240" t="s">
        <v>2696</v>
      </c>
      <c r="Q240" s="240" t="s">
        <v>2695</v>
      </c>
      <c r="R240" s="240" t="s">
        <v>2696</v>
      </c>
      <c r="S240" s="240" t="s">
        <v>2695</v>
      </c>
      <c r="T240" s="240" t="s">
        <v>2696</v>
      </c>
      <c r="U240" s="240" t="s">
        <v>2695</v>
      </c>
      <c r="V240" s="240" t="s">
        <v>2696</v>
      </c>
      <c r="W240" s="240" t="s">
        <v>2695</v>
      </c>
      <c r="X240" s="240" t="s">
        <v>2696</v>
      </c>
      <c r="Y240" s="240" t="s">
        <v>2695</v>
      </c>
      <c r="Z240" s="240" t="s">
        <v>2696</v>
      </c>
      <c r="AA240" s="240" t="s">
        <v>2695</v>
      </c>
      <c r="AB240" s="241" t="s">
        <v>2696</v>
      </c>
      <c r="AC240" s="656"/>
    </row>
    <row r="241" spans="8:29" ht="23.25" thickTop="1">
      <c r="H241" s="250" t="s">
        <v>2685</v>
      </c>
      <c r="I241" s="637" t="s">
        <v>2687</v>
      </c>
      <c r="J241" s="638"/>
      <c r="K241" s="637" t="s">
        <v>2688</v>
      </c>
      <c r="L241" s="638"/>
      <c r="M241" s="637" t="s">
        <v>2687</v>
      </c>
      <c r="N241" s="638"/>
      <c r="O241" s="637" t="s">
        <v>2687</v>
      </c>
      <c r="P241" s="638"/>
      <c r="Q241" s="637" t="s">
        <v>2688</v>
      </c>
      <c r="R241" s="638"/>
      <c r="S241" s="637" t="s">
        <v>2688</v>
      </c>
      <c r="T241" s="638"/>
      <c r="U241" s="637" t="s">
        <v>2687</v>
      </c>
      <c r="V241" s="638"/>
      <c r="W241" s="637" t="s">
        <v>2687</v>
      </c>
      <c r="X241" s="638"/>
      <c r="Y241" s="637" t="s">
        <v>2687</v>
      </c>
      <c r="Z241" s="638"/>
      <c r="AA241" s="637" t="s">
        <v>2687</v>
      </c>
      <c r="AB241" s="643"/>
      <c r="AC241" s="656"/>
    </row>
    <row r="242" spans="8:29">
      <c r="H242" s="251" t="s">
        <v>2698</v>
      </c>
      <c r="I242" s="639"/>
      <c r="J242" s="640"/>
      <c r="K242" s="639"/>
      <c r="L242" s="640"/>
      <c r="M242" s="639"/>
      <c r="N242" s="640"/>
      <c r="O242" s="639"/>
      <c r="P242" s="640"/>
      <c r="Q242" s="639"/>
      <c r="R242" s="640"/>
      <c r="S242" s="639"/>
      <c r="T242" s="640"/>
      <c r="U242" s="639"/>
      <c r="V242" s="640"/>
      <c r="W242" s="639"/>
      <c r="X242" s="640"/>
      <c r="Y242" s="639"/>
      <c r="Z242" s="640"/>
      <c r="AA242" s="639"/>
      <c r="AB242" s="644"/>
      <c r="AC242" s="656"/>
    </row>
    <row r="243" spans="8:29" ht="23.25" thickBot="1">
      <c r="H243" s="249" t="s">
        <v>2699</v>
      </c>
      <c r="I243" s="641"/>
      <c r="J243" s="642"/>
      <c r="K243" s="641"/>
      <c r="L243" s="642"/>
      <c r="M243" s="641"/>
      <c r="N243" s="642"/>
      <c r="O243" s="641"/>
      <c r="P243" s="642"/>
      <c r="Q243" s="641"/>
      <c r="R243" s="642"/>
      <c r="S243" s="641"/>
      <c r="T243" s="642"/>
      <c r="U243" s="641"/>
      <c r="V243" s="642"/>
      <c r="W243" s="641"/>
      <c r="X243" s="642"/>
      <c r="Y243" s="641"/>
      <c r="Z243" s="642"/>
      <c r="AA243" s="641"/>
      <c r="AB243" s="645"/>
      <c r="AC243" s="656"/>
    </row>
    <row r="244" spans="8:29">
      <c r="H244" s="245" t="s">
        <v>2700</v>
      </c>
      <c r="I244" s="633">
        <v>1</v>
      </c>
      <c r="J244" s="633">
        <v>50</v>
      </c>
      <c r="K244" s="633">
        <v>0</v>
      </c>
      <c r="L244" s="633">
        <v>0</v>
      </c>
      <c r="M244" s="633">
        <v>1</v>
      </c>
      <c r="N244" s="633">
        <v>300.5</v>
      </c>
      <c r="O244" s="633">
        <v>0</v>
      </c>
      <c r="P244" s="633">
        <v>0</v>
      </c>
      <c r="Q244" s="633">
        <v>0</v>
      </c>
      <c r="R244" s="633">
        <v>0</v>
      </c>
      <c r="S244" s="633">
        <v>0</v>
      </c>
      <c r="T244" s="633">
        <v>0</v>
      </c>
      <c r="U244" s="633">
        <v>1</v>
      </c>
      <c r="V244" s="633">
        <v>0</v>
      </c>
      <c r="W244" s="633">
        <v>1</v>
      </c>
      <c r="X244" s="633">
        <v>1</v>
      </c>
      <c r="Y244" s="633">
        <v>1</v>
      </c>
      <c r="Z244" s="633">
        <v>0</v>
      </c>
      <c r="AA244" s="633">
        <v>1</v>
      </c>
      <c r="AB244" s="635">
        <v>0</v>
      </c>
      <c r="AC244" s="656"/>
    </row>
    <row r="245" spans="8:29" ht="23.25" thickBot="1">
      <c r="H245" s="247" t="s">
        <v>2701</v>
      </c>
      <c r="I245" s="634"/>
      <c r="J245" s="634"/>
      <c r="K245" s="634"/>
      <c r="L245" s="634"/>
      <c r="M245" s="634"/>
      <c r="N245" s="634"/>
      <c r="O245" s="634"/>
      <c r="P245" s="634"/>
      <c r="Q245" s="634"/>
      <c r="R245" s="634"/>
      <c r="S245" s="634"/>
      <c r="T245" s="634"/>
      <c r="U245" s="634"/>
      <c r="V245" s="634"/>
      <c r="W245" s="634"/>
      <c r="X245" s="634"/>
      <c r="Y245" s="634"/>
      <c r="Z245" s="634"/>
      <c r="AA245" s="634"/>
      <c r="AB245" s="636"/>
      <c r="AC245" s="657"/>
    </row>
    <row r="248" spans="8:29" ht="14.25" thickBot="1"/>
    <row r="249" spans="8:29" ht="13.5" customHeight="1">
      <c r="H249" s="646" t="s">
        <v>2706</v>
      </c>
      <c r="I249" s="647"/>
      <c r="J249" s="647"/>
      <c r="K249" s="647"/>
      <c r="L249" s="647"/>
      <c r="M249" s="647"/>
      <c r="N249" s="647"/>
      <c r="O249" s="647"/>
      <c r="P249" s="647"/>
      <c r="Q249" s="647"/>
      <c r="R249" s="647"/>
      <c r="S249" s="647"/>
      <c r="T249" s="647"/>
      <c r="U249" s="647"/>
      <c r="V249" s="647"/>
      <c r="W249" s="647"/>
      <c r="X249" s="647"/>
      <c r="Y249" s="647"/>
      <c r="Z249" s="647"/>
      <c r="AA249" s="647"/>
      <c r="AB249" s="647"/>
      <c r="AC249" s="648"/>
    </row>
    <row r="250" spans="8:29">
      <c r="H250" s="649"/>
      <c r="I250" s="650"/>
      <c r="J250" s="650"/>
      <c r="K250" s="650"/>
      <c r="L250" s="650"/>
      <c r="M250" s="650"/>
      <c r="N250" s="650"/>
      <c r="O250" s="650"/>
      <c r="P250" s="650"/>
      <c r="Q250" s="650"/>
      <c r="R250" s="650"/>
      <c r="S250" s="650"/>
      <c r="T250" s="650"/>
      <c r="U250" s="650"/>
      <c r="V250" s="650"/>
      <c r="W250" s="650"/>
      <c r="X250" s="650"/>
      <c r="Y250" s="650"/>
      <c r="Z250" s="650"/>
      <c r="AA250" s="650"/>
      <c r="AB250" s="650"/>
      <c r="AC250" s="651"/>
    </row>
    <row r="251" spans="8:29">
      <c r="H251" s="649"/>
      <c r="I251" s="650"/>
      <c r="J251" s="650"/>
      <c r="K251" s="650"/>
      <c r="L251" s="650"/>
      <c r="M251" s="650"/>
      <c r="N251" s="650"/>
      <c r="O251" s="650"/>
      <c r="P251" s="650"/>
      <c r="Q251" s="650"/>
      <c r="R251" s="650"/>
      <c r="S251" s="650"/>
      <c r="T251" s="650"/>
      <c r="U251" s="650"/>
      <c r="V251" s="650"/>
      <c r="W251" s="650"/>
      <c r="X251" s="650"/>
      <c r="Y251" s="650"/>
      <c r="Z251" s="650"/>
      <c r="AA251" s="650"/>
      <c r="AB251" s="650"/>
      <c r="AC251" s="651"/>
    </row>
    <row r="252" spans="8:29">
      <c r="H252" s="649"/>
      <c r="I252" s="650"/>
      <c r="J252" s="650"/>
      <c r="K252" s="650"/>
      <c r="L252" s="650"/>
      <c r="M252" s="650"/>
      <c r="N252" s="650"/>
      <c r="O252" s="650"/>
      <c r="P252" s="650"/>
      <c r="Q252" s="650"/>
      <c r="R252" s="650"/>
      <c r="S252" s="650"/>
      <c r="T252" s="650"/>
      <c r="U252" s="650"/>
      <c r="V252" s="650"/>
      <c r="W252" s="650"/>
      <c r="X252" s="650"/>
      <c r="Y252" s="650"/>
      <c r="Z252" s="650"/>
      <c r="AA252" s="650"/>
      <c r="AB252" s="650"/>
      <c r="AC252" s="651"/>
    </row>
    <row r="253" spans="8:29">
      <c r="H253" s="649"/>
      <c r="I253" s="650"/>
      <c r="J253" s="650"/>
      <c r="K253" s="650"/>
      <c r="L253" s="650"/>
      <c r="M253" s="650"/>
      <c r="N253" s="650"/>
      <c r="O253" s="650"/>
      <c r="P253" s="650"/>
      <c r="Q253" s="650"/>
      <c r="R253" s="650"/>
      <c r="S253" s="650"/>
      <c r="T253" s="650"/>
      <c r="U253" s="650"/>
      <c r="V253" s="650"/>
      <c r="W253" s="650"/>
      <c r="X253" s="650"/>
      <c r="Y253" s="650"/>
      <c r="Z253" s="650"/>
      <c r="AA253" s="650"/>
      <c r="AB253" s="650"/>
      <c r="AC253" s="651"/>
    </row>
    <row r="254" spans="8:29" ht="14.25" thickBot="1">
      <c r="H254" s="652"/>
      <c r="I254" s="653"/>
      <c r="J254" s="653"/>
      <c r="K254" s="653"/>
      <c r="L254" s="653"/>
      <c r="M254" s="653"/>
      <c r="N254" s="653"/>
      <c r="O254" s="653"/>
      <c r="P254" s="653"/>
      <c r="Q254" s="653"/>
      <c r="R254" s="653"/>
      <c r="S254" s="653"/>
      <c r="T254" s="653"/>
      <c r="U254" s="653"/>
      <c r="V254" s="653"/>
      <c r="W254" s="653"/>
      <c r="X254" s="653"/>
      <c r="Y254" s="653"/>
      <c r="Z254" s="653"/>
      <c r="AA254" s="653"/>
      <c r="AB254" s="653"/>
      <c r="AC254" s="654"/>
    </row>
    <row r="258" spans="3:38">
      <c r="C258" s="136" t="s">
        <v>2707</v>
      </c>
    </row>
    <row r="259" spans="3:38">
      <c r="D259" s="136" t="s">
        <v>2739</v>
      </c>
    </row>
    <row r="267" spans="3:38">
      <c r="D267" s="136" t="s">
        <v>2740</v>
      </c>
    </row>
    <row r="268" spans="3:38" ht="25.5" customHeight="1">
      <c r="E268" s="629" t="s">
        <v>2708</v>
      </c>
      <c r="F268" s="629" t="s">
        <v>2709</v>
      </c>
      <c r="G268" s="629"/>
      <c r="H268" s="629"/>
      <c r="I268" s="629"/>
      <c r="J268" s="629" t="s">
        <v>2710</v>
      </c>
      <c r="K268" s="629"/>
      <c r="L268" s="629"/>
      <c r="M268" s="629"/>
      <c r="N268" s="629"/>
      <c r="O268" s="629"/>
      <c r="P268" s="629"/>
      <c r="Q268" s="629"/>
      <c r="R268" s="629" t="s">
        <v>2723</v>
      </c>
      <c r="S268" s="629"/>
      <c r="T268" s="629"/>
      <c r="U268" s="629"/>
      <c r="V268" s="629"/>
      <c r="W268" s="629"/>
      <c r="X268" s="629"/>
      <c r="Y268" s="629"/>
      <c r="Z268" s="629"/>
      <c r="AA268" s="629"/>
      <c r="AB268" s="629"/>
      <c r="AC268" s="629"/>
      <c r="AD268" s="629"/>
      <c r="AE268" s="629"/>
      <c r="AF268" s="629"/>
      <c r="AG268" s="629"/>
      <c r="AH268" s="629"/>
      <c r="AI268" s="629"/>
      <c r="AJ268" s="629"/>
      <c r="AK268" s="629"/>
      <c r="AL268" s="629"/>
    </row>
    <row r="269" spans="3:38" ht="42" customHeight="1">
      <c r="E269" s="629"/>
      <c r="F269" s="629"/>
      <c r="G269" s="629"/>
      <c r="H269" s="629"/>
      <c r="I269" s="629"/>
      <c r="J269" s="629"/>
      <c r="K269" s="629"/>
      <c r="L269" s="629"/>
      <c r="M269" s="629"/>
      <c r="N269" s="629"/>
      <c r="O269" s="629"/>
      <c r="P269" s="629"/>
      <c r="Q269" s="629"/>
      <c r="R269" s="630" t="s">
        <v>2711</v>
      </c>
      <c r="S269" s="630"/>
      <c r="T269" s="630"/>
      <c r="U269" s="630" t="s">
        <v>2712</v>
      </c>
      <c r="V269" s="630"/>
      <c r="W269" s="630"/>
      <c r="X269" s="630" t="s">
        <v>2713</v>
      </c>
      <c r="Y269" s="630"/>
      <c r="Z269" s="630"/>
      <c r="AA269" s="630" t="s">
        <v>2714</v>
      </c>
      <c r="AB269" s="630"/>
      <c r="AC269" s="630"/>
      <c r="AD269" s="630" t="s">
        <v>2715</v>
      </c>
      <c r="AE269" s="630"/>
      <c r="AF269" s="630"/>
      <c r="AG269" s="630" t="s">
        <v>2728</v>
      </c>
      <c r="AH269" s="630"/>
      <c r="AI269" s="630"/>
      <c r="AJ269" s="630" t="s">
        <v>2730</v>
      </c>
      <c r="AK269" s="630"/>
      <c r="AL269" s="630"/>
    </row>
    <row r="270" spans="3:38" ht="83.25" customHeight="1">
      <c r="E270" s="252">
        <v>1</v>
      </c>
      <c r="F270" s="624" t="s">
        <v>2716</v>
      </c>
      <c r="G270" s="624"/>
      <c r="H270" s="624"/>
      <c r="I270" s="624"/>
      <c r="J270" s="631" t="s">
        <v>2717</v>
      </c>
      <c r="K270" s="631"/>
      <c r="L270" s="631"/>
      <c r="M270" s="631"/>
      <c r="N270" s="631"/>
      <c r="O270" s="631"/>
      <c r="P270" s="631"/>
      <c r="Q270" s="631"/>
      <c r="R270" s="624" t="s">
        <v>2718</v>
      </c>
      <c r="S270" s="624"/>
      <c r="T270" s="624"/>
      <c r="U270" s="624" t="s">
        <v>2722</v>
      </c>
      <c r="V270" s="624"/>
      <c r="W270" s="624"/>
      <c r="X270" s="624" t="s">
        <v>2722</v>
      </c>
      <c r="Y270" s="624"/>
      <c r="Z270" s="624"/>
      <c r="AA270" s="624" t="s">
        <v>2722</v>
      </c>
      <c r="AB270" s="624"/>
      <c r="AC270" s="624"/>
      <c r="AD270" s="624" t="s">
        <v>2722</v>
      </c>
      <c r="AE270" s="624"/>
      <c r="AF270" s="624"/>
      <c r="AG270" s="624" t="s">
        <v>2722</v>
      </c>
      <c r="AH270" s="624"/>
      <c r="AI270" s="624"/>
      <c r="AJ270" s="624" t="s">
        <v>2722</v>
      </c>
      <c r="AK270" s="624"/>
      <c r="AL270" s="624"/>
    </row>
    <row r="271" spans="3:38" ht="83.25" customHeight="1">
      <c r="E271" s="253">
        <v>2</v>
      </c>
      <c r="F271" s="625" t="s">
        <v>2720</v>
      </c>
      <c r="G271" s="625"/>
      <c r="H271" s="625"/>
      <c r="I271" s="625"/>
      <c r="J271" s="632" t="s">
        <v>2724</v>
      </c>
      <c r="K271" s="632"/>
      <c r="L271" s="632"/>
      <c r="M271" s="632"/>
      <c r="N271" s="632"/>
      <c r="O271" s="632"/>
      <c r="P271" s="632"/>
      <c r="Q271" s="632"/>
      <c r="R271" s="625" t="s">
        <v>2725</v>
      </c>
      <c r="S271" s="625"/>
      <c r="T271" s="625"/>
      <c r="U271" s="625" t="s">
        <v>2738</v>
      </c>
      <c r="V271" s="625"/>
      <c r="W271" s="625"/>
      <c r="X271" s="625" t="s">
        <v>2726</v>
      </c>
      <c r="Y271" s="625"/>
      <c r="Z271" s="625"/>
      <c r="AA271" s="625" t="s">
        <v>2725</v>
      </c>
      <c r="AB271" s="625"/>
      <c r="AC271" s="625"/>
      <c r="AD271" s="625" t="s">
        <v>2727</v>
      </c>
      <c r="AE271" s="625"/>
      <c r="AF271" s="625"/>
      <c r="AG271" s="625" t="s">
        <v>2729</v>
      </c>
      <c r="AH271" s="625"/>
      <c r="AI271" s="625"/>
      <c r="AJ271" s="625" t="s">
        <v>2731</v>
      </c>
      <c r="AK271" s="625"/>
      <c r="AL271" s="625"/>
    </row>
    <row r="272" spans="3:38" ht="192" customHeight="1">
      <c r="E272" s="252">
        <v>3</v>
      </c>
      <c r="F272" s="624" t="s">
        <v>2721</v>
      </c>
      <c r="G272" s="624"/>
      <c r="H272" s="624"/>
      <c r="I272" s="624"/>
      <c r="J272" s="631" t="s">
        <v>2737</v>
      </c>
      <c r="K272" s="631"/>
      <c r="L272" s="631"/>
      <c r="M272" s="631"/>
      <c r="N272" s="631"/>
      <c r="O272" s="631"/>
      <c r="P272" s="631"/>
      <c r="Q272" s="631"/>
      <c r="R272" s="631" t="s">
        <v>2736</v>
      </c>
      <c r="S272" s="631"/>
      <c r="T272" s="631"/>
      <c r="U272" s="631"/>
      <c r="V272" s="631"/>
      <c r="W272" s="631"/>
      <c r="X272" s="631"/>
      <c r="Y272" s="631"/>
      <c r="Z272" s="631"/>
      <c r="AA272" s="631"/>
      <c r="AB272" s="631"/>
      <c r="AC272" s="631"/>
      <c r="AD272" s="624" t="s">
        <v>2719</v>
      </c>
      <c r="AE272" s="624"/>
      <c r="AF272" s="624"/>
      <c r="AG272" s="624" t="s">
        <v>2732</v>
      </c>
      <c r="AH272" s="624"/>
      <c r="AI272" s="624"/>
      <c r="AJ272" s="624" t="s">
        <v>2732</v>
      </c>
      <c r="AK272" s="624"/>
      <c r="AL272" s="624"/>
    </row>
    <row r="274" spans="4:4">
      <c r="D274" s="136" t="s">
        <v>2741</v>
      </c>
    </row>
    <row r="306" spans="4:38">
      <c r="D306" s="136" t="s">
        <v>2740</v>
      </c>
    </row>
    <row r="307" spans="4:38">
      <c r="E307" s="629" t="s">
        <v>2708</v>
      </c>
      <c r="F307" s="629" t="s">
        <v>2709</v>
      </c>
      <c r="G307" s="629"/>
      <c r="H307" s="629"/>
      <c r="I307" s="629"/>
      <c r="J307" s="629" t="s">
        <v>2710</v>
      </c>
      <c r="K307" s="629"/>
      <c r="L307" s="629"/>
      <c r="M307" s="629"/>
      <c r="N307" s="629"/>
      <c r="O307" s="629"/>
      <c r="P307" s="629"/>
      <c r="Q307" s="629"/>
      <c r="R307" s="629" t="s">
        <v>2723</v>
      </c>
      <c r="S307" s="629"/>
      <c r="T307" s="629"/>
      <c r="U307" s="629"/>
      <c r="V307" s="629"/>
      <c r="W307" s="629"/>
      <c r="X307" s="629"/>
      <c r="Y307" s="629"/>
      <c r="Z307" s="629"/>
      <c r="AA307" s="629"/>
      <c r="AB307" s="629"/>
      <c r="AC307" s="629"/>
      <c r="AD307" s="629"/>
      <c r="AE307" s="629"/>
      <c r="AF307" s="629"/>
      <c r="AG307" s="629"/>
      <c r="AH307" s="629"/>
      <c r="AI307" s="629"/>
      <c r="AJ307" s="629"/>
      <c r="AK307" s="629"/>
      <c r="AL307" s="629"/>
    </row>
    <row r="308" spans="4:38">
      <c r="E308" s="629"/>
      <c r="F308" s="629"/>
      <c r="G308" s="629"/>
      <c r="H308" s="629"/>
      <c r="I308" s="629"/>
      <c r="J308" s="629"/>
      <c r="K308" s="629"/>
      <c r="L308" s="629"/>
      <c r="M308" s="629"/>
      <c r="N308" s="629"/>
      <c r="O308" s="629"/>
      <c r="P308" s="629"/>
      <c r="Q308" s="629"/>
      <c r="R308" s="630" t="s">
        <v>2711</v>
      </c>
      <c r="S308" s="630"/>
      <c r="T308" s="630"/>
      <c r="U308" s="630" t="s">
        <v>2712</v>
      </c>
      <c r="V308" s="630"/>
      <c r="W308" s="630"/>
      <c r="X308" s="630" t="s">
        <v>2713</v>
      </c>
      <c r="Y308" s="630"/>
      <c r="Z308" s="630"/>
      <c r="AA308" s="630" t="s">
        <v>2714</v>
      </c>
      <c r="AB308" s="630"/>
      <c r="AC308" s="630"/>
      <c r="AD308" s="630" t="s">
        <v>2715</v>
      </c>
      <c r="AE308" s="630"/>
      <c r="AF308" s="630"/>
      <c r="AG308" s="630" t="s">
        <v>2728</v>
      </c>
      <c r="AH308" s="630"/>
      <c r="AI308" s="630"/>
      <c r="AJ308" s="630" t="s">
        <v>2730</v>
      </c>
      <c r="AK308" s="630"/>
      <c r="AL308" s="630"/>
    </row>
    <row r="309" spans="4:38" ht="115.5" customHeight="1">
      <c r="E309" s="252">
        <v>1</v>
      </c>
      <c r="F309" s="624" t="s">
        <v>2716</v>
      </c>
      <c r="G309" s="624"/>
      <c r="H309" s="624"/>
      <c r="I309" s="624"/>
      <c r="J309" s="631" t="s">
        <v>2742</v>
      </c>
      <c r="K309" s="631"/>
      <c r="L309" s="631"/>
      <c r="M309" s="631"/>
      <c r="N309" s="631"/>
      <c r="O309" s="631"/>
      <c r="P309" s="631"/>
      <c r="Q309" s="631"/>
      <c r="R309" s="626" t="s">
        <v>2743</v>
      </c>
      <c r="S309" s="627"/>
      <c r="T309" s="627"/>
      <c r="U309" s="627"/>
      <c r="V309" s="627"/>
      <c r="W309" s="627"/>
      <c r="X309" s="627"/>
      <c r="Y309" s="627"/>
      <c r="Z309" s="627"/>
      <c r="AA309" s="627"/>
      <c r="AB309" s="627"/>
      <c r="AC309" s="627"/>
      <c r="AD309" s="627"/>
      <c r="AE309" s="627"/>
      <c r="AF309" s="627"/>
      <c r="AG309" s="627"/>
      <c r="AH309" s="627"/>
      <c r="AI309" s="627"/>
      <c r="AJ309" s="627"/>
      <c r="AK309" s="627"/>
      <c r="AL309" s="628"/>
    </row>
  </sheetData>
  <mergeCells count="164">
    <mergeCell ref="E143:J143"/>
    <mergeCell ref="K141:O141"/>
    <mergeCell ref="K142:O142"/>
    <mergeCell ref="K143:O143"/>
    <mergeCell ref="P139:U139"/>
    <mergeCell ref="K139:O140"/>
    <mergeCell ref="E139:J140"/>
    <mergeCell ref="E141:J141"/>
    <mergeCell ref="E142:J142"/>
    <mergeCell ref="D34:T34"/>
    <mergeCell ref="U38:AA38"/>
    <mergeCell ref="U37:AA37"/>
    <mergeCell ref="U36:AA36"/>
    <mergeCell ref="U35:AA35"/>
    <mergeCell ref="U34:AA34"/>
    <mergeCell ref="D38:T38"/>
    <mergeCell ref="D37:T37"/>
    <mergeCell ref="D36:T36"/>
    <mergeCell ref="D35:T35"/>
    <mergeCell ref="G224:G225"/>
    <mergeCell ref="H224:I224"/>
    <mergeCell ref="J224:K224"/>
    <mergeCell ref="L224:M224"/>
    <mergeCell ref="N224:O224"/>
    <mergeCell ref="R214:R216"/>
    <mergeCell ref="H215:H216"/>
    <mergeCell ref="I215:I216"/>
    <mergeCell ref="J215:J216"/>
    <mergeCell ref="K215:K216"/>
    <mergeCell ref="L215:L216"/>
    <mergeCell ref="M215:M216"/>
    <mergeCell ref="N215:N216"/>
    <mergeCell ref="O215:O216"/>
    <mergeCell ref="P215:P216"/>
    <mergeCell ref="Q215:Q216"/>
    <mergeCell ref="AB224:AB231"/>
    <mergeCell ref="H227:I229"/>
    <mergeCell ref="J227:K229"/>
    <mergeCell ref="L227:M229"/>
    <mergeCell ref="N227:O229"/>
    <mergeCell ref="P227:Q229"/>
    <mergeCell ref="R227:S229"/>
    <mergeCell ref="T227:U229"/>
    <mergeCell ref="V227:W229"/>
    <mergeCell ref="X227:Y229"/>
    <mergeCell ref="Z227:AA229"/>
    <mergeCell ref="H230:H231"/>
    <mergeCell ref="I230:I231"/>
    <mergeCell ref="J230:J231"/>
    <mergeCell ref="K230:K231"/>
    <mergeCell ref="P224:Q224"/>
    <mergeCell ref="R224:S224"/>
    <mergeCell ref="T224:U224"/>
    <mergeCell ref="V224:W224"/>
    <mergeCell ref="X224:Y224"/>
    <mergeCell ref="S230:S231"/>
    <mergeCell ref="T230:T231"/>
    <mergeCell ref="U230:U231"/>
    <mergeCell ref="L230:L231"/>
    <mergeCell ref="M230:M231"/>
    <mergeCell ref="N230:N231"/>
    <mergeCell ref="O230:O231"/>
    <mergeCell ref="P230:P231"/>
    <mergeCell ref="Z224:AA224"/>
    <mergeCell ref="I244:I245"/>
    <mergeCell ref="J244:J245"/>
    <mergeCell ref="K244:K245"/>
    <mergeCell ref="L244:L245"/>
    <mergeCell ref="M244:M245"/>
    <mergeCell ref="AA230:AA231"/>
    <mergeCell ref="Y239:Z239"/>
    <mergeCell ref="AA239:AB239"/>
    <mergeCell ref="V230:V231"/>
    <mergeCell ref="W230:W231"/>
    <mergeCell ref="X230:X231"/>
    <mergeCell ref="Y230:Y231"/>
    <mergeCell ref="Z230:Z231"/>
    <mergeCell ref="Q230:Q231"/>
    <mergeCell ref="R230:R231"/>
    <mergeCell ref="K241:L243"/>
    <mergeCell ref="M241:N243"/>
    <mergeCell ref="O241:P243"/>
    <mergeCell ref="Q241:R243"/>
    <mergeCell ref="S241:T243"/>
    <mergeCell ref="U241:V243"/>
    <mergeCell ref="W241:X243"/>
    <mergeCell ref="Y241:Z243"/>
    <mergeCell ref="AA241:AB243"/>
    <mergeCell ref="AD271:AF271"/>
    <mergeCell ref="AG269:AI269"/>
    <mergeCell ref="AJ269:AL269"/>
    <mergeCell ref="AG270:AI270"/>
    <mergeCell ref="H249:AC254"/>
    <mergeCell ref="AC239:AC245"/>
    <mergeCell ref="I241:J243"/>
    <mergeCell ref="U271:W271"/>
    <mergeCell ref="X271:Z271"/>
    <mergeCell ref="AA271:AC271"/>
    <mergeCell ref="H239:H240"/>
    <mergeCell ref="I239:J239"/>
    <mergeCell ref="K239:L239"/>
    <mergeCell ref="M239:N239"/>
    <mergeCell ref="O239:P239"/>
    <mergeCell ref="Q239:R239"/>
    <mergeCell ref="S239:T239"/>
    <mergeCell ref="U239:V239"/>
    <mergeCell ref="W239:X239"/>
    <mergeCell ref="Z244:Z245"/>
    <mergeCell ref="AA244:AA245"/>
    <mergeCell ref="AB244:AB245"/>
    <mergeCell ref="S244:S245"/>
    <mergeCell ref="T244:T245"/>
    <mergeCell ref="U244:U245"/>
    <mergeCell ref="V244:V245"/>
    <mergeCell ref="W244:W245"/>
    <mergeCell ref="N244:N245"/>
    <mergeCell ref="O244:O245"/>
    <mergeCell ref="P244:P245"/>
    <mergeCell ref="Q244:Q245"/>
    <mergeCell ref="R244:R245"/>
    <mergeCell ref="F268:I269"/>
    <mergeCell ref="F271:I271"/>
    <mergeCell ref="E307:E308"/>
    <mergeCell ref="F307:I308"/>
    <mergeCell ref="J307:Q308"/>
    <mergeCell ref="E268:E269"/>
    <mergeCell ref="J268:Q269"/>
    <mergeCell ref="X244:X245"/>
    <mergeCell ref="Y244:Y245"/>
    <mergeCell ref="R268:AL268"/>
    <mergeCell ref="AD272:AF272"/>
    <mergeCell ref="AG272:AI272"/>
    <mergeCell ref="AJ272:AL272"/>
    <mergeCell ref="R272:AC272"/>
    <mergeCell ref="AD270:AF270"/>
    <mergeCell ref="AD269:AF269"/>
    <mergeCell ref="AA269:AC269"/>
    <mergeCell ref="X269:Z269"/>
    <mergeCell ref="R270:T270"/>
    <mergeCell ref="R269:T269"/>
    <mergeCell ref="U269:W269"/>
    <mergeCell ref="U270:W270"/>
    <mergeCell ref="X270:Z270"/>
    <mergeCell ref="AA270:AC270"/>
    <mergeCell ref="AJ270:AL270"/>
    <mergeCell ref="AG271:AI271"/>
    <mergeCell ref="AJ271:AL271"/>
    <mergeCell ref="R309:AL309"/>
    <mergeCell ref="R307:AL307"/>
    <mergeCell ref="R308:T308"/>
    <mergeCell ref="J272:Q272"/>
    <mergeCell ref="F272:I272"/>
    <mergeCell ref="J270:Q270"/>
    <mergeCell ref="J271:Q271"/>
    <mergeCell ref="F270:I270"/>
    <mergeCell ref="R271:T271"/>
    <mergeCell ref="U308:W308"/>
    <mergeCell ref="X308:Z308"/>
    <mergeCell ref="AA308:AC308"/>
    <mergeCell ref="AD308:AF308"/>
    <mergeCell ref="AG308:AI308"/>
    <mergeCell ref="AJ308:AL308"/>
    <mergeCell ref="F309:I309"/>
    <mergeCell ref="J309:Q309"/>
  </mergeCells>
  <phoneticPr fontId="9"/>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92"/>
  <sheetViews>
    <sheetView showGridLines="0" view="pageBreakPreview" zoomScale="85" zoomScaleNormal="85" zoomScaleSheetLayoutView="85" workbookViewId="0">
      <selection activeCell="Y105" sqref="Y105"/>
    </sheetView>
  </sheetViews>
  <sheetFormatPr defaultRowHeight="13.5"/>
  <cols>
    <col min="1" max="1" width="4.75" style="20" customWidth="1"/>
    <col min="2" max="16384" width="9" style="20"/>
  </cols>
  <sheetData>
    <row r="1" spans="1:2" ht="28.5">
      <c r="A1" s="117" t="s">
        <v>1437</v>
      </c>
    </row>
    <row r="2" spans="1:2">
      <c r="B2" s="20" t="s">
        <v>1438</v>
      </c>
    </row>
    <row r="4" spans="1:2">
      <c r="B4" s="20" t="s">
        <v>1439</v>
      </c>
    </row>
    <row r="5" spans="1:2">
      <c r="B5" s="20" t="s">
        <v>1441</v>
      </c>
    </row>
    <row r="62" s="136" customFormat="1"/>
    <row r="63" s="136" customFormat="1"/>
    <row r="64" s="136" customFormat="1"/>
    <row r="65" s="136" customFormat="1"/>
    <row r="66" s="136" customFormat="1"/>
    <row r="67" s="136" customFormat="1"/>
    <row r="68" s="136" customFormat="1"/>
    <row r="69" s="136" customFormat="1"/>
    <row r="70" s="136" customFormat="1"/>
    <row r="71" s="136" customFormat="1"/>
    <row r="94" spans="2:2">
      <c r="B94" s="20" t="s">
        <v>1442</v>
      </c>
    </row>
    <row r="172" spans="2:2">
      <c r="B172" s="20" t="s">
        <v>1440</v>
      </c>
    </row>
    <row r="192" spans="2:2">
      <c r="B192" s="136" t="s">
        <v>1443</v>
      </c>
    </row>
  </sheetData>
  <phoneticPr fontId="9"/>
  <pageMargins left="0.7" right="0.7" top="0.75" bottom="0.75" header="0.3" footer="0.3"/>
  <pageSetup paperSize="9" scale="44" fitToHeight="0" orientation="portrait" r:id="rId1"/>
  <rowBreaks count="1" manualBreakCount="1">
    <brk id="93"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W145"/>
  <sheetViews>
    <sheetView showGridLines="0" view="pageBreakPreview" zoomScaleNormal="85" zoomScaleSheetLayoutView="100" workbookViewId="0">
      <selection activeCell="L143" sqref="L143"/>
    </sheetView>
  </sheetViews>
  <sheetFormatPr defaultColWidth="9" defaultRowHeight="13.5"/>
  <cols>
    <col min="1" max="1" width="9" style="75"/>
    <col min="2" max="2" width="9" style="75" customWidth="1"/>
    <col min="3" max="16384" width="9" style="75"/>
  </cols>
  <sheetData>
    <row r="1" spans="1:2" ht="17.25">
      <c r="A1" s="254" t="s">
        <v>3048</v>
      </c>
    </row>
    <row r="2" spans="1:2">
      <c r="A2" s="255"/>
    </row>
    <row r="3" spans="1:2">
      <c r="A3" s="255"/>
      <c r="B3" s="75" t="s">
        <v>35</v>
      </c>
    </row>
    <row r="4" spans="1:2">
      <c r="A4" s="255"/>
    </row>
    <row r="5" spans="1:2">
      <c r="A5" s="255"/>
      <c r="B5" s="75" t="s">
        <v>58</v>
      </c>
    </row>
    <row r="7" spans="1:2">
      <c r="B7" s="255" t="s">
        <v>0</v>
      </c>
    </row>
    <row r="8" spans="1:2">
      <c r="B8" s="75" t="s">
        <v>36</v>
      </c>
    </row>
    <row r="20" spans="2:2">
      <c r="B20" s="255" t="s">
        <v>59</v>
      </c>
    </row>
    <row r="21" spans="2:2">
      <c r="B21" s="75" t="s">
        <v>504</v>
      </c>
    </row>
    <row r="22" spans="2:2">
      <c r="B22" s="255"/>
    </row>
    <row r="23" spans="2:2">
      <c r="B23" s="255"/>
    </row>
    <row r="24" spans="2:2">
      <c r="B24" s="255" t="s">
        <v>63</v>
      </c>
    </row>
    <row r="25" spans="2:2">
      <c r="B25" s="75" t="s">
        <v>37</v>
      </c>
    </row>
    <row r="36" spans="2:15">
      <c r="B36" s="255" t="s">
        <v>64</v>
      </c>
    </row>
    <row r="37" spans="2:15">
      <c r="B37" s="75" t="s">
        <v>38</v>
      </c>
    </row>
    <row r="39" spans="2:15">
      <c r="C39" s="699" t="s">
        <v>552</v>
      </c>
      <c r="D39" s="712" t="s">
        <v>553</v>
      </c>
      <c r="E39" s="713"/>
      <c r="F39" s="714"/>
      <c r="G39" s="715" t="s">
        <v>554</v>
      </c>
      <c r="H39" s="686" t="s">
        <v>708</v>
      </c>
      <c r="I39" s="686"/>
      <c r="J39" s="686"/>
      <c r="K39" s="686"/>
      <c r="L39" s="686"/>
      <c r="M39" s="686"/>
      <c r="N39" s="686"/>
      <c r="O39" s="686"/>
    </row>
    <row r="40" spans="2:15">
      <c r="C40" s="700"/>
      <c r="D40" s="73" t="s">
        <v>2</v>
      </c>
      <c r="E40" s="74"/>
      <c r="F40" s="180" t="s">
        <v>556</v>
      </c>
      <c r="G40" s="716"/>
      <c r="H40" s="686"/>
      <c r="I40" s="686"/>
      <c r="J40" s="686"/>
      <c r="K40" s="686"/>
      <c r="L40" s="686"/>
      <c r="M40" s="686"/>
      <c r="N40" s="686"/>
      <c r="O40" s="686"/>
    </row>
    <row r="41" spans="2:15" ht="13.5" customHeight="1">
      <c r="C41" s="187">
        <f>MAX(C$39:C40)+1</f>
        <v>1</v>
      </c>
      <c r="D41" s="61" t="s">
        <v>557</v>
      </c>
      <c r="E41" s="62"/>
      <c r="F41" s="187">
        <v>0</v>
      </c>
      <c r="G41" s="195" t="s">
        <v>558</v>
      </c>
      <c r="H41" s="718" t="s">
        <v>2310</v>
      </c>
      <c r="I41" s="718"/>
      <c r="J41" s="61" t="s">
        <v>559</v>
      </c>
      <c r="K41" s="62"/>
      <c r="L41" s="62"/>
      <c r="M41" s="62"/>
      <c r="N41" s="62"/>
      <c r="O41" s="63"/>
    </row>
    <row r="42" spans="2:15">
      <c r="C42" s="187">
        <f>MAX(C$39:C41)+1</f>
        <v>2</v>
      </c>
      <c r="D42" s="61" t="s">
        <v>560</v>
      </c>
      <c r="E42" s="62"/>
      <c r="F42" s="187">
        <v>1</v>
      </c>
      <c r="G42" s="195" t="s">
        <v>558</v>
      </c>
      <c r="H42" s="718"/>
      <c r="I42" s="718"/>
      <c r="J42" s="61" t="s">
        <v>561</v>
      </c>
      <c r="K42" s="62"/>
      <c r="L42" s="62"/>
      <c r="M42" s="62"/>
      <c r="N42" s="62"/>
      <c r="O42" s="63"/>
    </row>
    <row r="43" spans="2:15">
      <c r="C43" s="187">
        <f>MAX(C$39:C42)+1</f>
        <v>3</v>
      </c>
      <c r="D43" s="61" t="s">
        <v>562</v>
      </c>
      <c r="E43" s="62"/>
      <c r="F43" s="187">
        <v>2</v>
      </c>
      <c r="G43" s="195" t="s">
        <v>558</v>
      </c>
      <c r="H43" s="718"/>
      <c r="I43" s="718"/>
      <c r="J43" s="61" t="s">
        <v>563</v>
      </c>
      <c r="K43" s="62"/>
      <c r="L43" s="62"/>
      <c r="M43" s="62"/>
      <c r="N43" s="62"/>
      <c r="O43" s="63"/>
    </row>
    <row r="44" spans="2:15">
      <c r="C44" s="187">
        <f>MAX(C$39:C43)+1</f>
        <v>4</v>
      </c>
      <c r="D44" s="61" t="s">
        <v>564</v>
      </c>
      <c r="E44" s="62"/>
      <c r="F44" s="187">
        <v>3</v>
      </c>
      <c r="G44" s="195" t="s">
        <v>558</v>
      </c>
      <c r="H44" s="718"/>
      <c r="I44" s="718"/>
      <c r="J44" s="61" t="s">
        <v>565</v>
      </c>
      <c r="K44" s="62"/>
      <c r="L44" s="62"/>
      <c r="M44" s="62"/>
      <c r="N44" s="62"/>
      <c r="O44" s="63"/>
    </row>
    <row r="45" spans="2:15">
      <c r="C45" s="187">
        <f>MAX(C$39:C44)+1</f>
        <v>5</v>
      </c>
      <c r="D45" s="61" t="s">
        <v>566</v>
      </c>
      <c r="E45" s="62"/>
      <c r="F45" s="187">
        <v>4</v>
      </c>
      <c r="G45" s="195" t="s">
        <v>558</v>
      </c>
      <c r="H45" s="718"/>
      <c r="I45" s="718"/>
      <c r="J45" s="61" t="s">
        <v>567</v>
      </c>
      <c r="K45" s="62"/>
      <c r="L45" s="62"/>
      <c r="M45" s="62"/>
      <c r="N45" s="62"/>
      <c r="O45" s="63"/>
    </row>
    <row r="46" spans="2:15">
      <c r="C46" s="187">
        <f>MAX(C$39:C45)+1</f>
        <v>6</v>
      </c>
      <c r="D46" s="61" t="s">
        <v>2319</v>
      </c>
      <c r="E46" s="62"/>
      <c r="F46" s="187">
        <v>10</v>
      </c>
      <c r="G46" s="195" t="s">
        <v>558</v>
      </c>
      <c r="H46" s="718"/>
      <c r="I46" s="718"/>
      <c r="J46" s="61" t="s">
        <v>2314</v>
      </c>
      <c r="K46" s="62"/>
      <c r="L46" s="62"/>
      <c r="M46" s="62"/>
      <c r="N46" s="62"/>
      <c r="O46" s="63"/>
    </row>
    <row r="47" spans="2:15">
      <c r="C47" s="187">
        <f>MAX(C$39:C46)+1</f>
        <v>7</v>
      </c>
      <c r="D47" s="61" t="s">
        <v>1567</v>
      </c>
      <c r="E47" s="62"/>
      <c r="F47" s="187">
        <v>20</v>
      </c>
      <c r="G47" s="195" t="s">
        <v>558</v>
      </c>
      <c r="H47" s="718"/>
      <c r="I47" s="718"/>
      <c r="J47" s="61" t="s">
        <v>2303</v>
      </c>
      <c r="K47" s="62"/>
      <c r="L47" s="62"/>
      <c r="M47" s="62"/>
      <c r="N47" s="62"/>
      <c r="O47" s="63"/>
    </row>
    <row r="48" spans="2:15">
      <c r="C48" s="187">
        <f>MAX(C$39:C47)+1</f>
        <v>8</v>
      </c>
      <c r="D48" s="61" t="s">
        <v>579</v>
      </c>
      <c r="E48" s="62"/>
      <c r="F48" s="187">
        <v>30</v>
      </c>
      <c r="G48" s="195" t="s">
        <v>569</v>
      </c>
      <c r="H48" s="718" t="s">
        <v>2311</v>
      </c>
      <c r="I48" s="718"/>
      <c r="J48" s="61" t="s">
        <v>2315</v>
      </c>
      <c r="K48" s="62"/>
      <c r="L48" s="62"/>
      <c r="M48" s="62"/>
      <c r="N48" s="62"/>
      <c r="O48" s="63"/>
    </row>
    <row r="49" spans="2:15">
      <c r="C49" s="187">
        <f>MAX(C$39:C48)+1</f>
        <v>9</v>
      </c>
      <c r="D49" s="61" t="s">
        <v>570</v>
      </c>
      <c r="E49" s="62"/>
      <c r="F49" s="187">
        <v>31</v>
      </c>
      <c r="G49" s="195" t="s">
        <v>571</v>
      </c>
      <c r="H49" s="718"/>
      <c r="I49" s="718"/>
      <c r="J49" s="61" t="s">
        <v>572</v>
      </c>
      <c r="K49" s="62"/>
      <c r="L49" s="62"/>
      <c r="M49" s="62"/>
      <c r="N49" s="62"/>
      <c r="O49" s="63"/>
    </row>
    <row r="50" spans="2:15">
      <c r="C50" s="187">
        <f>MAX(C$39:C49)+1</f>
        <v>10</v>
      </c>
      <c r="D50" s="61" t="s">
        <v>573</v>
      </c>
      <c r="E50" s="62"/>
      <c r="F50" s="187">
        <v>32</v>
      </c>
      <c r="G50" s="195" t="s">
        <v>569</v>
      </c>
      <c r="H50" s="718"/>
      <c r="I50" s="718"/>
      <c r="J50" s="61" t="s">
        <v>574</v>
      </c>
      <c r="K50" s="62"/>
      <c r="L50" s="62"/>
      <c r="M50" s="62"/>
      <c r="N50" s="62"/>
      <c r="O50" s="63"/>
    </row>
    <row r="51" spans="2:15" ht="13.5" customHeight="1">
      <c r="C51" s="187">
        <f>MAX(C$39:C50)+1</f>
        <v>11</v>
      </c>
      <c r="D51" s="61" t="s">
        <v>575</v>
      </c>
      <c r="E51" s="62"/>
      <c r="F51" s="187">
        <v>33</v>
      </c>
      <c r="G51" s="195" t="s">
        <v>571</v>
      </c>
      <c r="H51" s="718"/>
      <c r="I51" s="718"/>
      <c r="J51" s="61" t="s">
        <v>704</v>
      </c>
      <c r="K51" s="158"/>
      <c r="L51" s="158"/>
      <c r="M51" s="158"/>
      <c r="N51" s="158"/>
      <c r="O51" s="159"/>
    </row>
    <row r="52" spans="2:15">
      <c r="C52" s="187">
        <f>MAX(C$39:C51)+1</f>
        <v>12</v>
      </c>
      <c r="D52" s="61" t="s">
        <v>632</v>
      </c>
      <c r="E52" s="62"/>
      <c r="F52" s="187">
        <v>34</v>
      </c>
      <c r="G52" s="195" t="s">
        <v>571</v>
      </c>
      <c r="H52" s="719" t="s">
        <v>2312</v>
      </c>
      <c r="I52" s="719"/>
      <c r="J52" s="61" t="s">
        <v>633</v>
      </c>
      <c r="K52" s="62"/>
      <c r="L52" s="62"/>
      <c r="M52" s="62"/>
      <c r="N52" s="62"/>
      <c r="O52" s="63"/>
    </row>
    <row r="53" spans="2:15">
      <c r="C53" s="187">
        <f>MAX(C$39:C52)+1</f>
        <v>13</v>
      </c>
      <c r="D53" s="61" t="s">
        <v>2668</v>
      </c>
      <c r="E53" s="62"/>
      <c r="F53" s="187">
        <v>50</v>
      </c>
      <c r="G53" s="195" t="s">
        <v>571</v>
      </c>
      <c r="H53" s="718" t="s">
        <v>2316</v>
      </c>
      <c r="I53" s="718"/>
      <c r="J53" s="61" t="s">
        <v>759</v>
      </c>
      <c r="K53" s="62"/>
      <c r="L53" s="62"/>
      <c r="M53" s="62"/>
      <c r="N53" s="62"/>
      <c r="O53" s="63"/>
    </row>
    <row r="54" spans="2:15">
      <c r="C54" s="187">
        <f>MAX(C$39:C53)+1</f>
        <v>14</v>
      </c>
      <c r="D54" s="61" t="s">
        <v>2660</v>
      </c>
      <c r="E54" s="62"/>
      <c r="F54" s="187">
        <v>51</v>
      </c>
      <c r="G54" s="195" t="s">
        <v>663</v>
      </c>
      <c r="H54" s="718"/>
      <c r="I54" s="718"/>
      <c r="J54" s="61" t="s">
        <v>665</v>
      </c>
      <c r="K54" s="62"/>
      <c r="L54" s="62"/>
      <c r="M54" s="62"/>
      <c r="N54" s="62"/>
      <c r="O54" s="63"/>
    </row>
    <row r="55" spans="2:15">
      <c r="C55" s="187">
        <f>MAX(C$39:C54)+1</f>
        <v>15</v>
      </c>
      <c r="D55" s="61" t="s">
        <v>576</v>
      </c>
      <c r="E55" s="62"/>
      <c r="F55" s="187">
        <v>255</v>
      </c>
      <c r="G55" s="195" t="s">
        <v>568</v>
      </c>
      <c r="H55" s="718" t="s">
        <v>2313</v>
      </c>
      <c r="I55" s="718"/>
      <c r="J55" s="61" t="s">
        <v>577</v>
      </c>
      <c r="K55" s="62"/>
      <c r="L55" s="62"/>
      <c r="M55" s="62"/>
      <c r="N55" s="62"/>
      <c r="O55" s="63"/>
    </row>
    <row r="56" spans="2:15">
      <c r="B56" s="255"/>
      <c r="D56" s="75" t="s">
        <v>578</v>
      </c>
    </row>
    <row r="58" spans="2:15">
      <c r="B58" s="75" t="s">
        <v>714</v>
      </c>
    </row>
    <row r="59" spans="2:15">
      <c r="B59" s="75" t="s">
        <v>741</v>
      </c>
    </row>
    <row r="61" spans="2:15">
      <c r="C61" s="75" t="s">
        <v>1</v>
      </c>
    </row>
    <row r="62" spans="2:15" ht="13.5" customHeight="1">
      <c r="C62" s="698" t="s">
        <v>742</v>
      </c>
      <c r="D62" s="698" t="s">
        <v>709</v>
      </c>
      <c r="E62" s="698"/>
      <c r="F62" s="698" t="s">
        <v>715</v>
      </c>
      <c r="G62" s="698"/>
      <c r="H62" s="698" t="s">
        <v>713</v>
      </c>
      <c r="I62" s="698"/>
      <c r="J62" s="698"/>
      <c r="K62" s="698"/>
      <c r="L62" s="698"/>
      <c r="M62" s="698"/>
      <c r="N62" s="698"/>
      <c r="O62" s="698"/>
    </row>
    <row r="63" spans="2:15" ht="13.5" customHeight="1">
      <c r="C63" s="705"/>
      <c r="D63" s="698"/>
      <c r="E63" s="698"/>
      <c r="F63" s="698" t="s">
        <v>711</v>
      </c>
      <c r="G63" s="698"/>
      <c r="H63" s="698"/>
      <c r="I63" s="698"/>
      <c r="J63" s="698"/>
      <c r="K63" s="698"/>
      <c r="L63" s="698"/>
      <c r="M63" s="698"/>
      <c r="N63" s="698"/>
      <c r="O63" s="698"/>
    </row>
    <row r="64" spans="2:15" ht="31.5" customHeight="1">
      <c r="C64" s="201" t="s">
        <v>743</v>
      </c>
      <c r="D64" s="692" t="s">
        <v>710</v>
      </c>
      <c r="E64" s="692"/>
      <c r="F64" s="717" t="s">
        <v>712</v>
      </c>
      <c r="G64" s="717"/>
      <c r="H64" s="693" t="s">
        <v>716</v>
      </c>
      <c r="I64" s="693"/>
      <c r="J64" s="693" t="s">
        <v>717</v>
      </c>
      <c r="K64" s="693"/>
      <c r="L64" s="693" t="s">
        <v>718</v>
      </c>
      <c r="M64" s="693"/>
      <c r="N64" s="256"/>
      <c r="O64" s="257"/>
    </row>
    <row r="65" spans="3:15" ht="31.5" customHeight="1">
      <c r="C65" s="201" t="s">
        <v>743</v>
      </c>
      <c r="D65" s="692" t="s">
        <v>725</v>
      </c>
      <c r="E65" s="692"/>
      <c r="F65" s="703" t="s">
        <v>721</v>
      </c>
      <c r="G65" s="703"/>
      <c r="H65" s="692" t="s">
        <v>719</v>
      </c>
      <c r="I65" s="692"/>
      <c r="J65" s="692" t="s">
        <v>720</v>
      </c>
      <c r="K65" s="692"/>
      <c r="L65" s="693" t="s">
        <v>724</v>
      </c>
      <c r="M65" s="693"/>
      <c r="N65" s="692" t="s">
        <v>723</v>
      </c>
      <c r="O65" s="692"/>
    </row>
    <row r="66" spans="3:15" ht="31.5" customHeight="1">
      <c r="C66" s="201" t="s">
        <v>743</v>
      </c>
      <c r="D66" s="692" t="s">
        <v>726</v>
      </c>
      <c r="E66" s="692"/>
      <c r="F66" s="704" t="s">
        <v>727</v>
      </c>
      <c r="G66" s="704"/>
      <c r="H66" s="692" t="s">
        <v>728</v>
      </c>
      <c r="I66" s="692"/>
      <c r="J66" s="692" t="s">
        <v>729</v>
      </c>
      <c r="K66" s="692"/>
      <c r="L66" s="693" t="s">
        <v>730</v>
      </c>
      <c r="M66" s="693"/>
      <c r="N66" s="692" t="s">
        <v>723</v>
      </c>
      <c r="O66" s="692"/>
    </row>
    <row r="67" spans="3:15" ht="31.5" customHeight="1">
      <c r="C67" s="201" t="s">
        <v>743</v>
      </c>
      <c r="D67" s="692" t="s">
        <v>731</v>
      </c>
      <c r="E67" s="692"/>
      <c r="F67" s="707" t="s">
        <v>732</v>
      </c>
      <c r="G67" s="707"/>
      <c r="H67" s="692" t="s">
        <v>733</v>
      </c>
      <c r="I67" s="692"/>
      <c r="J67" s="692" t="s">
        <v>739</v>
      </c>
      <c r="K67" s="692"/>
      <c r="L67" s="693" t="s">
        <v>740</v>
      </c>
      <c r="M67" s="693"/>
      <c r="N67" s="692" t="s">
        <v>723</v>
      </c>
      <c r="O67" s="692"/>
    </row>
    <row r="68" spans="3:15" ht="31.5" customHeight="1">
      <c r="C68" s="201" t="s">
        <v>743</v>
      </c>
      <c r="D68" s="692" t="s">
        <v>736</v>
      </c>
      <c r="E68" s="692"/>
      <c r="F68" s="706" t="s">
        <v>737</v>
      </c>
      <c r="G68" s="706"/>
      <c r="H68" s="692" t="s">
        <v>738</v>
      </c>
      <c r="I68" s="692"/>
      <c r="J68" s="692" t="s">
        <v>734</v>
      </c>
      <c r="K68" s="692"/>
      <c r="L68" s="693" t="s">
        <v>735</v>
      </c>
      <c r="M68" s="693"/>
      <c r="N68" s="692" t="s">
        <v>723</v>
      </c>
      <c r="O68" s="692"/>
    </row>
    <row r="69" spans="3:15" ht="31.5" customHeight="1">
      <c r="C69" s="201" t="s">
        <v>2304</v>
      </c>
      <c r="D69" s="692" t="s">
        <v>2307</v>
      </c>
      <c r="E69" s="692"/>
      <c r="F69" s="730" t="s">
        <v>2305</v>
      </c>
      <c r="G69" s="730"/>
      <c r="H69" s="692" t="s">
        <v>2458</v>
      </c>
      <c r="I69" s="692"/>
      <c r="J69" s="692" t="s">
        <v>2459</v>
      </c>
      <c r="K69" s="692"/>
      <c r="L69" s="693" t="s">
        <v>2460</v>
      </c>
      <c r="M69" s="693"/>
      <c r="N69" s="692" t="s">
        <v>591</v>
      </c>
      <c r="O69" s="692"/>
    </row>
    <row r="70" spans="3:15" ht="31.5" customHeight="1">
      <c r="C70" s="201" t="s">
        <v>2304</v>
      </c>
      <c r="D70" s="692" t="s">
        <v>2308</v>
      </c>
      <c r="E70" s="692"/>
      <c r="F70" s="729" t="s">
        <v>2306</v>
      </c>
      <c r="G70" s="729"/>
      <c r="H70" s="692" t="s">
        <v>2461</v>
      </c>
      <c r="I70" s="692"/>
      <c r="J70" s="692" t="s">
        <v>2462</v>
      </c>
      <c r="K70" s="692"/>
      <c r="L70" s="693" t="s">
        <v>2463</v>
      </c>
      <c r="M70" s="693"/>
      <c r="N70" s="692" t="s">
        <v>591</v>
      </c>
      <c r="O70" s="692"/>
    </row>
    <row r="71" spans="3:15" ht="31.5" customHeight="1">
      <c r="C71" s="201" t="s">
        <v>743</v>
      </c>
      <c r="D71" s="720" t="s">
        <v>748</v>
      </c>
      <c r="E71" s="721"/>
      <c r="F71" s="697" t="s">
        <v>2166</v>
      </c>
      <c r="G71" s="697"/>
      <c r="H71" s="724" t="s">
        <v>2167</v>
      </c>
      <c r="I71" s="725"/>
      <c r="J71" s="725"/>
      <c r="K71" s="725"/>
      <c r="L71" s="725"/>
      <c r="M71" s="725"/>
      <c r="N71" s="725"/>
      <c r="O71" s="726"/>
    </row>
    <row r="72" spans="3:15" ht="31.5" customHeight="1">
      <c r="C72" s="201" t="s">
        <v>1704</v>
      </c>
      <c r="D72" s="722"/>
      <c r="E72" s="723"/>
      <c r="F72" s="697" t="s">
        <v>2166</v>
      </c>
      <c r="G72" s="697"/>
      <c r="H72" s="692" t="s">
        <v>2167</v>
      </c>
      <c r="I72" s="727"/>
      <c r="J72" s="692" t="s">
        <v>2168</v>
      </c>
      <c r="K72" s="727"/>
      <c r="L72" s="727"/>
      <c r="M72" s="727"/>
      <c r="N72" s="727"/>
      <c r="O72" s="727"/>
    </row>
    <row r="73" spans="3:15" ht="31.5" customHeight="1">
      <c r="C73" s="201" t="s">
        <v>743</v>
      </c>
      <c r="D73" s="692" t="s">
        <v>749</v>
      </c>
      <c r="E73" s="692"/>
      <c r="F73" s="697" t="s">
        <v>745</v>
      </c>
      <c r="G73" s="697"/>
      <c r="H73" s="724" t="s">
        <v>752</v>
      </c>
      <c r="I73" s="728"/>
      <c r="J73" s="728"/>
      <c r="K73" s="728"/>
      <c r="L73" s="728"/>
      <c r="M73" s="728"/>
      <c r="N73" s="728"/>
      <c r="O73" s="726"/>
    </row>
    <row r="74" spans="3:15" ht="31.5" customHeight="1">
      <c r="C74" s="201" t="s">
        <v>743</v>
      </c>
      <c r="D74" s="692" t="s">
        <v>750</v>
      </c>
      <c r="E74" s="692"/>
      <c r="F74" s="697" t="s">
        <v>746</v>
      </c>
      <c r="G74" s="697"/>
      <c r="H74" s="724" t="s">
        <v>753</v>
      </c>
      <c r="I74" s="728"/>
      <c r="J74" s="728"/>
      <c r="K74" s="728"/>
      <c r="L74" s="728"/>
      <c r="M74" s="728"/>
      <c r="N74" s="728"/>
      <c r="O74" s="726"/>
    </row>
    <row r="75" spans="3:15" ht="31.5" customHeight="1">
      <c r="C75" s="258" t="s">
        <v>754</v>
      </c>
      <c r="D75" s="708" t="s">
        <v>751</v>
      </c>
      <c r="E75" s="709"/>
      <c r="F75" s="697" t="s">
        <v>747</v>
      </c>
      <c r="G75" s="697"/>
      <c r="H75" s="88" t="s">
        <v>755</v>
      </c>
      <c r="I75" s="259"/>
      <c r="J75" s="259"/>
      <c r="K75" s="259"/>
      <c r="L75" s="259"/>
      <c r="M75" s="259"/>
      <c r="N75" s="259"/>
    </row>
    <row r="76" spans="3:15" ht="31.5" customHeight="1">
      <c r="C76" s="201" t="s">
        <v>1704</v>
      </c>
      <c r="D76" s="710"/>
      <c r="E76" s="711"/>
      <c r="F76" s="697" t="s">
        <v>747</v>
      </c>
      <c r="G76" s="697"/>
      <c r="H76" s="724" t="s">
        <v>756</v>
      </c>
      <c r="I76" s="728"/>
      <c r="J76" s="728"/>
      <c r="K76" s="728"/>
      <c r="L76" s="728"/>
      <c r="M76" s="728"/>
      <c r="N76" s="728"/>
      <c r="O76" s="726"/>
    </row>
    <row r="77" spans="3:15" ht="31.5" customHeight="1">
      <c r="C77" s="201" t="s">
        <v>743</v>
      </c>
      <c r="D77" s="692" t="s">
        <v>765</v>
      </c>
      <c r="E77" s="692"/>
      <c r="F77" s="697" t="s">
        <v>766</v>
      </c>
      <c r="G77" s="697"/>
      <c r="H77" s="692" t="s">
        <v>767</v>
      </c>
      <c r="I77" s="692"/>
      <c r="J77" s="260"/>
      <c r="K77" s="260"/>
      <c r="L77" s="260"/>
      <c r="M77" s="260"/>
      <c r="N77" s="260"/>
      <c r="O77" s="261"/>
    </row>
    <row r="78" spans="3:15" ht="31.5" customHeight="1">
      <c r="C78" s="201" t="s">
        <v>1704</v>
      </c>
      <c r="D78" s="692" t="s">
        <v>760</v>
      </c>
      <c r="E78" s="692"/>
      <c r="F78" s="696" t="s">
        <v>770</v>
      </c>
      <c r="G78" s="696"/>
      <c r="H78" s="692" t="s">
        <v>762</v>
      </c>
      <c r="I78" s="692"/>
      <c r="J78" s="692" t="s">
        <v>763</v>
      </c>
      <c r="K78" s="692"/>
      <c r="L78" s="692" t="s">
        <v>764</v>
      </c>
      <c r="M78" s="692"/>
      <c r="N78" s="692" t="s">
        <v>723</v>
      </c>
      <c r="O78" s="692"/>
    </row>
    <row r="79" spans="3:15" ht="31.5" customHeight="1">
      <c r="C79" s="201" t="s">
        <v>1704</v>
      </c>
      <c r="D79" s="692" t="s">
        <v>761</v>
      </c>
      <c r="E79" s="692"/>
      <c r="F79" s="696" t="s">
        <v>772</v>
      </c>
      <c r="G79" s="696"/>
      <c r="H79" s="692" t="s">
        <v>762</v>
      </c>
      <c r="I79" s="692"/>
      <c r="J79" s="692" t="s">
        <v>763</v>
      </c>
      <c r="K79" s="692"/>
      <c r="L79" s="693" t="s">
        <v>764</v>
      </c>
      <c r="M79" s="693"/>
      <c r="N79" s="692" t="s">
        <v>723</v>
      </c>
      <c r="O79" s="692"/>
    </row>
    <row r="80" spans="3:15" ht="31.5" customHeight="1">
      <c r="C80" s="201" t="s">
        <v>743</v>
      </c>
      <c r="D80" s="692" t="s">
        <v>768</v>
      </c>
      <c r="E80" s="692"/>
      <c r="F80" s="697" t="s">
        <v>769</v>
      </c>
      <c r="G80" s="697"/>
      <c r="H80" s="262" t="s">
        <v>755</v>
      </c>
      <c r="I80" s="260"/>
      <c r="J80" s="257"/>
      <c r="K80" s="257"/>
      <c r="L80" s="257"/>
      <c r="M80" s="257"/>
      <c r="N80" s="257"/>
    </row>
    <row r="81" spans="2:15">
      <c r="C81" s="75" t="s">
        <v>744</v>
      </c>
      <c r="H81" s="263"/>
      <c r="I81" s="263"/>
      <c r="J81" s="263"/>
      <c r="K81" s="263"/>
      <c r="L81" s="263"/>
      <c r="M81" s="263"/>
      <c r="N81" s="263"/>
      <c r="O81" s="263"/>
    </row>
    <row r="84" spans="2:15">
      <c r="B84" s="255" t="s">
        <v>65</v>
      </c>
    </row>
    <row r="85" spans="2:15">
      <c r="B85" s="75" t="s">
        <v>39</v>
      </c>
    </row>
    <row r="86" spans="2:15">
      <c r="B86" s="75" t="s">
        <v>1847</v>
      </c>
    </row>
    <row r="87" spans="2:15">
      <c r="B87" s="75" t="s">
        <v>1848</v>
      </c>
    </row>
    <row r="88" spans="2:15">
      <c r="B88" s="255"/>
      <c r="C88" s="701" t="s">
        <v>2</v>
      </c>
      <c r="D88" s="702"/>
      <c r="E88" s="701" t="s">
        <v>8</v>
      </c>
      <c r="F88" s="702"/>
    </row>
    <row r="89" spans="2:15">
      <c r="B89" s="255"/>
      <c r="C89" s="690" t="s">
        <v>3</v>
      </c>
      <c r="D89" s="691"/>
      <c r="E89" s="694">
        <v>5000</v>
      </c>
      <c r="F89" s="695"/>
    </row>
    <row r="90" spans="2:15">
      <c r="B90" s="255"/>
      <c r="C90" s="690" t="s">
        <v>4</v>
      </c>
      <c r="D90" s="691"/>
      <c r="E90" s="694">
        <v>100</v>
      </c>
      <c r="F90" s="695"/>
    </row>
    <row r="91" spans="2:15">
      <c r="B91" s="255"/>
      <c r="C91" s="690" t="s">
        <v>5</v>
      </c>
      <c r="D91" s="691"/>
      <c r="E91" s="694">
        <v>300</v>
      </c>
      <c r="F91" s="695"/>
    </row>
    <row r="92" spans="2:15">
      <c r="B92" s="255"/>
      <c r="C92" s="690" t="s">
        <v>6</v>
      </c>
      <c r="D92" s="691"/>
      <c r="E92" s="694">
        <v>5000</v>
      </c>
      <c r="F92" s="695"/>
    </row>
    <row r="93" spans="2:15">
      <c r="B93" s="255"/>
      <c r="C93" s="690" t="s">
        <v>7</v>
      </c>
      <c r="D93" s="691"/>
      <c r="E93" s="694">
        <v>100</v>
      </c>
      <c r="F93" s="695"/>
    </row>
    <row r="94" spans="2:15">
      <c r="B94" s="255"/>
      <c r="C94" s="690" t="s">
        <v>2309</v>
      </c>
      <c r="D94" s="691"/>
      <c r="E94" s="694">
        <v>300</v>
      </c>
      <c r="F94" s="695"/>
    </row>
    <row r="95" spans="2:15">
      <c r="B95" s="255"/>
      <c r="C95" s="690" t="s">
        <v>1567</v>
      </c>
      <c r="D95" s="691"/>
      <c r="E95" s="694">
        <v>500</v>
      </c>
      <c r="F95" s="695"/>
    </row>
    <row r="96" spans="2:15">
      <c r="B96" s="255"/>
      <c r="C96" s="690" t="s">
        <v>546</v>
      </c>
      <c r="D96" s="691"/>
      <c r="E96" s="694" t="s">
        <v>545</v>
      </c>
      <c r="F96" s="695"/>
    </row>
    <row r="97" spans="1:23">
      <c r="B97" s="255"/>
      <c r="C97" s="690" t="s">
        <v>547</v>
      </c>
      <c r="D97" s="691"/>
      <c r="E97" s="694" t="s">
        <v>545</v>
      </c>
      <c r="F97" s="695"/>
    </row>
    <row r="98" spans="1:23">
      <c r="B98" s="255"/>
      <c r="C98" s="690" t="s">
        <v>548</v>
      </c>
      <c r="D98" s="691"/>
      <c r="E98" s="694" t="s">
        <v>545</v>
      </c>
      <c r="F98" s="695"/>
    </row>
    <row r="99" spans="1:23">
      <c r="B99" s="255"/>
      <c r="C99" s="690" t="s">
        <v>549</v>
      </c>
      <c r="D99" s="691"/>
      <c r="E99" s="694" t="s">
        <v>545</v>
      </c>
      <c r="F99" s="695"/>
    </row>
    <row r="100" spans="1:23">
      <c r="B100" s="255"/>
      <c r="C100" s="690" t="s">
        <v>634</v>
      </c>
      <c r="D100" s="691"/>
      <c r="E100" s="694" t="s">
        <v>545</v>
      </c>
      <c r="F100" s="695"/>
    </row>
    <row r="101" spans="1:23">
      <c r="B101" s="255"/>
      <c r="C101" s="690" t="s">
        <v>771</v>
      </c>
      <c r="D101" s="691"/>
      <c r="E101" s="694" t="s">
        <v>545</v>
      </c>
      <c r="F101" s="695"/>
    </row>
    <row r="102" spans="1:23">
      <c r="B102" s="255"/>
      <c r="C102" s="690" t="s">
        <v>773</v>
      </c>
      <c r="D102" s="691"/>
      <c r="E102" s="694" t="s">
        <v>545</v>
      </c>
      <c r="F102" s="695"/>
    </row>
    <row r="103" spans="1:23">
      <c r="B103" s="255"/>
      <c r="C103" s="690" t="s">
        <v>550</v>
      </c>
      <c r="D103" s="691"/>
      <c r="E103" s="694" t="s">
        <v>545</v>
      </c>
      <c r="F103" s="695"/>
    </row>
    <row r="104" spans="1:23">
      <c r="G104" s="255"/>
    </row>
    <row r="105" spans="1:23">
      <c r="B105" s="255" t="s">
        <v>66</v>
      </c>
    </row>
    <row r="106" spans="1:23">
      <c r="B106" s="75" t="s">
        <v>3049</v>
      </c>
    </row>
    <row r="107" spans="1:23">
      <c r="B107" s="75" t="s">
        <v>2317</v>
      </c>
    </row>
    <row r="108" spans="1:23" ht="14.25" thickBot="1">
      <c r="A108" s="263"/>
      <c r="B108" s="263"/>
      <c r="C108" s="263"/>
      <c r="D108" s="263"/>
      <c r="E108" s="263"/>
      <c r="F108" s="263"/>
      <c r="G108" s="263"/>
      <c r="H108" s="263"/>
      <c r="I108" s="263"/>
      <c r="J108" s="263"/>
      <c r="K108" s="263"/>
      <c r="L108" s="263"/>
      <c r="M108" s="263"/>
      <c r="N108" s="263"/>
      <c r="O108" s="263"/>
      <c r="P108" s="263"/>
      <c r="Q108" s="263"/>
      <c r="R108" s="263"/>
      <c r="S108" s="263"/>
      <c r="T108" s="263"/>
      <c r="U108" s="263"/>
      <c r="V108" s="263"/>
      <c r="W108" s="263"/>
    </row>
    <row r="109" spans="1:23">
      <c r="A109" s="263"/>
      <c r="B109" s="264"/>
      <c r="C109" s="265"/>
      <c r="D109" s="266"/>
      <c r="E109" s="266"/>
      <c r="F109" s="266"/>
      <c r="G109" s="266"/>
      <c r="H109" s="266"/>
      <c r="I109" s="266"/>
      <c r="J109" s="266"/>
      <c r="K109" s="266"/>
      <c r="L109" s="266"/>
      <c r="M109" s="266"/>
      <c r="N109" s="266"/>
      <c r="O109" s="266"/>
      <c r="P109" s="266"/>
      <c r="Q109" s="266"/>
      <c r="R109" s="266"/>
      <c r="S109" s="266"/>
      <c r="T109" s="266"/>
      <c r="U109" s="266"/>
      <c r="V109" s="267"/>
      <c r="W109" s="263"/>
    </row>
    <row r="110" spans="1:23">
      <c r="A110" s="263"/>
      <c r="B110" s="264"/>
      <c r="C110" s="268"/>
      <c r="D110" s="263"/>
      <c r="E110" s="263"/>
      <c r="F110" s="263"/>
      <c r="G110" s="263"/>
      <c r="H110" s="263"/>
      <c r="I110" s="263"/>
      <c r="J110" s="263"/>
      <c r="K110" s="263"/>
      <c r="L110" s="263"/>
      <c r="M110" s="263"/>
      <c r="N110" s="263"/>
      <c r="O110" s="263"/>
      <c r="P110" s="263"/>
      <c r="Q110" s="263"/>
      <c r="R110" s="263"/>
      <c r="S110" s="263"/>
      <c r="T110" s="263"/>
      <c r="U110" s="263"/>
      <c r="V110" s="269"/>
      <c r="W110" s="263"/>
    </row>
    <row r="111" spans="1:23">
      <c r="A111" s="263"/>
      <c r="B111" s="264"/>
      <c r="C111" s="268"/>
      <c r="D111" s="263"/>
      <c r="E111" s="263"/>
      <c r="F111" s="263"/>
      <c r="G111" s="263"/>
      <c r="H111" s="263"/>
      <c r="I111" s="263"/>
      <c r="J111" s="263"/>
      <c r="K111" s="263"/>
      <c r="L111" s="263"/>
      <c r="M111" s="263"/>
      <c r="N111" s="263"/>
      <c r="O111" s="263"/>
      <c r="P111" s="263"/>
      <c r="Q111" s="263"/>
      <c r="R111" s="263"/>
      <c r="S111" s="263"/>
      <c r="T111" s="263"/>
      <c r="U111" s="263"/>
      <c r="V111" s="269"/>
      <c r="W111" s="263"/>
    </row>
    <row r="112" spans="1:23">
      <c r="A112" s="263"/>
      <c r="B112" s="264"/>
      <c r="C112" s="268"/>
      <c r="D112" s="263"/>
      <c r="E112" s="263"/>
      <c r="F112" s="263"/>
      <c r="G112" s="263"/>
      <c r="H112" s="263"/>
      <c r="I112" s="263"/>
      <c r="J112" s="263"/>
      <c r="K112" s="263"/>
      <c r="L112" s="263"/>
      <c r="M112" s="263"/>
      <c r="N112" s="263"/>
      <c r="O112" s="263"/>
      <c r="P112" s="263"/>
      <c r="Q112" s="263"/>
      <c r="R112" s="263"/>
      <c r="S112" s="263"/>
      <c r="T112" s="263"/>
      <c r="U112" s="263"/>
      <c r="V112" s="269"/>
      <c r="W112" s="263"/>
    </row>
    <row r="113" spans="1:23">
      <c r="A113" s="263"/>
      <c r="B113" s="264"/>
      <c r="C113" s="268"/>
      <c r="D113" s="263"/>
      <c r="E113" s="263"/>
      <c r="F113" s="263"/>
      <c r="G113" s="263"/>
      <c r="H113" s="263"/>
      <c r="I113" s="263"/>
      <c r="J113" s="263"/>
      <c r="K113" s="263"/>
      <c r="L113" s="263"/>
      <c r="M113" s="263"/>
      <c r="N113" s="263"/>
      <c r="O113" s="263"/>
      <c r="P113" s="263"/>
      <c r="Q113" s="263"/>
      <c r="R113" s="263"/>
      <c r="S113" s="263"/>
      <c r="T113" s="263"/>
      <c r="U113" s="263"/>
      <c r="V113" s="269"/>
      <c r="W113" s="263"/>
    </row>
    <row r="114" spans="1:23">
      <c r="A114" s="263"/>
      <c r="B114" s="264"/>
      <c r="C114" s="268"/>
      <c r="D114" s="263"/>
      <c r="E114" s="263"/>
      <c r="F114" s="263"/>
      <c r="G114" s="263"/>
      <c r="H114" s="263"/>
      <c r="I114" s="263"/>
      <c r="J114" s="263"/>
      <c r="K114" s="263"/>
      <c r="L114" s="263"/>
      <c r="M114" s="263"/>
      <c r="N114" s="263"/>
      <c r="O114" s="263"/>
      <c r="P114" s="263"/>
      <c r="Q114" s="263"/>
      <c r="R114" s="263"/>
      <c r="S114" s="263"/>
      <c r="T114" s="263"/>
      <c r="U114" s="263"/>
      <c r="V114" s="269"/>
      <c r="W114" s="263"/>
    </row>
    <row r="115" spans="1:23">
      <c r="A115" s="263"/>
      <c r="B115" s="264"/>
      <c r="C115" s="268"/>
      <c r="D115" s="263"/>
      <c r="E115" s="263"/>
      <c r="F115" s="263"/>
      <c r="G115" s="263"/>
      <c r="H115" s="263"/>
      <c r="I115" s="263"/>
      <c r="J115" s="263"/>
      <c r="K115" s="263"/>
      <c r="L115" s="263"/>
      <c r="M115" s="263"/>
      <c r="N115" s="263"/>
      <c r="O115" s="263"/>
      <c r="P115" s="263"/>
      <c r="Q115" s="263"/>
      <c r="R115" s="263"/>
      <c r="S115" s="263"/>
      <c r="T115" s="263"/>
      <c r="U115" s="263"/>
      <c r="V115" s="269"/>
      <c r="W115" s="263"/>
    </row>
    <row r="116" spans="1:23">
      <c r="A116" s="263"/>
      <c r="B116" s="264"/>
      <c r="C116" s="268"/>
      <c r="D116" s="263"/>
      <c r="E116" s="263"/>
      <c r="F116" s="263"/>
      <c r="G116" s="263"/>
      <c r="H116" s="263"/>
      <c r="I116" s="263"/>
      <c r="J116" s="263"/>
      <c r="K116" s="263"/>
      <c r="L116" s="263"/>
      <c r="M116" s="263"/>
      <c r="N116" s="263"/>
      <c r="O116" s="263"/>
      <c r="P116" s="263"/>
      <c r="Q116" s="263"/>
      <c r="R116" s="263"/>
      <c r="S116" s="263"/>
      <c r="T116" s="263"/>
      <c r="U116" s="263"/>
      <c r="V116" s="269"/>
      <c r="W116" s="263"/>
    </row>
    <row r="117" spans="1:23" ht="14.25" thickBot="1">
      <c r="A117" s="263"/>
      <c r="B117" s="264"/>
      <c r="C117" s="270"/>
      <c r="D117" s="271"/>
      <c r="E117" s="271"/>
      <c r="F117" s="271"/>
      <c r="G117" s="271"/>
      <c r="H117" s="271"/>
      <c r="I117" s="271"/>
      <c r="J117" s="271"/>
      <c r="K117" s="271"/>
      <c r="L117" s="271"/>
      <c r="M117" s="271"/>
      <c r="N117" s="271"/>
      <c r="O117" s="271"/>
      <c r="P117" s="271"/>
      <c r="Q117" s="271"/>
      <c r="R117" s="271"/>
      <c r="S117" s="271"/>
      <c r="T117" s="271"/>
      <c r="U117" s="271"/>
      <c r="V117" s="272"/>
      <c r="W117" s="263"/>
    </row>
    <row r="118" spans="1:23">
      <c r="A118" s="263"/>
      <c r="B118" s="264"/>
      <c r="C118" s="268"/>
      <c r="D118" s="263"/>
      <c r="E118" s="263"/>
      <c r="F118" s="263"/>
      <c r="G118" s="263"/>
      <c r="H118" s="263"/>
      <c r="I118" s="263"/>
      <c r="J118" s="263"/>
      <c r="K118" s="263"/>
      <c r="L118" s="263"/>
      <c r="M118" s="263"/>
      <c r="N118" s="263"/>
      <c r="O118" s="263"/>
      <c r="P118" s="263"/>
      <c r="Q118" s="263"/>
      <c r="R118" s="263"/>
      <c r="S118" s="263"/>
      <c r="T118" s="263"/>
      <c r="U118" s="263"/>
      <c r="V118" s="269"/>
      <c r="W118" s="263"/>
    </row>
    <row r="119" spans="1:23">
      <c r="A119" s="263"/>
      <c r="B119" s="264"/>
      <c r="C119" s="268"/>
      <c r="D119" s="263"/>
      <c r="E119" s="263"/>
      <c r="F119" s="263"/>
      <c r="G119" s="263"/>
      <c r="H119" s="263"/>
      <c r="I119" s="263"/>
      <c r="J119" s="263"/>
      <c r="K119" s="263"/>
      <c r="L119" s="263"/>
      <c r="M119" s="263"/>
      <c r="N119" s="263"/>
      <c r="O119" s="263"/>
      <c r="P119" s="263"/>
      <c r="Q119" s="263"/>
      <c r="R119" s="263"/>
      <c r="S119" s="263"/>
      <c r="T119" s="263"/>
      <c r="U119" s="263"/>
      <c r="V119" s="269"/>
      <c r="W119" s="263"/>
    </row>
    <row r="120" spans="1:23">
      <c r="A120" s="263"/>
      <c r="B120" s="264"/>
      <c r="C120" s="268"/>
      <c r="D120" s="263"/>
      <c r="E120" s="263"/>
      <c r="F120" s="263"/>
      <c r="G120" s="263"/>
      <c r="H120" s="263"/>
      <c r="I120" s="263"/>
      <c r="J120" s="263"/>
      <c r="K120" s="263"/>
      <c r="L120" s="263"/>
      <c r="M120" s="263"/>
      <c r="N120" s="263"/>
      <c r="O120" s="263"/>
      <c r="P120" s="263"/>
      <c r="Q120" s="263"/>
      <c r="R120" s="263"/>
      <c r="S120" s="263"/>
      <c r="T120" s="263"/>
      <c r="U120" s="263"/>
      <c r="V120" s="269"/>
      <c r="W120" s="263"/>
    </row>
    <row r="121" spans="1:23">
      <c r="A121" s="263"/>
      <c r="B121" s="264"/>
      <c r="C121" s="268"/>
      <c r="D121" s="263"/>
      <c r="E121" s="263"/>
      <c r="F121" s="263"/>
      <c r="G121" s="263"/>
      <c r="H121" s="263"/>
      <c r="I121" s="263"/>
      <c r="J121" s="263"/>
      <c r="K121" s="263"/>
      <c r="L121" s="263"/>
      <c r="M121" s="263"/>
      <c r="N121" s="263"/>
      <c r="O121" s="263"/>
      <c r="P121" s="263"/>
      <c r="Q121" s="263"/>
      <c r="R121" s="263"/>
      <c r="S121" s="263"/>
      <c r="T121" s="263"/>
      <c r="U121" s="263"/>
      <c r="V121" s="269"/>
      <c r="W121" s="263"/>
    </row>
    <row r="122" spans="1:23">
      <c r="A122" s="263"/>
      <c r="B122" s="264"/>
      <c r="C122" s="268"/>
      <c r="D122" s="263"/>
      <c r="E122" s="263"/>
      <c r="F122" s="263"/>
      <c r="G122" s="263"/>
      <c r="H122" s="263"/>
      <c r="I122" s="263"/>
      <c r="J122" s="263"/>
      <c r="K122" s="263"/>
      <c r="L122" s="263"/>
      <c r="M122" s="263"/>
      <c r="N122" s="263"/>
      <c r="O122" s="263"/>
      <c r="P122" s="263"/>
      <c r="Q122" s="263"/>
      <c r="R122" s="263"/>
      <c r="S122" s="263"/>
      <c r="T122" s="263"/>
      <c r="U122" s="263"/>
      <c r="V122" s="269"/>
      <c r="W122" s="263"/>
    </row>
    <row r="123" spans="1:23">
      <c r="A123" s="263"/>
      <c r="B123" s="264"/>
      <c r="C123" s="268"/>
      <c r="D123" s="263"/>
      <c r="E123" s="263"/>
      <c r="F123" s="263"/>
      <c r="G123" s="263"/>
      <c r="H123" s="263"/>
      <c r="I123" s="263"/>
      <c r="J123" s="263"/>
      <c r="K123" s="263"/>
      <c r="L123" s="263"/>
      <c r="M123" s="263"/>
      <c r="N123" s="263"/>
      <c r="O123" s="263"/>
      <c r="P123" s="263"/>
      <c r="Q123" s="263"/>
      <c r="R123" s="263"/>
      <c r="S123" s="263"/>
      <c r="T123" s="263"/>
      <c r="U123" s="263"/>
      <c r="V123" s="269"/>
      <c r="W123" s="263"/>
    </row>
    <row r="124" spans="1:23" ht="14.25" thickBot="1">
      <c r="A124" s="263"/>
      <c r="B124" s="264"/>
      <c r="C124" s="270"/>
      <c r="D124" s="271"/>
      <c r="E124" s="271"/>
      <c r="F124" s="271"/>
      <c r="G124" s="271"/>
      <c r="H124" s="271"/>
      <c r="I124" s="271"/>
      <c r="J124" s="271"/>
      <c r="K124" s="271"/>
      <c r="L124" s="271"/>
      <c r="M124" s="271"/>
      <c r="N124" s="271"/>
      <c r="O124" s="271"/>
      <c r="P124" s="271"/>
      <c r="Q124" s="271"/>
      <c r="R124" s="271"/>
      <c r="S124" s="271"/>
      <c r="T124" s="271"/>
      <c r="U124" s="271"/>
      <c r="V124" s="272"/>
      <c r="W124" s="263"/>
    </row>
    <row r="125" spans="1:23">
      <c r="A125" s="263"/>
      <c r="B125" s="264"/>
      <c r="C125" s="268"/>
      <c r="D125" s="263"/>
      <c r="E125" s="263"/>
      <c r="F125" s="263"/>
      <c r="G125" s="263"/>
      <c r="H125" s="263"/>
      <c r="I125" s="263"/>
      <c r="J125" s="263"/>
      <c r="K125" s="263"/>
      <c r="L125" s="263"/>
      <c r="M125" s="263"/>
      <c r="N125" s="263"/>
      <c r="O125" s="263"/>
      <c r="P125" s="263"/>
      <c r="Q125" s="263"/>
      <c r="R125" s="263"/>
      <c r="S125" s="263"/>
      <c r="T125" s="263"/>
      <c r="U125" s="263"/>
      <c r="V125" s="269"/>
      <c r="W125" s="263"/>
    </row>
    <row r="126" spans="1:23">
      <c r="A126" s="263"/>
      <c r="B126" s="264"/>
      <c r="C126" s="268"/>
      <c r="D126" s="263"/>
      <c r="E126" s="263"/>
      <c r="F126" s="263"/>
      <c r="G126" s="263"/>
      <c r="H126" s="263"/>
      <c r="I126" s="263"/>
      <c r="J126" s="263"/>
      <c r="K126" s="263"/>
      <c r="L126" s="263"/>
      <c r="M126" s="263"/>
      <c r="N126" s="263"/>
      <c r="O126" s="263"/>
      <c r="P126" s="263"/>
      <c r="Q126" s="263"/>
      <c r="R126" s="263"/>
      <c r="S126" s="263"/>
      <c r="T126" s="263"/>
      <c r="U126" s="263"/>
      <c r="V126" s="269"/>
      <c r="W126" s="263"/>
    </row>
    <row r="127" spans="1:23">
      <c r="A127" s="263"/>
      <c r="B127" s="264"/>
      <c r="C127" s="268"/>
      <c r="D127" s="263"/>
      <c r="E127" s="263"/>
      <c r="F127" s="263"/>
      <c r="G127" s="263"/>
      <c r="H127" s="263"/>
      <c r="I127" s="263"/>
      <c r="J127" s="263"/>
      <c r="K127" s="263"/>
      <c r="L127" s="263"/>
      <c r="M127" s="263"/>
      <c r="N127" s="263"/>
      <c r="O127" s="263"/>
      <c r="P127" s="263"/>
      <c r="Q127" s="263"/>
      <c r="R127" s="263"/>
      <c r="S127" s="263"/>
      <c r="T127" s="263"/>
      <c r="U127" s="263"/>
      <c r="V127" s="269"/>
      <c r="W127" s="263"/>
    </row>
    <row r="128" spans="1:23">
      <c r="A128" s="263"/>
      <c r="B128" s="264"/>
      <c r="C128" s="268"/>
      <c r="D128" s="263"/>
      <c r="E128" s="263"/>
      <c r="F128" s="263"/>
      <c r="G128" s="263"/>
      <c r="H128" s="263"/>
      <c r="I128" s="263"/>
      <c r="J128" s="263"/>
      <c r="K128" s="263"/>
      <c r="L128" s="263"/>
      <c r="M128" s="263"/>
      <c r="N128" s="263"/>
      <c r="O128" s="263"/>
      <c r="P128" s="263"/>
      <c r="Q128" s="263"/>
      <c r="R128" s="263"/>
      <c r="S128" s="263"/>
      <c r="T128" s="263"/>
      <c r="U128" s="263"/>
      <c r="V128" s="269"/>
      <c r="W128" s="263"/>
    </row>
    <row r="129" spans="1:23">
      <c r="A129" s="263"/>
      <c r="B129" s="264"/>
      <c r="C129" s="268"/>
      <c r="D129" s="263"/>
      <c r="E129" s="263"/>
      <c r="F129" s="263"/>
      <c r="G129" s="263"/>
      <c r="H129" s="263"/>
      <c r="I129" s="263"/>
      <c r="J129" s="263"/>
      <c r="K129" s="263"/>
      <c r="L129" s="263"/>
      <c r="M129" s="263"/>
      <c r="N129" s="263"/>
      <c r="O129" s="263"/>
      <c r="P129" s="263"/>
      <c r="Q129" s="263"/>
      <c r="R129" s="263"/>
      <c r="S129" s="263"/>
      <c r="T129" s="263"/>
      <c r="U129" s="263"/>
      <c r="V129" s="269"/>
      <c r="W129" s="263"/>
    </row>
    <row r="130" spans="1:23">
      <c r="A130" s="263"/>
      <c r="B130" s="264"/>
      <c r="C130" s="268"/>
      <c r="D130" s="263"/>
      <c r="E130" s="263"/>
      <c r="F130" s="263"/>
      <c r="G130" s="263"/>
      <c r="H130" s="263"/>
      <c r="I130" s="263"/>
      <c r="J130" s="263"/>
      <c r="K130" s="263"/>
      <c r="L130" s="263"/>
      <c r="M130" s="263"/>
      <c r="N130" s="263"/>
      <c r="O130" s="263"/>
      <c r="P130" s="263"/>
      <c r="Q130" s="263"/>
      <c r="R130" s="263"/>
      <c r="S130" s="263"/>
      <c r="T130" s="263"/>
      <c r="U130" s="263"/>
      <c r="V130" s="269"/>
      <c r="W130" s="263"/>
    </row>
    <row r="131" spans="1:23">
      <c r="A131" s="263"/>
      <c r="B131" s="264"/>
      <c r="C131" s="268"/>
      <c r="D131" s="263"/>
      <c r="E131" s="263"/>
      <c r="F131" s="263"/>
      <c r="G131" s="263"/>
      <c r="H131" s="263"/>
      <c r="I131" s="263"/>
      <c r="J131" s="263"/>
      <c r="K131" s="263"/>
      <c r="L131" s="263"/>
      <c r="M131" s="263"/>
      <c r="N131" s="263"/>
      <c r="O131" s="263"/>
      <c r="P131" s="263"/>
      <c r="Q131" s="263"/>
      <c r="R131" s="263"/>
      <c r="S131" s="263"/>
      <c r="T131" s="263"/>
      <c r="U131" s="263"/>
      <c r="V131" s="269"/>
      <c r="W131" s="263"/>
    </row>
    <row r="132" spans="1:23">
      <c r="A132" s="263"/>
      <c r="B132" s="264"/>
      <c r="C132" s="268"/>
      <c r="D132" s="263"/>
      <c r="E132" s="263"/>
      <c r="F132" s="263"/>
      <c r="G132" s="263"/>
      <c r="H132" s="263"/>
      <c r="I132" s="263"/>
      <c r="J132" s="263"/>
      <c r="K132" s="263"/>
      <c r="L132" s="263"/>
      <c r="M132" s="263"/>
      <c r="N132" s="263"/>
      <c r="O132" s="263"/>
      <c r="P132" s="263"/>
      <c r="Q132" s="263"/>
      <c r="R132" s="263"/>
      <c r="S132" s="263"/>
      <c r="T132" s="263"/>
      <c r="U132" s="263"/>
      <c r="V132" s="269"/>
      <c r="W132" s="263"/>
    </row>
    <row r="133" spans="1:23" ht="14.25" thickBot="1">
      <c r="A133" s="263"/>
      <c r="B133" s="264"/>
      <c r="C133" s="270"/>
      <c r="D133" s="271"/>
      <c r="E133" s="271"/>
      <c r="F133" s="271"/>
      <c r="G133" s="271"/>
      <c r="H133" s="271"/>
      <c r="I133" s="271"/>
      <c r="J133" s="271"/>
      <c r="K133" s="271"/>
      <c r="L133" s="271"/>
      <c r="M133" s="271"/>
      <c r="N133" s="271"/>
      <c r="O133" s="271"/>
      <c r="P133" s="271"/>
      <c r="Q133" s="271"/>
      <c r="R133" s="271"/>
      <c r="S133" s="271"/>
      <c r="T133" s="271"/>
      <c r="U133" s="271"/>
      <c r="V133" s="272"/>
      <c r="W133" s="263"/>
    </row>
    <row r="134" spans="1:23">
      <c r="A134" s="263"/>
      <c r="B134" s="264"/>
      <c r="C134" s="268"/>
      <c r="D134" s="263"/>
      <c r="E134" s="263"/>
      <c r="F134" s="263"/>
      <c r="G134" s="263"/>
      <c r="H134" s="263"/>
      <c r="I134" s="263"/>
      <c r="J134" s="263"/>
      <c r="K134" s="263"/>
      <c r="L134" s="263"/>
      <c r="M134" s="263"/>
      <c r="N134" s="263"/>
      <c r="O134" s="263"/>
      <c r="P134" s="263"/>
      <c r="Q134" s="263"/>
      <c r="R134" s="263"/>
      <c r="S134" s="263"/>
      <c r="T134" s="263"/>
      <c r="U134" s="263"/>
      <c r="V134" s="269"/>
      <c r="W134" s="263"/>
    </row>
    <row r="135" spans="1:23">
      <c r="A135" s="263"/>
      <c r="B135" s="264"/>
      <c r="C135" s="268"/>
      <c r="D135" s="263"/>
      <c r="E135" s="263"/>
      <c r="F135" s="263"/>
      <c r="G135" s="263"/>
      <c r="H135" s="263"/>
      <c r="I135" s="263"/>
      <c r="J135" s="263"/>
      <c r="K135" s="263"/>
      <c r="L135" s="263"/>
      <c r="M135" s="263"/>
      <c r="N135" s="263"/>
      <c r="O135" s="263"/>
      <c r="P135" s="263"/>
      <c r="Q135" s="263"/>
      <c r="R135" s="263"/>
      <c r="S135" s="263"/>
      <c r="T135" s="263"/>
      <c r="U135" s="263"/>
      <c r="V135" s="269"/>
      <c r="W135" s="263"/>
    </row>
    <row r="136" spans="1:23">
      <c r="A136" s="263"/>
      <c r="B136" s="264"/>
      <c r="C136" s="268"/>
      <c r="D136" s="263"/>
      <c r="E136" s="263"/>
      <c r="F136" s="263"/>
      <c r="G136" s="263"/>
      <c r="H136" s="263"/>
      <c r="I136" s="263"/>
      <c r="J136" s="263"/>
      <c r="K136" s="263"/>
      <c r="L136" s="263"/>
      <c r="M136" s="263"/>
      <c r="N136" s="263"/>
      <c r="O136" s="263"/>
      <c r="P136" s="263"/>
      <c r="Q136" s="263"/>
      <c r="R136" s="263"/>
      <c r="S136" s="263"/>
      <c r="T136" s="263"/>
      <c r="U136" s="263"/>
      <c r="V136" s="269"/>
      <c r="W136" s="263"/>
    </row>
    <row r="137" spans="1:23">
      <c r="A137" s="263"/>
      <c r="B137" s="264"/>
      <c r="C137" s="268"/>
      <c r="D137" s="263"/>
      <c r="E137" s="263"/>
      <c r="F137" s="263"/>
      <c r="G137" s="263"/>
      <c r="H137" s="263"/>
      <c r="I137" s="263"/>
      <c r="J137" s="263"/>
      <c r="K137" s="263"/>
      <c r="L137" s="263"/>
      <c r="M137" s="263"/>
      <c r="N137" s="263"/>
      <c r="O137" s="263"/>
      <c r="P137" s="263"/>
      <c r="Q137" s="263"/>
      <c r="R137" s="263"/>
      <c r="S137" s="263"/>
      <c r="T137" s="263"/>
      <c r="U137" s="263"/>
      <c r="V137" s="269"/>
      <c r="W137" s="263"/>
    </row>
    <row r="138" spans="1:23">
      <c r="A138" s="263"/>
      <c r="B138" s="264"/>
      <c r="C138" s="268"/>
      <c r="D138" s="263"/>
      <c r="E138" s="263"/>
      <c r="F138" s="263"/>
      <c r="G138" s="263"/>
      <c r="H138" s="263"/>
      <c r="I138" s="263"/>
      <c r="J138" s="263"/>
      <c r="K138" s="263"/>
      <c r="L138" s="263"/>
      <c r="M138" s="263"/>
      <c r="N138" s="263"/>
      <c r="O138" s="263"/>
      <c r="P138" s="263"/>
      <c r="Q138" s="263"/>
      <c r="R138" s="263"/>
      <c r="S138" s="263"/>
      <c r="T138" s="263"/>
      <c r="U138" s="263"/>
      <c r="V138" s="269"/>
      <c r="W138" s="263"/>
    </row>
    <row r="139" spans="1:23">
      <c r="A139" s="263"/>
      <c r="B139" s="264"/>
      <c r="C139" s="268"/>
      <c r="D139" s="263"/>
      <c r="E139" s="263"/>
      <c r="F139" s="263"/>
      <c r="G139" s="263"/>
      <c r="H139" s="263"/>
      <c r="I139" s="263"/>
      <c r="J139" s="263"/>
      <c r="K139" s="263"/>
      <c r="L139" s="263"/>
      <c r="M139" s="263"/>
      <c r="N139" s="263"/>
      <c r="O139" s="263"/>
      <c r="P139" s="263"/>
      <c r="Q139" s="263"/>
      <c r="R139" s="263"/>
      <c r="S139" s="263"/>
      <c r="T139" s="263"/>
      <c r="U139" s="263"/>
      <c r="V139" s="269"/>
      <c r="W139" s="263"/>
    </row>
    <row r="140" spans="1:23">
      <c r="A140" s="263"/>
      <c r="B140" s="264"/>
      <c r="C140" s="268"/>
      <c r="D140" s="263"/>
      <c r="E140" s="263"/>
      <c r="F140" s="263"/>
      <c r="G140" s="263"/>
      <c r="H140" s="263"/>
      <c r="I140" s="263"/>
      <c r="J140" s="263"/>
      <c r="K140" s="263"/>
      <c r="L140" s="263"/>
      <c r="M140" s="263"/>
      <c r="N140" s="263"/>
      <c r="O140" s="263"/>
      <c r="P140" s="263"/>
      <c r="Q140" s="263"/>
      <c r="R140" s="263"/>
      <c r="S140" s="263"/>
      <c r="T140" s="263"/>
      <c r="U140" s="263"/>
      <c r="V140" s="269"/>
      <c r="W140" s="263"/>
    </row>
    <row r="141" spans="1:23">
      <c r="A141" s="263"/>
      <c r="B141" s="264"/>
      <c r="C141" s="268"/>
      <c r="D141" s="263"/>
      <c r="E141" s="263"/>
      <c r="F141" s="263"/>
      <c r="G141" s="263"/>
      <c r="H141" s="263"/>
      <c r="I141" s="263"/>
      <c r="J141" s="263"/>
      <c r="K141" s="263"/>
      <c r="L141" s="263"/>
      <c r="M141" s="263"/>
      <c r="N141" s="263"/>
      <c r="O141" s="263"/>
      <c r="P141" s="263"/>
      <c r="Q141" s="263"/>
      <c r="R141" s="263"/>
      <c r="S141" s="263"/>
      <c r="T141" s="263"/>
      <c r="U141" s="263"/>
      <c r="V141" s="269"/>
      <c r="W141" s="263"/>
    </row>
    <row r="142" spans="1:23" ht="14.25" thickBot="1">
      <c r="A142" s="263"/>
      <c r="B142" s="264"/>
      <c r="C142" s="270"/>
      <c r="D142" s="271"/>
      <c r="E142" s="271"/>
      <c r="F142" s="271"/>
      <c r="G142" s="271"/>
      <c r="H142" s="271"/>
      <c r="I142" s="271"/>
      <c r="J142" s="271"/>
      <c r="K142" s="271"/>
      <c r="L142" s="271"/>
      <c r="M142" s="271"/>
      <c r="N142" s="271"/>
      <c r="O142" s="271"/>
      <c r="P142" s="271"/>
      <c r="Q142" s="271"/>
      <c r="R142" s="271"/>
      <c r="S142" s="271"/>
      <c r="T142" s="271"/>
      <c r="U142" s="271"/>
      <c r="V142" s="272"/>
      <c r="W142" s="263"/>
    </row>
    <row r="143" spans="1:23">
      <c r="A143" s="263"/>
      <c r="B143" s="264"/>
      <c r="C143" s="263"/>
      <c r="D143" s="263"/>
      <c r="E143" s="263"/>
      <c r="F143" s="263"/>
      <c r="G143" s="263"/>
      <c r="H143" s="263"/>
      <c r="I143" s="263"/>
      <c r="J143" s="263"/>
      <c r="K143" s="263"/>
      <c r="L143" s="263"/>
      <c r="M143" s="263"/>
      <c r="N143" s="263"/>
      <c r="O143" s="263"/>
      <c r="P143" s="263"/>
      <c r="Q143" s="263"/>
      <c r="R143" s="263"/>
      <c r="S143" s="263"/>
      <c r="T143" s="263"/>
      <c r="U143" s="263"/>
      <c r="V143" s="263"/>
      <c r="W143" s="263"/>
    </row>
    <row r="144" spans="1:23">
      <c r="B144" s="255" t="s">
        <v>810</v>
      </c>
    </row>
    <row r="145" spans="2:2">
      <c r="B145" s="75" t="s">
        <v>811</v>
      </c>
    </row>
  </sheetData>
  <mergeCells count="120">
    <mergeCell ref="N69:O69"/>
    <mergeCell ref="D70:E70"/>
    <mergeCell ref="F70:G70"/>
    <mergeCell ref="H70:I70"/>
    <mergeCell ref="J70:K70"/>
    <mergeCell ref="L70:M70"/>
    <mergeCell ref="N70:O70"/>
    <mergeCell ref="D69:E69"/>
    <mergeCell ref="F69:G69"/>
    <mergeCell ref="H69:I69"/>
    <mergeCell ref="J69:K69"/>
    <mergeCell ref="L69:M69"/>
    <mergeCell ref="C94:D94"/>
    <mergeCell ref="E94:F94"/>
    <mergeCell ref="C95:D95"/>
    <mergeCell ref="E95:F95"/>
    <mergeCell ref="H41:I47"/>
    <mergeCell ref="H48:I51"/>
    <mergeCell ref="H52:I52"/>
    <mergeCell ref="H53:I54"/>
    <mergeCell ref="H55:I55"/>
    <mergeCell ref="D71:E72"/>
    <mergeCell ref="F71:G71"/>
    <mergeCell ref="H71:O71"/>
    <mergeCell ref="F72:G72"/>
    <mergeCell ref="H72:I72"/>
    <mergeCell ref="J72:O72"/>
    <mergeCell ref="H73:O73"/>
    <mergeCell ref="H74:O74"/>
    <mergeCell ref="H76:O76"/>
    <mergeCell ref="C91:D91"/>
    <mergeCell ref="H62:O63"/>
    <mergeCell ref="L65:M65"/>
    <mergeCell ref="N65:O65"/>
    <mergeCell ref="H65:I65"/>
    <mergeCell ref="J65:K65"/>
    <mergeCell ref="C103:D103"/>
    <mergeCell ref="E103:F103"/>
    <mergeCell ref="C96:D96"/>
    <mergeCell ref="E96:F96"/>
    <mergeCell ref="C97:D97"/>
    <mergeCell ref="E97:F97"/>
    <mergeCell ref="C98:D98"/>
    <mergeCell ref="E98:F98"/>
    <mergeCell ref="C99:D99"/>
    <mergeCell ref="E99:F99"/>
    <mergeCell ref="C102:D102"/>
    <mergeCell ref="E102:F102"/>
    <mergeCell ref="C101:D101"/>
    <mergeCell ref="E101:F101"/>
    <mergeCell ref="C100:D100"/>
    <mergeCell ref="E100:F100"/>
    <mergeCell ref="C39:C40"/>
    <mergeCell ref="C88:D88"/>
    <mergeCell ref="E88:F88"/>
    <mergeCell ref="D65:E65"/>
    <mergeCell ref="F65:G65"/>
    <mergeCell ref="D66:E66"/>
    <mergeCell ref="F66:G66"/>
    <mergeCell ref="C62:C63"/>
    <mergeCell ref="D68:E68"/>
    <mergeCell ref="F68:G68"/>
    <mergeCell ref="D74:E74"/>
    <mergeCell ref="F74:G74"/>
    <mergeCell ref="D73:E73"/>
    <mergeCell ref="F73:G73"/>
    <mergeCell ref="D67:E67"/>
    <mergeCell ref="F67:G67"/>
    <mergeCell ref="F76:G76"/>
    <mergeCell ref="D75:E76"/>
    <mergeCell ref="F75:G75"/>
    <mergeCell ref="D39:F39"/>
    <mergeCell ref="G39:G40"/>
    <mergeCell ref="F64:G64"/>
    <mergeCell ref="D64:E64"/>
    <mergeCell ref="F63:G63"/>
    <mergeCell ref="F62:G62"/>
    <mergeCell ref="D62:E63"/>
    <mergeCell ref="J64:K64"/>
    <mergeCell ref="H64:I64"/>
    <mergeCell ref="H39:O40"/>
    <mergeCell ref="H67:I67"/>
    <mergeCell ref="J67:K67"/>
    <mergeCell ref="L67:M67"/>
    <mergeCell ref="L64:M64"/>
    <mergeCell ref="N68:O68"/>
    <mergeCell ref="H68:I68"/>
    <mergeCell ref="J68:K68"/>
    <mergeCell ref="L68:M68"/>
    <mergeCell ref="J66:K66"/>
    <mergeCell ref="L66:M66"/>
    <mergeCell ref="N66:O66"/>
    <mergeCell ref="N67:O67"/>
    <mergeCell ref="H66:I66"/>
    <mergeCell ref="N78:O78"/>
    <mergeCell ref="D77:E77"/>
    <mergeCell ref="F77:G77"/>
    <mergeCell ref="H77:I77"/>
    <mergeCell ref="L78:M78"/>
    <mergeCell ref="D78:E78"/>
    <mergeCell ref="F78:G78"/>
    <mergeCell ref="H78:I78"/>
    <mergeCell ref="J78:K78"/>
    <mergeCell ref="C90:D90"/>
    <mergeCell ref="C92:D92"/>
    <mergeCell ref="C93:D93"/>
    <mergeCell ref="N79:O79"/>
    <mergeCell ref="J79:K79"/>
    <mergeCell ref="L79:M79"/>
    <mergeCell ref="E93:F93"/>
    <mergeCell ref="E89:F89"/>
    <mergeCell ref="E90:F90"/>
    <mergeCell ref="E91:F91"/>
    <mergeCell ref="D79:E79"/>
    <mergeCell ref="F79:G79"/>
    <mergeCell ref="H79:I79"/>
    <mergeCell ref="D80:E80"/>
    <mergeCell ref="F80:G80"/>
    <mergeCell ref="E92:F92"/>
    <mergeCell ref="C89:D89"/>
  </mergeCells>
  <phoneticPr fontId="9"/>
  <pageMargins left="0.7" right="0.7" top="0.75" bottom="0.75" header="0.3" footer="0.3"/>
  <pageSetup paperSize="9" scale="43" fitToHeight="0" orientation="portrait" r:id="rId1"/>
  <rowBreaks count="1" manualBreakCount="1">
    <brk id="83" max="16383" man="1"/>
  </rowBreak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BO195"/>
  <sheetViews>
    <sheetView showGridLines="0" view="pageBreakPreview" topLeftCell="S163" zoomScale="85" zoomScaleNormal="85" zoomScaleSheetLayoutView="85" workbookViewId="0">
      <selection activeCell="BD126" sqref="BD126"/>
    </sheetView>
  </sheetViews>
  <sheetFormatPr defaultColWidth="7.25" defaultRowHeight="21.75" customHeight="1"/>
  <cols>
    <col min="1" max="16384" width="7.25" style="137"/>
  </cols>
  <sheetData>
    <row r="1" spans="1:10" ht="21.75" customHeight="1">
      <c r="A1" s="23" t="s">
        <v>12</v>
      </c>
    </row>
    <row r="3" spans="1:10" ht="21.75" customHeight="1">
      <c r="C3" s="76" t="s">
        <v>234</v>
      </c>
    </row>
    <row r="4" spans="1:10" ht="21.75" customHeight="1">
      <c r="C4" s="76"/>
      <c r="D4" s="76" t="s">
        <v>805</v>
      </c>
    </row>
    <row r="5" spans="1:10" ht="21.75" customHeight="1">
      <c r="D5" s="137" t="s">
        <v>774</v>
      </c>
    </row>
    <row r="6" spans="1:10" ht="21.75" customHeight="1">
      <c r="G6" s="686" t="s">
        <v>775</v>
      </c>
      <c r="H6" s="686"/>
      <c r="I6" s="686"/>
      <c r="J6" s="686"/>
    </row>
    <row r="7" spans="1:10" ht="21.75" customHeight="1">
      <c r="G7" s="686" t="s">
        <v>795</v>
      </c>
      <c r="H7" s="686"/>
      <c r="I7" s="686" t="s">
        <v>776</v>
      </c>
      <c r="J7" s="686"/>
    </row>
    <row r="8" spans="1:10" ht="21.75" customHeight="1">
      <c r="D8" s="784" t="s">
        <v>156</v>
      </c>
      <c r="E8" s="784"/>
      <c r="F8" s="784"/>
      <c r="G8" s="79">
        <v>2</v>
      </c>
      <c r="H8" s="79" t="s">
        <v>240</v>
      </c>
      <c r="I8" s="79">
        <v>2</v>
      </c>
      <c r="J8" s="79" t="s">
        <v>240</v>
      </c>
    </row>
    <row r="9" spans="1:10" ht="21.75" customHeight="1">
      <c r="D9" s="784" t="s">
        <v>2</v>
      </c>
      <c r="E9" s="784"/>
      <c r="F9" s="784"/>
      <c r="G9" s="79">
        <v>1</v>
      </c>
      <c r="H9" s="79" t="s">
        <v>240</v>
      </c>
      <c r="I9" s="79">
        <v>1</v>
      </c>
      <c r="J9" s="79" t="s">
        <v>240</v>
      </c>
    </row>
    <row r="10" spans="1:10" ht="21.75" customHeight="1">
      <c r="D10" s="784" t="s">
        <v>60</v>
      </c>
      <c r="E10" s="784"/>
      <c r="F10" s="784"/>
      <c r="G10" s="79">
        <v>1</v>
      </c>
      <c r="H10" s="79" t="s">
        <v>240</v>
      </c>
      <c r="I10" s="79">
        <v>2</v>
      </c>
      <c r="J10" s="79" t="s">
        <v>240</v>
      </c>
    </row>
    <row r="11" spans="1:10" ht="21.75" customHeight="1" thickBot="1">
      <c r="D11" s="783" t="s">
        <v>157</v>
      </c>
      <c r="E11" s="783"/>
      <c r="F11" s="783"/>
      <c r="G11" s="81">
        <v>8</v>
      </c>
      <c r="H11" s="81" t="s">
        <v>778</v>
      </c>
      <c r="I11" s="81">
        <v>7</v>
      </c>
      <c r="J11" s="81" t="s">
        <v>240</v>
      </c>
    </row>
    <row r="12" spans="1:10" ht="21.75" customHeight="1" thickTop="1">
      <c r="D12" s="782" t="s">
        <v>777</v>
      </c>
      <c r="E12" s="782"/>
      <c r="F12" s="782"/>
      <c r="G12" s="80">
        <f>SUM(G8:G11)</f>
        <v>12</v>
      </c>
      <c r="H12" s="80" t="s">
        <v>779</v>
      </c>
      <c r="I12" s="80">
        <f>SUM(I8:I11)</f>
        <v>12</v>
      </c>
      <c r="J12" s="80" t="s">
        <v>780</v>
      </c>
    </row>
    <row r="14" spans="1:10" ht="21.75" customHeight="1">
      <c r="D14" s="137" t="s">
        <v>781</v>
      </c>
    </row>
    <row r="15" spans="1:10" ht="21.75" customHeight="1">
      <c r="D15" s="179" t="s">
        <v>782</v>
      </c>
      <c r="E15" s="712" t="s">
        <v>2</v>
      </c>
      <c r="F15" s="714"/>
      <c r="G15" s="712" t="s">
        <v>794</v>
      </c>
      <c r="H15" s="713"/>
      <c r="I15" s="714"/>
    </row>
    <row r="16" spans="1:10" ht="21.75" customHeight="1">
      <c r="D16" s="187">
        <f>MAX(D$15:D15)+1</f>
        <v>1</v>
      </c>
      <c r="E16" s="735" t="s">
        <v>783</v>
      </c>
      <c r="F16" s="736"/>
      <c r="G16" s="732" t="s">
        <v>796</v>
      </c>
      <c r="H16" s="733"/>
      <c r="I16" s="734"/>
    </row>
    <row r="17" spans="4:9" ht="21.75" customHeight="1">
      <c r="D17" s="187">
        <f>MAX(D$15:D16)+1</f>
        <v>2</v>
      </c>
      <c r="E17" s="735" t="s">
        <v>784</v>
      </c>
      <c r="F17" s="736"/>
      <c r="G17" s="732" t="s">
        <v>796</v>
      </c>
      <c r="H17" s="733"/>
      <c r="I17" s="734"/>
    </row>
    <row r="18" spans="4:9" ht="21.75" customHeight="1">
      <c r="D18" s="187">
        <f>MAX(D$15:D17)+1</f>
        <v>3</v>
      </c>
      <c r="E18" s="735" t="s">
        <v>785</v>
      </c>
      <c r="F18" s="736"/>
      <c r="G18" s="732" t="s">
        <v>797</v>
      </c>
      <c r="H18" s="733"/>
      <c r="I18" s="734"/>
    </row>
    <row r="19" spans="4:9" ht="21.75" customHeight="1">
      <c r="D19" s="187">
        <f>MAX(D$15:D18)+1</f>
        <v>4</v>
      </c>
      <c r="E19" s="735" t="s">
        <v>786</v>
      </c>
      <c r="F19" s="736"/>
      <c r="G19" s="732" t="s">
        <v>797</v>
      </c>
      <c r="H19" s="733"/>
      <c r="I19" s="734"/>
    </row>
    <row r="20" spans="4:9" ht="21.75" customHeight="1">
      <c r="D20" s="187">
        <f>MAX(D$15:D19)+1</f>
        <v>5</v>
      </c>
      <c r="E20" s="735" t="s">
        <v>787</v>
      </c>
      <c r="F20" s="736"/>
      <c r="G20" s="732" t="s">
        <v>797</v>
      </c>
      <c r="H20" s="733"/>
      <c r="I20" s="734"/>
    </row>
    <row r="21" spans="4:9" ht="21.75" customHeight="1">
      <c r="D21" s="187">
        <v>6</v>
      </c>
      <c r="E21" s="735" t="s">
        <v>2320</v>
      </c>
      <c r="F21" s="736"/>
      <c r="G21" s="779" t="s">
        <v>2318</v>
      </c>
      <c r="H21" s="780"/>
      <c r="I21" s="781"/>
    </row>
    <row r="22" spans="4:9" ht="21.75" customHeight="1">
      <c r="D22" s="187">
        <v>7</v>
      </c>
      <c r="E22" s="735" t="s">
        <v>2321</v>
      </c>
      <c r="F22" s="736"/>
      <c r="G22" s="779" t="s">
        <v>2318</v>
      </c>
      <c r="H22" s="780"/>
      <c r="I22" s="781"/>
    </row>
    <row r="23" spans="4:9" ht="21.75" customHeight="1">
      <c r="D23" s="187">
        <f>MAX(D$15:D22)+1</f>
        <v>8</v>
      </c>
      <c r="E23" s="735" t="s">
        <v>788</v>
      </c>
      <c r="F23" s="736"/>
      <c r="G23" s="732" t="s">
        <v>797</v>
      </c>
      <c r="H23" s="733"/>
      <c r="I23" s="734"/>
    </row>
    <row r="24" spans="4:9" ht="21.75" customHeight="1">
      <c r="D24" s="187">
        <f>MAX(D$15:D23)+1</f>
        <v>9</v>
      </c>
      <c r="E24" s="735" t="s">
        <v>789</v>
      </c>
      <c r="F24" s="736"/>
      <c r="G24" s="732" t="s">
        <v>798</v>
      </c>
      <c r="H24" s="733"/>
      <c r="I24" s="734"/>
    </row>
    <row r="25" spans="4:9" ht="21.75" customHeight="1">
      <c r="D25" s="187">
        <f>MAX(D$15:D24)+1</f>
        <v>10</v>
      </c>
      <c r="E25" s="735" t="s">
        <v>790</v>
      </c>
      <c r="F25" s="736"/>
      <c r="G25" s="732" t="s">
        <v>797</v>
      </c>
      <c r="H25" s="733"/>
      <c r="I25" s="734"/>
    </row>
    <row r="26" spans="4:9" ht="21.75" customHeight="1">
      <c r="D26" s="187">
        <f>MAX(D$15:D25)+1</f>
        <v>11</v>
      </c>
      <c r="E26" s="735" t="s">
        <v>791</v>
      </c>
      <c r="F26" s="736"/>
      <c r="G26" s="732" t="s">
        <v>797</v>
      </c>
      <c r="H26" s="733"/>
      <c r="I26" s="734"/>
    </row>
    <row r="27" spans="4:9" ht="21.75" customHeight="1">
      <c r="D27" s="187">
        <f>MAX(D$15:D26)+1</f>
        <v>12</v>
      </c>
      <c r="E27" s="735" t="s">
        <v>792</v>
      </c>
      <c r="F27" s="736"/>
      <c r="G27" s="732" t="s">
        <v>797</v>
      </c>
      <c r="H27" s="733"/>
      <c r="I27" s="734"/>
    </row>
    <row r="28" spans="4:9" ht="21.75" customHeight="1">
      <c r="D28" s="187">
        <f>MAX(D$15:D27)+1</f>
        <v>13</v>
      </c>
      <c r="E28" s="735" t="s">
        <v>771</v>
      </c>
      <c r="F28" s="736"/>
      <c r="G28" s="779" t="s">
        <v>776</v>
      </c>
      <c r="H28" s="780"/>
      <c r="I28" s="781"/>
    </row>
    <row r="29" spans="4:9" ht="21.75" customHeight="1">
      <c r="D29" s="187">
        <f>MAX(D$15:D28)+1</f>
        <v>14</v>
      </c>
      <c r="E29" s="735" t="s">
        <v>773</v>
      </c>
      <c r="F29" s="736"/>
      <c r="G29" s="779" t="s">
        <v>776</v>
      </c>
      <c r="H29" s="780"/>
      <c r="I29" s="781"/>
    </row>
    <row r="30" spans="4:9" ht="21.75" customHeight="1">
      <c r="D30" s="187">
        <f>MAX(D$15:D29)+1</f>
        <v>15</v>
      </c>
      <c r="E30" s="735" t="s">
        <v>793</v>
      </c>
      <c r="F30" s="736"/>
      <c r="G30" s="732" t="s">
        <v>797</v>
      </c>
      <c r="H30" s="733"/>
      <c r="I30" s="734"/>
    </row>
    <row r="32" spans="4:9" ht="21.75" customHeight="1">
      <c r="D32" s="137" t="s">
        <v>799</v>
      </c>
    </row>
    <row r="33" spans="4:67" ht="21.75" customHeight="1">
      <c r="D33" s="22" t="s">
        <v>158</v>
      </c>
      <c r="E33" s="22"/>
      <c r="F33" s="22"/>
      <c r="G33" s="22"/>
      <c r="H33" s="22"/>
      <c r="I33" s="22"/>
      <c r="J33" s="22"/>
      <c r="K33" s="22" t="s">
        <v>159</v>
      </c>
      <c r="L33" s="22" t="s">
        <v>160</v>
      </c>
      <c r="M33" s="22"/>
      <c r="N33" s="22"/>
      <c r="O33" s="22"/>
      <c r="P33" s="22"/>
      <c r="Q33" s="22"/>
      <c r="R33" s="22"/>
      <c r="S33" s="22" t="s">
        <v>161</v>
      </c>
      <c r="T33" s="22" t="s">
        <v>162</v>
      </c>
      <c r="U33" s="22"/>
      <c r="V33" s="22"/>
      <c r="W33" s="22"/>
      <c r="X33" s="22"/>
      <c r="Y33" s="22"/>
      <c r="Z33" s="22"/>
      <c r="AA33" s="22" t="s">
        <v>163</v>
      </c>
      <c r="AB33" s="22" t="s">
        <v>164</v>
      </c>
      <c r="AC33" s="22"/>
      <c r="AD33" s="22"/>
      <c r="AE33" s="22"/>
      <c r="AF33" s="22"/>
      <c r="AG33" s="22"/>
      <c r="AH33" s="22"/>
      <c r="AI33" s="22" t="s">
        <v>165</v>
      </c>
      <c r="AJ33" s="22" t="s">
        <v>166</v>
      </c>
      <c r="AK33" s="22"/>
      <c r="AL33" s="22"/>
      <c r="AM33" s="22"/>
      <c r="AN33" s="22"/>
      <c r="AO33" s="22"/>
      <c r="AP33" s="22"/>
      <c r="AQ33" s="22" t="s">
        <v>167</v>
      </c>
      <c r="AR33" s="22" t="s">
        <v>168</v>
      </c>
      <c r="AS33" s="22"/>
      <c r="AT33" s="22"/>
      <c r="AU33" s="22"/>
      <c r="AV33" s="22"/>
      <c r="AW33" s="22"/>
      <c r="AX33" s="22"/>
      <c r="AY33" s="22" t="s">
        <v>169</v>
      </c>
      <c r="AZ33" s="22" t="s">
        <v>170</v>
      </c>
      <c r="BA33" s="22"/>
      <c r="BB33" s="22"/>
      <c r="BC33" s="22"/>
      <c r="BD33" s="22"/>
      <c r="BE33" s="22"/>
      <c r="BF33" s="22"/>
      <c r="BG33" s="22" t="s">
        <v>171</v>
      </c>
      <c r="BH33" s="22" t="s">
        <v>172</v>
      </c>
      <c r="BI33" s="22"/>
      <c r="BJ33" s="22"/>
      <c r="BK33" s="22"/>
      <c r="BL33" s="22"/>
      <c r="BM33" s="22"/>
      <c r="BN33" s="22"/>
      <c r="BO33" s="22" t="s">
        <v>173</v>
      </c>
    </row>
    <row r="34" spans="4:67" ht="21.75" customHeight="1">
      <c r="D34" s="794" t="s">
        <v>3050</v>
      </c>
      <c r="E34" s="794"/>
      <c r="F34" s="794"/>
      <c r="G34" s="794"/>
      <c r="H34" s="794"/>
      <c r="I34" s="794"/>
      <c r="J34" s="794"/>
      <c r="K34" s="794"/>
      <c r="L34" s="794"/>
      <c r="M34" s="794"/>
      <c r="N34" s="794"/>
      <c r="O34" s="794"/>
      <c r="P34" s="794"/>
      <c r="Q34" s="794"/>
      <c r="R34" s="794"/>
      <c r="S34" s="794"/>
      <c r="T34" s="738" t="s">
        <v>3051</v>
      </c>
      <c r="U34" s="739"/>
      <c r="V34" s="739"/>
      <c r="W34" s="739"/>
      <c r="X34" s="739"/>
      <c r="Y34" s="739"/>
      <c r="Z34" s="739"/>
      <c r="AA34" s="739"/>
      <c r="AB34" s="738" t="s">
        <v>809</v>
      </c>
      <c r="AC34" s="739"/>
      <c r="AD34" s="739"/>
      <c r="AE34" s="739"/>
      <c r="AF34" s="739"/>
      <c r="AG34" s="739"/>
      <c r="AH34" s="739"/>
      <c r="AI34" s="744"/>
      <c r="AJ34" s="747" t="s">
        <v>235</v>
      </c>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8"/>
      <c r="BM34" s="748"/>
      <c r="BN34" s="748"/>
      <c r="BO34" s="749"/>
    </row>
    <row r="35" spans="4:67" ht="21.75" customHeight="1">
      <c r="D35" s="794"/>
      <c r="E35" s="794"/>
      <c r="F35" s="794"/>
      <c r="G35" s="794"/>
      <c r="H35" s="794"/>
      <c r="I35" s="794"/>
      <c r="J35" s="794"/>
      <c r="K35" s="794"/>
      <c r="L35" s="794"/>
      <c r="M35" s="794"/>
      <c r="N35" s="794"/>
      <c r="O35" s="794"/>
      <c r="P35" s="794"/>
      <c r="Q35" s="794"/>
      <c r="R35" s="794"/>
      <c r="S35" s="794"/>
      <c r="T35" s="740"/>
      <c r="U35" s="741"/>
      <c r="V35" s="741"/>
      <c r="W35" s="741"/>
      <c r="X35" s="741"/>
      <c r="Y35" s="741"/>
      <c r="Z35" s="741"/>
      <c r="AA35" s="741"/>
      <c r="AB35" s="740"/>
      <c r="AC35" s="741"/>
      <c r="AD35" s="741"/>
      <c r="AE35" s="741"/>
      <c r="AF35" s="741"/>
      <c r="AG35" s="741"/>
      <c r="AH35" s="741"/>
      <c r="AI35" s="745"/>
      <c r="AJ35" s="750"/>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2"/>
    </row>
    <row r="36" spans="4:67" ht="21.75" customHeight="1">
      <c r="D36" s="794"/>
      <c r="E36" s="794"/>
      <c r="F36" s="794"/>
      <c r="G36" s="794"/>
      <c r="H36" s="794"/>
      <c r="I36" s="794"/>
      <c r="J36" s="794"/>
      <c r="K36" s="794"/>
      <c r="L36" s="794"/>
      <c r="M36" s="794"/>
      <c r="N36" s="794"/>
      <c r="O36" s="794"/>
      <c r="P36" s="794"/>
      <c r="Q36" s="794"/>
      <c r="R36" s="794"/>
      <c r="S36" s="794"/>
      <c r="T36" s="740"/>
      <c r="U36" s="741"/>
      <c r="V36" s="741"/>
      <c r="W36" s="741"/>
      <c r="X36" s="741"/>
      <c r="Y36" s="741"/>
      <c r="Z36" s="741"/>
      <c r="AA36" s="741"/>
      <c r="AB36" s="740"/>
      <c r="AC36" s="741"/>
      <c r="AD36" s="741"/>
      <c r="AE36" s="741"/>
      <c r="AF36" s="741"/>
      <c r="AG36" s="741"/>
      <c r="AH36" s="741"/>
      <c r="AI36" s="745"/>
      <c r="AJ36" s="750"/>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2"/>
    </row>
    <row r="37" spans="4:67" ht="21.75" customHeight="1">
      <c r="D37" s="794"/>
      <c r="E37" s="794"/>
      <c r="F37" s="794"/>
      <c r="G37" s="794"/>
      <c r="H37" s="794"/>
      <c r="I37" s="794"/>
      <c r="J37" s="794"/>
      <c r="K37" s="794"/>
      <c r="L37" s="794"/>
      <c r="M37" s="794"/>
      <c r="N37" s="794"/>
      <c r="O37" s="794"/>
      <c r="P37" s="794"/>
      <c r="Q37" s="794"/>
      <c r="R37" s="794"/>
      <c r="S37" s="794"/>
      <c r="T37" s="740"/>
      <c r="U37" s="741"/>
      <c r="V37" s="741"/>
      <c r="W37" s="741"/>
      <c r="X37" s="741"/>
      <c r="Y37" s="741"/>
      <c r="Z37" s="741"/>
      <c r="AA37" s="741"/>
      <c r="AB37" s="740"/>
      <c r="AC37" s="741"/>
      <c r="AD37" s="741"/>
      <c r="AE37" s="741"/>
      <c r="AF37" s="741"/>
      <c r="AG37" s="741"/>
      <c r="AH37" s="741"/>
      <c r="AI37" s="745"/>
      <c r="AJ37" s="750"/>
      <c r="AK37" s="751"/>
      <c r="AL37" s="751"/>
      <c r="AM37" s="751"/>
      <c r="AN37" s="751"/>
      <c r="AO37" s="751"/>
      <c r="AP37" s="751"/>
      <c r="AQ37" s="751"/>
      <c r="AR37" s="751"/>
      <c r="AS37" s="751"/>
      <c r="AT37" s="751"/>
      <c r="AU37" s="751"/>
      <c r="AV37" s="751"/>
      <c r="AW37" s="751"/>
      <c r="AX37" s="751"/>
      <c r="AY37" s="751"/>
      <c r="AZ37" s="751"/>
      <c r="BA37" s="751"/>
      <c r="BB37" s="751"/>
      <c r="BC37" s="751"/>
      <c r="BD37" s="751"/>
      <c r="BE37" s="751"/>
      <c r="BF37" s="751"/>
      <c r="BG37" s="751"/>
      <c r="BH37" s="751"/>
      <c r="BI37" s="751"/>
      <c r="BJ37" s="751"/>
      <c r="BK37" s="751"/>
      <c r="BL37" s="751"/>
      <c r="BM37" s="751"/>
      <c r="BN37" s="751"/>
      <c r="BO37" s="752"/>
    </row>
    <row r="38" spans="4:67" ht="21.75" customHeight="1">
      <c r="D38" s="794"/>
      <c r="E38" s="794"/>
      <c r="F38" s="794"/>
      <c r="G38" s="794"/>
      <c r="H38" s="794"/>
      <c r="I38" s="794"/>
      <c r="J38" s="794"/>
      <c r="K38" s="794"/>
      <c r="L38" s="794"/>
      <c r="M38" s="794"/>
      <c r="N38" s="794"/>
      <c r="O38" s="794"/>
      <c r="P38" s="794"/>
      <c r="Q38" s="794"/>
      <c r="R38" s="794"/>
      <c r="S38" s="794"/>
      <c r="T38" s="740"/>
      <c r="U38" s="741"/>
      <c r="V38" s="741"/>
      <c r="W38" s="741"/>
      <c r="X38" s="741"/>
      <c r="Y38" s="741"/>
      <c r="Z38" s="741"/>
      <c r="AA38" s="741"/>
      <c r="AB38" s="740"/>
      <c r="AC38" s="741"/>
      <c r="AD38" s="741"/>
      <c r="AE38" s="741"/>
      <c r="AF38" s="741"/>
      <c r="AG38" s="741"/>
      <c r="AH38" s="741"/>
      <c r="AI38" s="745"/>
      <c r="AJ38" s="750"/>
      <c r="AK38" s="751"/>
      <c r="AL38" s="751"/>
      <c r="AM38" s="751"/>
      <c r="AN38" s="751"/>
      <c r="AO38" s="751"/>
      <c r="AP38" s="751"/>
      <c r="AQ38" s="751"/>
      <c r="AR38" s="751"/>
      <c r="AS38" s="751"/>
      <c r="AT38" s="751"/>
      <c r="AU38" s="751"/>
      <c r="AV38" s="751"/>
      <c r="AW38" s="751"/>
      <c r="AX38" s="751"/>
      <c r="AY38" s="751"/>
      <c r="AZ38" s="751"/>
      <c r="BA38" s="751"/>
      <c r="BB38" s="751"/>
      <c r="BC38" s="751"/>
      <c r="BD38" s="751"/>
      <c r="BE38" s="751"/>
      <c r="BF38" s="751"/>
      <c r="BG38" s="751"/>
      <c r="BH38" s="751"/>
      <c r="BI38" s="751"/>
      <c r="BJ38" s="751"/>
      <c r="BK38" s="751"/>
      <c r="BL38" s="751"/>
      <c r="BM38" s="751"/>
      <c r="BN38" s="751"/>
      <c r="BO38" s="752"/>
    </row>
    <row r="39" spans="4:67" ht="21.75" customHeight="1">
      <c r="D39" s="794"/>
      <c r="E39" s="794"/>
      <c r="F39" s="794"/>
      <c r="G39" s="794"/>
      <c r="H39" s="794"/>
      <c r="I39" s="794"/>
      <c r="J39" s="794"/>
      <c r="K39" s="794"/>
      <c r="L39" s="794"/>
      <c r="M39" s="794"/>
      <c r="N39" s="794"/>
      <c r="O39" s="794"/>
      <c r="P39" s="794"/>
      <c r="Q39" s="794"/>
      <c r="R39" s="794"/>
      <c r="S39" s="794"/>
      <c r="T39" s="742"/>
      <c r="U39" s="743"/>
      <c r="V39" s="743"/>
      <c r="W39" s="743"/>
      <c r="X39" s="743"/>
      <c r="Y39" s="743"/>
      <c r="Z39" s="743"/>
      <c r="AA39" s="743"/>
      <c r="AB39" s="742"/>
      <c r="AC39" s="743"/>
      <c r="AD39" s="743"/>
      <c r="AE39" s="743"/>
      <c r="AF39" s="743"/>
      <c r="AG39" s="743"/>
      <c r="AH39" s="743"/>
      <c r="AI39" s="746"/>
      <c r="AJ39" s="753"/>
      <c r="AK39" s="754"/>
      <c r="AL39" s="754"/>
      <c r="AM39" s="754"/>
      <c r="AN39" s="754"/>
      <c r="AO39" s="754"/>
      <c r="AP39" s="754"/>
      <c r="AQ39" s="754"/>
      <c r="AR39" s="754"/>
      <c r="AS39" s="754"/>
      <c r="AT39" s="754"/>
      <c r="AU39" s="754"/>
      <c r="AV39" s="754"/>
      <c r="AW39" s="754"/>
      <c r="AX39" s="754"/>
      <c r="AY39" s="754"/>
      <c r="AZ39" s="754"/>
      <c r="BA39" s="754"/>
      <c r="BB39" s="754"/>
      <c r="BC39" s="754"/>
      <c r="BD39" s="754"/>
      <c r="BE39" s="754"/>
      <c r="BF39" s="754"/>
      <c r="BG39" s="754"/>
      <c r="BH39" s="754"/>
      <c r="BI39" s="754"/>
      <c r="BJ39" s="754"/>
      <c r="BK39" s="754"/>
      <c r="BL39" s="754"/>
      <c r="BM39" s="754"/>
      <c r="BN39" s="754"/>
      <c r="BO39" s="755"/>
    </row>
    <row r="41" spans="4:67" ht="21.75" customHeight="1">
      <c r="D41" s="22" t="s">
        <v>24</v>
      </c>
      <c r="E41" s="22"/>
      <c r="F41" s="22"/>
      <c r="G41" s="22"/>
      <c r="H41" s="22"/>
      <c r="I41" s="22"/>
      <c r="J41" s="22"/>
      <c r="K41" s="22" t="s">
        <v>67</v>
      </c>
      <c r="L41" s="22" t="s">
        <v>25</v>
      </c>
      <c r="M41" s="22"/>
      <c r="N41" s="22"/>
      <c r="O41" s="22"/>
      <c r="P41" s="22"/>
      <c r="Q41" s="22"/>
      <c r="R41" s="22"/>
      <c r="S41" s="22" t="s">
        <v>236</v>
      </c>
      <c r="T41" s="22" t="s">
        <v>26</v>
      </c>
      <c r="U41" s="22"/>
      <c r="V41" s="22"/>
      <c r="W41" s="22"/>
      <c r="X41" s="22"/>
      <c r="Y41" s="22"/>
      <c r="Z41" s="22"/>
      <c r="AA41" s="22" t="s">
        <v>237</v>
      </c>
      <c r="AB41" s="22" t="s">
        <v>72</v>
      </c>
      <c r="AC41" s="22"/>
      <c r="AD41" s="22"/>
      <c r="AE41" s="22"/>
      <c r="AF41" s="22"/>
      <c r="AG41" s="22"/>
      <c r="AH41" s="22"/>
      <c r="AI41" s="22" t="s">
        <v>27</v>
      </c>
    </row>
    <row r="42" spans="4:67" ht="21.75" customHeight="1">
      <c r="D42" s="747" t="s">
        <v>238</v>
      </c>
      <c r="E42" s="748"/>
      <c r="F42" s="748"/>
      <c r="G42" s="748"/>
      <c r="H42" s="748"/>
      <c r="I42" s="748"/>
      <c r="J42" s="748"/>
      <c r="K42" s="748"/>
      <c r="L42" s="748"/>
      <c r="M42" s="748"/>
      <c r="N42" s="748"/>
      <c r="O42" s="748"/>
      <c r="P42" s="748"/>
      <c r="Q42" s="748"/>
      <c r="R42" s="748"/>
      <c r="S42" s="748"/>
      <c r="T42" s="748"/>
      <c r="U42" s="748"/>
      <c r="V42" s="748"/>
      <c r="W42" s="748"/>
      <c r="X42" s="748"/>
      <c r="Y42" s="748"/>
      <c r="Z42" s="748"/>
      <c r="AA42" s="748"/>
      <c r="AB42" s="748"/>
      <c r="AC42" s="748"/>
      <c r="AD42" s="748"/>
      <c r="AE42" s="748"/>
      <c r="AF42" s="748"/>
      <c r="AG42" s="748"/>
      <c r="AH42" s="748"/>
      <c r="AI42" s="749"/>
    </row>
    <row r="43" spans="4:67" ht="21.75" customHeight="1">
      <c r="D43" s="750"/>
      <c r="E43" s="751"/>
      <c r="F43" s="751"/>
      <c r="G43" s="751"/>
      <c r="H43" s="751"/>
      <c r="I43" s="751"/>
      <c r="J43" s="751"/>
      <c r="K43" s="751"/>
      <c r="L43" s="751"/>
      <c r="M43" s="751"/>
      <c r="N43" s="751"/>
      <c r="O43" s="751"/>
      <c r="P43" s="751"/>
      <c r="Q43" s="751"/>
      <c r="R43" s="751"/>
      <c r="S43" s="751"/>
      <c r="T43" s="751"/>
      <c r="U43" s="751"/>
      <c r="V43" s="751"/>
      <c r="W43" s="751"/>
      <c r="X43" s="751"/>
      <c r="Y43" s="751"/>
      <c r="Z43" s="751"/>
      <c r="AA43" s="751"/>
      <c r="AB43" s="751"/>
      <c r="AC43" s="751"/>
      <c r="AD43" s="751"/>
      <c r="AE43" s="751"/>
      <c r="AF43" s="751"/>
      <c r="AG43" s="751"/>
      <c r="AH43" s="751"/>
      <c r="AI43" s="752"/>
    </row>
    <row r="44" spans="4:67" ht="21.75" customHeight="1">
      <c r="D44" s="750"/>
      <c r="E44" s="751"/>
      <c r="F44" s="751"/>
      <c r="G44" s="751"/>
      <c r="H44" s="751"/>
      <c r="I44" s="751"/>
      <c r="J44" s="751"/>
      <c r="K44" s="751"/>
      <c r="L44" s="751"/>
      <c r="M44" s="751"/>
      <c r="N44" s="751"/>
      <c r="O44" s="751"/>
      <c r="P44" s="751"/>
      <c r="Q44" s="751"/>
      <c r="R44" s="751"/>
      <c r="S44" s="751"/>
      <c r="T44" s="751"/>
      <c r="U44" s="751"/>
      <c r="V44" s="751"/>
      <c r="W44" s="751"/>
      <c r="X44" s="751"/>
      <c r="Y44" s="751"/>
      <c r="Z44" s="751"/>
      <c r="AA44" s="751"/>
      <c r="AB44" s="751"/>
      <c r="AC44" s="751"/>
      <c r="AD44" s="751"/>
      <c r="AE44" s="751"/>
      <c r="AF44" s="751"/>
      <c r="AG44" s="751"/>
      <c r="AH44" s="751"/>
      <c r="AI44" s="752"/>
    </row>
    <row r="45" spans="4:67" ht="21.75" customHeight="1">
      <c r="D45" s="750"/>
      <c r="E45" s="751"/>
      <c r="F45" s="751"/>
      <c r="G45" s="751"/>
      <c r="H45" s="751"/>
      <c r="I45" s="751"/>
      <c r="J45" s="751"/>
      <c r="K45" s="751"/>
      <c r="L45" s="751"/>
      <c r="M45" s="751"/>
      <c r="N45" s="751"/>
      <c r="O45" s="751"/>
      <c r="P45" s="751"/>
      <c r="Q45" s="751"/>
      <c r="R45" s="751"/>
      <c r="S45" s="751"/>
      <c r="T45" s="751"/>
      <c r="U45" s="751"/>
      <c r="V45" s="751"/>
      <c r="W45" s="751"/>
      <c r="X45" s="751"/>
      <c r="Y45" s="751"/>
      <c r="Z45" s="751"/>
      <c r="AA45" s="751"/>
      <c r="AB45" s="751"/>
      <c r="AC45" s="751"/>
      <c r="AD45" s="751"/>
      <c r="AE45" s="751"/>
      <c r="AF45" s="751"/>
      <c r="AG45" s="751"/>
      <c r="AH45" s="751"/>
      <c r="AI45" s="752"/>
    </row>
    <row r="46" spans="4:67" ht="21.75" customHeight="1">
      <c r="D46" s="750"/>
      <c r="E46" s="751"/>
      <c r="F46" s="751"/>
      <c r="G46" s="751"/>
      <c r="H46" s="751"/>
      <c r="I46" s="751"/>
      <c r="J46" s="751"/>
      <c r="K46" s="751"/>
      <c r="L46" s="751"/>
      <c r="M46" s="751"/>
      <c r="N46" s="751"/>
      <c r="O46" s="751"/>
      <c r="P46" s="751"/>
      <c r="Q46" s="751"/>
      <c r="R46" s="751"/>
      <c r="S46" s="751"/>
      <c r="T46" s="751"/>
      <c r="U46" s="751"/>
      <c r="V46" s="751"/>
      <c r="W46" s="751"/>
      <c r="X46" s="751"/>
      <c r="Y46" s="751"/>
      <c r="Z46" s="751"/>
      <c r="AA46" s="751"/>
      <c r="AB46" s="751"/>
      <c r="AC46" s="751"/>
      <c r="AD46" s="751"/>
      <c r="AE46" s="751"/>
      <c r="AF46" s="751"/>
      <c r="AG46" s="751"/>
      <c r="AH46" s="751"/>
      <c r="AI46" s="752"/>
    </row>
    <row r="47" spans="4:67" ht="21.75" customHeight="1">
      <c r="D47" s="753"/>
      <c r="E47" s="754"/>
      <c r="F47" s="754"/>
      <c r="G47" s="754"/>
      <c r="H47" s="754"/>
      <c r="I47" s="754"/>
      <c r="J47" s="754"/>
      <c r="K47" s="754"/>
      <c r="L47" s="754"/>
      <c r="M47" s="754"/>
      <c r="N47" s="754"/>
      <c r="O47" s="754"/>
      <c r="P47" s="754"/>
      <c r="Q47" s="754"/>
      <c r="R47" s="754"/>
      <c r="S47" s="754"/>
      <c r="T47" s="754"/>
      <c r="U47" s="754"/>
      <c r="V47" s="754"/>
      <c r="W47" s="754"/>
      <c r="X47" s="754"/>
      <c r="Y47" s="754"/>
      <c r="Z47" s="754"/>
      <c r="AA47" s="754"/>
      <c r="AB47" s="754"/>
      <c r="AC47" s="754"/>
      <c r="AD47" s="754"/>
      <c r="AE47" s="754"/>
      <c r="AF47" s="754"/>
      <c r="AG47" s="754"/>
      <c r="AH47" s="754"/>
      <c r="AI47" s="755"/>
    </row>
    <row r="49" spans="4:67" ht="21.75" customHeight="1">
      <c r="D49" s="137" t="s">
        <v>800</v>
      </c>
    </row>
    <row r="50" spans="4:67" ht="21.75" customHeight="1">
      <c r="D50" s="22" t="s">
        <v>158</v>
      </c>
      <c r="E50" s="22"/>
      <c r="F50" s="22"/>
      <c r="G50" s="22"/>
      <c r="H50" s="22"/>
      <c r="I50" s="22"/>
      <c r="J50" s="22"/>
      <c r="K50" s="22" t="s">
        <v>159</v>
      </c>
      <c r="L50" s="22" t="s">
        <v>160</v>
      </c>
      <c r="M50" s="22"/>
      <c r="N50" s="22"/>
      <c r="O50" s="22"/>
      <c r="P50" s="22"/>
      <c r="Q50" s="22"/>
      <c r="R50" s="22"/>
      <c r="S50" s="22" t="s">
        <v>161</v>
      </c>
      <c r="T50" s="22" t="s">
        <v>162</v>
      </c>
      <c r="U50" s="22"/>
      <c r="V50" s="22"/>
      <c r="W50" s="22"/>
      <c r="X50" s="22"/>
      <c r="Y50" s="22"/>
      <c r="Z50" s="22"/>
      <c r="AA50" s="22" t="s">
        <v>163</v>
      </c>
      <c r="AB50" s="22" t="s">
        <v>164</v>
      </c>
      <c r="AC50" s="22"/>
      <c r="AD50" s="22"/>
      <c r="AE50" s="22"/>
      <c r="AF50" s="22"/>
      <c r="AG50" s="22"/>
      <c r="AH50" s="22"/>
      <c r="AI50" s="22" t="s">
        <v>165</v>
      </c>
      <c r="AJ50" s="22" t="s">
        <v>166</v>
      </c>
      <c r="AK50" s="22"/>
      <c r="AL50" s="22"/>
      <c r="AM50" s="22"/>
      <c r="AN50" s="22"/>
      <c r="AO50" s="22"/>
      <c r="AP50" s="22"/>
      <c r="AQ50" s="22" t="s">
        <v>167</v>
      </c>
      <c r="AR50" s="22" t="s">
        <v>168</v>
      </c>
      <c r="AS50" s="22"/>
      <c r="AT50" s="22"/>
      <c r="AU50" s="22"/>
      <c r="AV50" s="22"/>
      <c r="AW50" s="22"/>
      <c r="AX50" s="22"/>
      <c r="AY50" s="22" t="s">
        <v>169</v>
      </c>
      <c r="AZ50" s="22" t="s">
        <v>170</v>
      </c>
      <c r="BA50" s="22"/>
      <c r="BB50" s="22"/>
      <c r="BC50" s="22"/>
      <c r="BD50" s="22"/>
      <c r="BE50" s="22"/>
      <c r="BF50" s="22"/>
      <c r="BG50" s="22" t="s">
        <v>171</v>
      </c>
      <c r="BH50" s="22" t="s">
        <v>172</v>
      </c>
      <c r="BI50" s="22"/>
      <c r="BJ50" s="22"/>
      <c r="BK50" s="22"/>
      <c r="BL50" s="22"/>
      <c r="BM50" s="22"/>
      <c r="BN50" s="22"/>
      <c r="BO50" s="22" t="s">
        <v>173</v>
      </c>
    </row>
    <row r="51" spans="4:67" ht="21.75" customHeight="1">
      <c r="D51" s="794" t="s">
        <v>801</v>
      </c>
      <c r="E51" s="794"/>
      <c r="F51" s="794"/>
      <c r="G51" s="794"/>
      <c r="H51" s="794"/>
      <c r="I51" s="794"/>
      <c r="J51" s="794"/>
      <c r="K51" s="794"/>
      <c r="L51" s="794"/>
      <c r="M51" s="794"/>
      <c r="N51" s="794"/>
      <c r="O51" s="794"/>
      <c r="P51" s="794"/>
      <c r="Q51" s="794"/>
      <c r="R51" s="794"/>
      <c r="S51" s="794"/>
      <c r="T51" s="738" t="s">
        <v>802</v>
      </c>
      <c r="U51" s="739"/>
      <c r="V51" s="739"/>
      <c r="W51" s="739"/>
      <c r="X51" s="739"/>
      <c r="Y51" s="739"/>
      <c r="Z51" s="739"/>
      <c r="AA51" s="739"/>
      <c r="AB51" s="738" t="s">
        <v>808</v>
      </c>
      <c r="AC51" s="739"/>
      <c r="AD51" s="739"/>
      <c r="AE51" s="739"/>
      <c r="AF51" s="739"/>
      <c r="AG51" s="739"/>
      <c r="AH51" s="739"/>
      <c r="AI51" s="739"/>
      <c r="AJ51" s="739"/>
      <c r="AK51" s="739"/>
      <c r="AL51" s="739"/>
      <c r="AM51" s="739"/>
      <c r="AN51" s="739"/>
      <c r="AO51" s="739"/>
      <c r="AP51" s="739"/>
      <c r="AQ51" s="744"/>
      <c r="AR51" s="747" t="s">
        <v>804</v>
      </c>
      <c r="AS51" s="748"/>
      <c r="AT51" s="748"/>
      <c r="AU51" s="748"/>
      <c r="AV51" s="748"/>
      <c r="AW51" s="748"/>
      <c r="AX51" s="748"/>
      <c r="AY51" s="748"/>
      <c r="AZ51" s="748"/>
      <c r="BA51" s="748"/>
      <c r="BB51" s="748"/>
      <c r="BC51" s="748"/>
      <c r="BD51" s="748"/>
      <c r="BE51" s="748"/>
      <c r="BF51" s="748"/>
      <c r="BG51" s="748"/>
      <c r="BH51" s="748"/>
      <c r="BI51" s="748"/>
      <c r="BJ51" s="748"/>
      <c r="BK51" s="748"/>
      <c r="BL51" s="748"/>
      <c r="BM51" s="748"/>
      <c r="BN51" s="748"/>
      <c r="BO51" s="749"/>
    </row>
    <row r="52" spans="4:67" ht="21.75" customHeight="1">
      <c r="D52" s="794"/>
      <c r="E52" s="794"/>
      <c r="F52" s="794"/>
      <c r="G52" s="794"/>
      <c r="H52" s="794"/>
      <c r="I52" s="794"/>
      <c r="J52" s="794"/>
      <c r="K52" s="794"/>
      <c r="L52" s="794"/>
      <c r="M52" s="794"/>
      <c r="N52" s="794"/>
      <c r="O52" s="794"/>
      <c r="P52" s="794"/>
      <c r="Q52" s="794"/>
      <c r="R52" s="794"/>
      <c r="S52" s="794"/>
      <c r="T52" s="740"/>
      <c r="U52" s="741"/>
      <c r="V52" s="741"/>
      <c r="W52" s="741"/>
      <c r="X52" s="741"/>
      <c r="Y52" s="741"/>
      <c r="Z52" s="741"/>
      <c r="AA52" s="741"/>
      <c r="AB52" s="740"/>
      <c r="AC52" s="741"/>
      <c r="AD52" s="741"/>
      <c r="AE52" s="741"/>
      <c r="AF52" s="741"/>
      <c r="AG52" s="741"/>
      <c r="AH52" s="741"/>
      <c r="AI52" s="741"/>
      <c r="AJ52" s="741"/>
      <c r="AK52" s="741"/>
      <c r="AL52" s="741"/>
      <c r="AM52" s="741"/>
      <c r="AN52" s="741"/>
      <c r="AO52" s="741"/>
      <c r="AP52" s="741"/>
      <c r="AQ52" s="745"/>
      <c r="AR52" s="750"/>
      <c r="AS52" s="751"/>
      <c r="AT52" s="751"/>
      <c r="AU52" s="751"/>
      <c r="AV52" s="751"/>
      <c r="AW52" s="751"/>
      <c r="AX52" s="751"/>
      <c r="AY52" s="751"/>
      <c r="AZ52" s="751"/>
      <c r="BA52" s="751"/>
      <c r="BB52" s="751"/>
      <c r="BC52" s="751"/>
      <c r="BD52" s="751"/>
      <c r="BE52" s="751"/>
      <c r="BF52" s="751"/>
      <c r="BG52" s="751"/>
      <c r="BH52" s="751"/>
      <c r="BI52" s="751"/>
      <c r="BJ52" s="751"/>
      <c r="BK52" s="751"/>
      <c r="BL52" s="751"/>
      <c r="BM52" s="751"/>
      <c r="BN52" s="751"/>
      <c r="BO52" s="752"/>
    </row>
    <row r="53" spans="4:67" ht="21.75" customHeight="1">
      <c r="D53" s="794"/>
      <c r="E53" s="794"/>
      <c r="F53" s="794"/>
      <c r="G53" s="794"/>
      <c r="H53" s="794"/>
      <c r="I53" s="794"/>
      <c r="J53" s="794"/>
      <c r="K53" s="794"/>
      <c r="L53" s="794"/>
      <c r="M53" s="794"/>
      <c r="N53" s="794"/>
      <c r="O53" s="794"/>
      <c r="P53" s="794"/>
      <c r="Q53" s="794"/>
      <c r="R53" s="794"/>
      <c r="S53" s="794"/>
      <c r="T53" s="740"/>
      <c r="U53" s="741"/>
      <c r="V53" s="741"/>
      <c r="W53" s="741"/>
      <c r="X53" s="741"/>
      <c r="Y53" s="741"/>
      <c r="Z53" s="741"/>
      <c r="AA53" s="741"/>
      <c r="AB53" s="740"/>
      <c r="AC53" s="741"/>
      <c r="AD53" s="741"/>
      <c r="AE53" s="741"/>
      <c r="AF53" s="741"/>
      <c r="AG53" s="741"/>
      <c r="AH53" s="741"/>
      <c r="AI53" s="741"/>
      <c r="AJ53" s="741"/>
      <c r="AK53" s="741"/>
      <c r="AL53" s="741"/>
      <c r="AM53" s="741"/>
      <c r="AN53" s="741"/>
      <c r="AO53" s="741"/>
      <c r="AP53" s="741"/>
      <c r="AQ53" s="745"/>
      <c r="AR53" s="750"/>
      <c r="AS53" s="751"/>
      <c r="AT53" s="751"/>
      <c r="AU53" s="751"/>
      <c r="AV53" s="751"/>
      <c r="AW53" s="751"/>
      <c r="AX53" s="751"/>
      <c r="AY53" s="751"/>
      <c r="AZ53" s="751"/>
      <c r="BA53" s="751"/>
      <c r="BB53" s="751"/>
      <c r="BC53" s="751"/>
      <c r="BD53" s="751"/>
      <c r="BE53" s="751"/>
      <c r="BF53" s="751"/>
      <c r="BG53" s="751"/>
      <c r="BH53" s="751"/>
      <c r="BI53" s="751"/>
      <c r="BJ53" s="751"/>
      <c r="BK53" s="751"/>
      <c r="BL53" s="751"/>
      <c r="BM53" s="751"/>
      <c r="BN53" s="751"/>
      <c r="BO53" s="752"/>
    </row>
    <row r="54" spans="4:67" ht="21.75" customHeight="1">
      <c r="D54" s="794"/>
      <c r="E54" s="794"/>
      <c r="F54" s="794"/>
      <c r="G54" s="794"/>
      <c r="H54" s="794"/>
      <c r="I54" s="794"/>
      <c r="J54" s="794"/>
      <c r="K54" s="794"/>
      <c r="L54" s="794"/>
      <c r="M54" s="794"/>
      <c r="N54" s="794"/>
      <c r="O54" s="794"/>
      <c r="P54" s="794"/>
      <c r="Q54" s="794"/>
      <c r="R54" s="794"/>
      <c r="S54" s="794"/>
      <c r="T54" s="740"/>
      <c r="U54" s="741"/>
      <c r="V54" s="741"/>
      <c r="W54" s="741"/>
      <c r="X54" s="741"/>
      <c r="Y54" s="741"/>
      <c r="Z54" s="741"/>
      <c r="AA54" s="741"/>
      <c r="AB54" s="740"/>
      <c r="AC54" s="741"/>
      <c r="AD54" s="741"/>
      <c r="AE54" s="741"/>
      <c r="AF54" s="741"/>
      <c r="AG54" s="741"/>
      <c r="AH54" s="741"/>
      <c r="AI54" s="741"/>
      <c r="AJ54" s="741"/>
      <c r="AK54" s="741"/>
      <c r="AL54" s="741"/>
      <c r="AM54" s="741"/>
      <c r="AN54" s="741"/>
      <c r="AO54" s="741"/>
      <c r="AP54" s="741"/>
      <c r="AQ54" s="745"/>
      <c r="AR54" s="750"/>
      <c r="AS54" s="751"/>
      <c r="AT54" s="751"/>
      <c r="AU54" s="751"/>
      <c r="AV54" s="751"/>
      <c r="AW54" s="751"/>
      <c r="AX54" s="751"/>
      <c r="AY54" s="751"/>
      <c r="AZ54" s="751"/>
      <c r="BA54" s="751"/>
      <c r="BB54" s="751"/>
      <c r="BC54" s="751"/>
      <c r="BD54" s="751"/>
      <c r="BE54" s="751"/>
      <c r="BF54" s="751"/>
      <c r="BG54" s="751"/>
      <c r="BH54" s="751"/>
      <c r="BI54" s="751"/>
      <c r="BJ54" s="751"/>
      <c r="BK54" s="751"/>
      <c r="BL54" s="751"/>
      <c r="BM54" s="751"/>
      <c r="BN54" s="751"/>
      <c r="BO54" s="752"/>
    </row>
    <row r="55" spans="4:67" ht="21.75" customHeight="1">
      <c r="D55" s="794"/>
      <c r="E55" s="794"/>
      <c r="F55" s="794"/>
      <c r="G55" s="794"/>
      <c r="H55" s="794"/>
      <c r="I55" s="794"/>
      <c r="J55" s="794"/>
      <c r="K55" s="794"/>
      <c r="L55" s="794"/>
      <c r="M55" s="794"/>
      <c r="N55" s="794"/>
      <c r="O55" s="794"/>
      <c r="P55" s="794"/>
      <c r="Q55" s="794"/>
      <c r="R55" s="794"/>
      <c r="S55" s="794"/>
      <c r="T55" s="740"/>
      <c r="U55" s="741"/>
      <c r="V55" s="741"/>
      <c r="W55" s="741"/>
      <c r="X55" s="741"/>
      <c r="Y55" s="741"/>
      <c r="Z55" s="741"/>
      <c r="AA55" s="741"/>
      <c r="AB55" s="740"/>
      <c r="AC55" s="741"/>
      <c r="AD55" s="741"/>
      <c r="AE55" s="741"/>
      <c r="AF55" s="741"/>
      <c r="AG55" s="741"/>
      <c r="AH55" s="741"/>
      <c r="AI55" s="741"/>
      <c r="AJ55" s="741"/>
      <c r="AK55" s="741"/>
      <c r="AL55" s="741"/>
      <c r="AM55" s="741"/>
      <c r="AN55" s="741"/>
      <c r="AO55" s="741"/>
      <c r="AP55" s="741"/>
      <c r="AQ55" s="745"/>
      <c r="AR55" s="750"/>
      <c r="AS55" s="751"/>
      <c r="AT55" s="751"/>
      <c r="AU55" s="751"/>
      <c r="AV55" s="751"/>
      <c r="AW55" s="751"/>
      <c r="AX55" s="751"/>
      <c r="AY55" s="751"/>
      <c r="AZ55" s="751"/>
      <c r="BA55" s="751"/>
      <c r="BB55" s="751"/>
      <c r="BC55" s="751"/>
      <c r="BD55" s="751"/>
      <c r="BE55" s="751"/>
      <c r="BF55" s="751"/>
      <c r="BG55" s="751"/>
      <c r="BH55" s="751"/>
      <c r="BI55" s="751"/>
      <c r="BJ55" s="751"/>
      <c r="BK55" s="751"/>
      <c r="BL55" s="751"/>
      <c r="BM55" s="751"/>
      <c r="BN55" s="751"/>
      <c r="BO55" s="752"/>
    </row>
    <row r="56" spans="4:67" ht="21.75" customHeight="1">
      <c r="D56" s="794"/>
      <c r="E56" s="794"/>
      <c r="F56" s="794"/>
      <c r="G56" s="794"/>
      <c r="H56" s="794"/>
      <c r="I56" s="794"/>
      <c r="J56" s="794"/>
      <c r="K56" s="794"/>
      <c r="L56" s="794"/>
      <c r="M56" s="794"/>
      <c r="N56" s="794"/>
      <c r="O56" s="794"/>
      <c r="P56" s="794"/>
      <c r="Q56" s="794"/>
      <c r="R56" s="794"/>
      <c r="S56" s="794"/>
      <c r="T56" s="742"/>
      <c r="U56" s="743"/>
      <c r="V56" s="743"/>
      <c r="W56" s="743"/>
      <c r="X56" s="743"/>
      <c r="Y56" s="743"/>
      <c r="Z56" s="743"/>
      <c r="AA56" s="743"/>
      <c r="AB56" s="742"/>
      <c r="AC56" s="743"/>
      <c r="AD56" s="743"/>
      <c r="AE56" s="743"/>
      <c r="AF56" s="743"/>
      <c r="AG56" s="743"/>
      <c r="AH56" s="743"/>
      <c r="AI56" s="743"/>
      <c r="AJ56" s="743"/>
      <c r="AK56" s="743"/>
      <c r="AL56" s="743"/>
      <c r="AM56" s="743"/>
      <c r="AN56" s="743"/>
      <c r="AO56" s="743"/>
      <c r="AP56" s="743"/>
      <c r="AQ56" s="746"/>
      <c r="AR56" s="753"/>
      <c r="AS56" s="754"/>
      <c r="AT56" s="754"/>
      <c r="AU56" s="754"/>
      <c r="AV56" s="754"/>
      <c r="AW56" s="754"/>
      <c r="AX56" s="754"/>
      <c r="AY56" s="754"/>
      <c r="AZ56" s="754"/>
      <c r="BA56" s="754"/>
      <c r="BB56" s="754"/>
      <c r="BC56" s="754"/>
      <c r="BD56" s="754"/>
      <c r="BE56" s="754"/>
      <c r="BF56" s="754"/>
      <c r="BG56" s="754"/>
      <c r="BH56" s="754"/>
      <c r="BI56" s="754"/>
      <c r="BJ56" s="754"/>
      <c r="BK56" s="754"/>
      <c r="BL56" s="754"/>
      <c r="BM56" s="754"/>
      <c r="BN56" s="754"/>
      <c r="BO56" s="755"/>
    </row>
    <row r="58" spans="4:67" ht="21.75" customHeight="1">
      <c r="D58" s="22" t="s">
        <v>24</v>
      </c>
      <c r="E58" s="22"/>
      <c r="F58" s="22"/>
      <c r="G58" s="22"/>
      <c r="H58" s="22"/>
      <c r="I58" s="22"/>
      <c r="J58" s="22"/>
      <c r="K58" s="22" t="s">
        <v>67</v>
      </c>
      <c r="L58" s="22" t="s">
        <v>25</v>
      </c>
      <c r="M58" s="22"/>
      <c r="N58" s="22"/>
      <c r="O58" s="22"/>
      <c r="P58" s="22"/>
      <c r="Q58" s="22"/>
      <c r="R58" s="22"/>
      <c r="S58" s="22" t="s">
        <v>236</v>
      </c>
      <c r="T58" s="22" t="s">
        <v>26</v>
      </c>
      <c r="U58" s="22"/>
      <c r="V58" s="22"/>
      <c r="W58" s="22"/>
      <c r="X58" s="22"/>
      <c r="Y58" s="22"/>
      <c r="Z58" s="22"/>
      <c r="AA58" s="22" t="s">
        <v>237</v>
      </c>
      <c r="AB58" s="22" t="s">
        <v>72</v>
      </c>
      <c r="AC58" s="22"/>
      <c r="AD58" s="22"/>
      <c r="AE58" s="22"/>
      <c r="AF58" s="22"/>
      <c r="AG58" s="22"/>
      <c r="AH58" s="22"/>
      <c r="AI58" s="22" t="s">
        <v>27</v>
      </c>
    </row>
    <row r="59" spans="4:67" ht="21.75" customHeight="1">
      <c r="D59" s="747" t="s">
        <v>238</v>
      </c>
      <c r="E59" s="748"/>
      <c r="F59" s="748"/>
      <c r="G59" s="748"/>
      <c r="H59" s="748"/>
      <c r="I59" s="748"/>
      <c r="J59" s="748"/>
      <c r="K59" s="748"/>
      <c r="L59" s="748"/>
      <c r="M59" s="748"/>
      <c r="N59" s="748"/>
      <c r="O59" s="748"/>
      <c r="P59" s="748"/>
      <c r="Q59" s="748"/>
      <c r="R59" s="748"/>
      <c r="S59" s="748"/>
      <c r="T59" s="748"/>
      <c r="U59" s="748"/>
      <c r="V59" s="748"/>
      <c r="W59" s="748"/>
      <c r="X59" s="748"/>
      <c r="Y59" s="748"/>
      <c r="Z59" s="748"/>
      <c r="AA59" s="748"/>
      <c r="AB59" s="748"/>
      <c r="AC59" s="748"/>
      <c r="AD59" s="748"/>
      <c r="AE59" s="748"/>
      <c r="AF59" s="748"/>
      <c r="AG59" s="748"/>
      <c r="AH59" s="748"/>
      <c r="AI59" s="749"/>
    </row>
    <row r="60" spans="4:67" ht="21.75" customHeight="1">
      <c r="D60" s="750"/>
      <c r="E60" s="751"/>
      <c r="F60" s="751"/>
      <c r="G60" s="751"/>
      <c r="H60" s="751"/>
      <c r="I60" s="751"/>
      <c r="J60" s="751"/>
      <c r="K60" s="751"/>
      <c r="L60" s="751"/>
      <c r="M60" s="751"/>
      <c r="N60" s="751"/>
      <c r="O60" s="751"/>
      <c r="P60" s="751"/>
      <c r="Q60" s="751"/>
      <c r="R60" s="751"/>
      <c r="S60" s="751"/>
      <c r="T60" s="751"/>
      <c r="U60" s="751"/>
      <c r="V60" s="751"/>
      <c r="W60" s="751"/>
      <c r="X60" s="751"/>
      <c r="Y60" s="751"/>
      <c r="Z60" s="751"/>
      <c r="AA60" s="751"/>
      <c r="AB60" s="751"/>
      <c r="AC60" s="751"/>
      <c r="AD60" s="751"/>
      <c r="AE60" s="751"/>
      <c r="AF60" s="751"/>
      <c r="AG60" s="751"/>
      <c r="AH60" s="751"/>
      <c r="AI60" s="752"/>
    </row>
    <row r="61" spans="4:67" ht="21.75" customHeight="1">
      <c r="D61" s="750"/>
      <c r="E61" s="751"/>
      <c r="F61" s="751"/>
      <c r="G61" s="751"/>
      <c r="H61" s="751"/>
      <c r="I61" s="751"/>
      <c r="J61" s="751"/>
      <c r="K61" s="751"/>
      <c r="L61" s="751"/>
      <c r="M61" s="751"/>
      <c r="N61" s="751"/>
      <c r="O61" s="751"/>
      <c r="P61" s="751"/>
      <c r="Q61" s="751"/>
      <c r="R61" s="751"/>
      <c r="S61" s="751"/>
      <c r="T61" s="751"/>
      <c r="U61" s="751"/>
      <c r="V61" s="751"/>
      <c r="W61" s="751"/>
      <c r="X61" s="751"/>
      <c r="Y61" s="751"/>
      <c r="Z61" s="751"/>
      <c r="AA61" s="751"/>
      <c r="AB61" s="751"/>
      <c r="AC61" s="751"/>
      <c r="AD61" s="751"/>
      <c r="AE61" s="751"/>
      <c r="AF61" s="751"/>
      <c r="AG61" s="751"/>
      <c r="AH61" s="751"/>
      <c r="AI61" s="752"/>
    </row>
    <row r="62" spans="4:67" ht="21.75" customHeight="1">
      <c r="D62" s="750"/>
      <c r="E62" s="751"/>
      <c r="F62" s="751"/>
      <c r="G62" s="751"/>
      <c r="H62" s="751"/>
      <c r="I62" s="751"/>
      <c r="J62" s="751"/>
      <c r="K62" s="751"/>
      <c r="L62" s="751"/>
      <c r="M62" s="751"/>
      <c r="N62" s="751"/>
      <c r="O62" s="751"/>
      <c r="P62" s="751"/>
      <c r="Q62" s="751"/>
      <c r="R62" s="751"/>
      <c r="S62" s="751"/>
      <c r="T62" s="751"/>
      <c r="U62" s="751"/>
      <c r="V62" s="751"/>
      <c r="W62" s="751"/>
      <c r="X62" s="751"/>
      <c r="Y62" s="751"/>
      <c r="Z62" s="751"/>
      <c r="AA62" s="751"/>
      <c r="AB62" s="751"/>
      <c r="AC62" s="751"/>
      <c r="AD62" s="751"/>
      <c r="AE62" s="751"/>
      <c r="AF62" s="751"/>
      <c r="AG62" s="751"/>
      <c r="AH62" s="751"/>
      <c r="AI62" s="752"/>
    </row>
    <row r="63" spans="4:67" ht="21.75" customHeight="1">
      <c r="D63" s="750"/>
      <c r="E63" s="751"/>
      <c r="F63" s="751"/>
      <c r="G63" s="751"/>
      <c r="H63" s="751"/>
      <c r="I63" s="751"/>
      <c r="J63" s="751"/>
      <c r="K63" s="751"/>
      <c r="L63" s="751"/>
      <c r="M63" s="751"/>
      <c r="N63" s="751"/>
      <c r="O63" s="751"/>
      <c r="P63" s="751"/>
      <c r="Q63" s="751"/>
      <c r="R63" s="751"/>
      <c r="S63" s="751"/>
      <c r="T63" s="751"/>
      <c r="U63" s="751"/>
      <c r="V63" s="751"/>
      <c r="W63" s="751"/>
      <c r="X63" s="751"/>
      <c r="Y63" s="751"/>
      <c r="Z63" s="751"/>
      <c r="AA63" s="751"/>
      <c r="AB63" s="751"/>
      <c r="AC63" s="751"/>
      <c r="AD63" s="751"/>
      <c r="AE63" s="751"/>
      <c r="AF63" s="751"/>
      <c r="AG63" s="751"/>
      <c r="AH63" s="751"/>
      <c r="AI63" s="752"/>
    </row>
    <row r="64" spans="4:67" ht="21.75" customHeight="1">
      <c r="D64" s="753"/>
      <c r="E64" s="754"/>
      <c r="F64" s="754"/>
      <c r="G64" s="754"/>
      <c r="H64" s="754"/>
      <c r="I64" s="754"/>
      <c r="J64" s="754"/>
      <c r="K64" s="754"/>
      <c r="L64" s="754"/>
      <c r="M64" s="754"/>
      <c r="N64" s="754"/>
      <c r="O64" s="754"/>
      <c r="P64" s="754"/>
      <c r="Q64" s="754"/>
      <c r="R64" s="754"/>
      <c r="S64" s="754"/>
      <c r="T64" s="754"/>
      <c r="U64" s="754"/>
      <c r="V64" s="754"/>
      <c r="W64" s="754"/>
      <c r="X64" s="754"/>
      <c r="Y64" s="754"/>
      <c r="Z64" s="754"/>
      <c r="AA64" s="754"/>
      <c r="AB64" s="754"/>
      <c r="AC64" s="754"/>
      <c r="AD64" s="754"/>
      <c r="AE64" s="754"/>
      <c r="AF64" s="754"/>
      <c r="AG64" s="754"/>
      <c r="AH64" s="754"/>
      <c r="AI64" s="755"/>
    </row>
    <row r="66" spans="2:67" ht="21.75" customHeight="1">
      <c r="C66" s="76"/>
      <c r="D66" s="76" t="s">
        <v>806</v>
      </c>
    </row>
    <row r="67" spans="2:67" ht="21.75" customHeight="1">
      <c r="D67" s="137" t="s">
        <v>803</v>
      </c>
    </row>
    <row r="69" spans="2:67" ht="21.75" customHeight="1">
      <c r="D69" s="137" t="s">
        <v>208</v>
      </c>
    </row>
    <row r="70" spans="2:67" ht="21.75" customHeight="1">
      <c r="D70" s="137" t="s">
        <v>232</v>
      </c>
    </row>
    <row r="71" spans="2:67" ht="21.75" customHeight="1">
      <c r="D71" s="137" t="s">
        <v>465</v>
      </c>
    </row>
    <row r="72" spans="2:67" ht="21.75" customHeight="1">
      <c r="D72" s="22" t="s">
        <v>166</v>
      </c>
      <c r="E72" s="22"/>
      <c r="F72" s="22"/>
      <c r="G72" s="22"/>
      <c r="H72" s="22"/>
      <c r="I72" s="22"/>
      <c r="J72" s="22"/>
      <c r="K72" s="22" t="s">
        <v>167</v>
      </c>
      <c r="L72" s="22" t="s">
        <v>168</v>
      </c>
      <c r="M72" s="22"/>
      <c r="N72" s="22"/>
      <c r="O72" s="22"/>
      <c r="P72" s="22"/>
      <c r="Q72" s="22"/>
      <c r="R72" s="22"/>
      <c r="S72" s="22" t="s">
        <v>169</v>
      </c>
      <c r="T72" s="22" t="s">
        <v>170</v>
      </c>
      <c r="U72" s="22"/>
      <c r="V72" s="22"/>
      <c r="W72" s="22"/>
      <c r="X72" s="22"/>
      <c r="Y72" s="22"/>
      <c r="Z72" s="22"/>
      <c r="AA72" s="22" t="s">
        <v>171</v>
      </c>
      <c r="AB72" s="22" t="s">
        <v>172</v>
      </c>
      <c r="AC72" s="22"/>
      <c r="AD72" s="22"/>
      <c r="AE72" s="22"/>
      <c r="AF72" s="22"/>
      <c r="AG72" s="22"/>
      <c r="AH72" s="22"/>
      <c r="AI72" s="22" t="s">
        <v>173</v>
      </c>
      <c r="AJ72" s="22" t="s">
        <v>24</v>
      </c>
      <c r="AK72" s="22"/>
      <c r="AL72" s="22"/>
      <c r="AM72" s="22"/>
      <c r="AQ72" s="22" t="s">
        <v>67</v>
      </c>
      <c r="AR72" s="22" t="s">
        <v>25</v>
      </c>
      <c r="AS72" s="22"/>
      <c r="AT72" s="22"/>
      <c r="AU72" s="22"/>
      <c r="AV72" s="22"/>
      <c r="AW72" s="22"/>
      <c r="AX72" s="22"/>
      <c r="AY72" s="22" t="s">
        <v>236</v>
      </c>
      <c r="AZ72" s="22" t="s">
        <v>26</v>
      </c>
      <c r="BA72" s="22"/>
      <c r="BB72" s="22"/>
      <c r="BC72" s="22"/>
      <c r="BD72" s="22"/>
      <c r="BE72" s="22"/>
      <c r="BF72" s="22"/>
      <c r="BG72" s="22" t="s">
        <v>237</v>
      </c>
      <c r="BH72" s="22" t="s">
        <v>72</v>
      </c>
      <c r="BI72" s="22"/>
      <c r="BJ72" s="22"/>
      <c r="BK72" s="22"/>
      <c r="BL72" s="22"/>
      <c r="BM72" s="22"/>
      <c r="BN72" s="22"/>
      <c r="BO72" s="22" t="s">
        <v>1887</v>
      </c>
    </row>
    <row r="73" spans="2:67" ht="21.75" customHeight="1">
      <c r="D73" s="756" t="s">
        <v>416</v>
      </c>
      <c r="E73" s="795" t="s">
        <v>417</v>
      </c>
      <c r="F73" s="759" t="s">
        <v>41</v>
      </c>
      <c r="G73" s="802" t="s">
        <v>415</v>
      </c>
      <c r="H73" s="802"/>
      <c r="I73" s="802"/>
      <c r="J73" s="802"/>
      <c r="K73" s="802"/>
      <c r="L73" s="802"/>
      <c r="M73" s="802"/>
      <c r="N73" s="802"/>
      <c r="O73" s="802"/>
      <c r="P73" s="802"/>
      <c r="Q73" s="802"/>
      <c r="R73" s="802"/>
      <c r="S73" s="802"/>
      <c r="T73" s="802"/>
      <c r="U73" s="802"/>
      <c r="V73" s="802"/>
      <c r="W73" s="802"/>
      <c r="X73" s="802"/>
      <c r="Y73" s="802"/>
      <c r="Z73" s="802"/>
      <c r="AA73" s="802"/>
      <c r="AB73" s="802"/>
      <c r="AC73" s="802"/>
      <c r="AD73" s="802"/>
      <c r="AE73" s="802"/>
      <c r="AF73" s="802"/>
      <c r="AG73" s="802"/>
      <c r="AH73" s="802"/>
      <c r="AI73" s="802"/>
      <c r="AJ73" s="802"/>
      <c r="AK73" s="802"/>
      <c r="AL73" s="802"/>
      <c r="AM73" s="802"/>
      <c r="AN73" s="802"/>
      <c r="AO73" s="802"/>
      <c r="AP73" s="802"/>
      <c r="AQ73" s="802"/>
      <c r="AR73" s="802"/>
      <c r="AS73" s="802"/>
      <c r="AT73" s="802"/>
      <c r="AU73" s="802"/>
      <c r="AV73" s="802"/>
      <c r="AW73" s="802"/>
      <c r="AX73" s="802"/>
      <c r="AY73" s="802"/>
      <c r="AZ73" s="802"/>
      <c r="BA73" s="802"/>
      <c r="BB73" s="802"/>
      <c r="BC73" s="802"/>
      <c r="BD73" s="802"/>
      <c r="BE73" s="802"/>
      <c r="BF73" s="802"/>
      <c r="BG73" s="802"/>
      <c r="BH73" s="802"/>
      <c r="BI73" s="802"/>
      <c r="BJ73" s="802"/>
      <c r="BK73" s="802"/>
      <c r="BL73" s="802"/>
      <c r="BM73" s="802"/>
      <c r="BN73" s="802"/>
      <c r="BO73" s="802"/>
    </row>
    <row r="74" spans="2:67" ht="21.75" customHeight="1">
      <c r="D74" s="757"/>
      <c r="E74" s="796"/>
      <c r="F74" s="760"/>
      <c r="G74" s="802"/>
      <c r="H74" s="802"/>
      <c r="I74" s="802"/>
      <c r="J74" s="802"/>
      <c r="K74" s="802"/>
      <c r="L74" s="802"/>
      <c r="M74" s="802"/>
      <c r="N74" s="802"/>
      <c r="O74" s="802"/>
      <c r="P74" s="802"/>
      <c r="Q74" s="802"/>
      <c r="R74" s="802"/>
      <c r="S74" s="802"/>
      <c r="T74" s="802"/>
      <c r="U74" s="802"/>
      <c r="V74" s="802"/>
      <c r="W74" s="802"/>
      <c r="X74" s="802"/>
      <c r="Y74" s="802"/>
      <c r="Z74" s="802"/>
      <c r="AA74" s="802"/>
      <c r="AB74" s="802"/>
      <c r="AC74" s="802"/>
      <c r="AD74" s="802"/>
      <c r="AE74" s="802"/>
      <c r="AF74" s="802"/>
      <c r="AG74" s="802"/>
      <c r="AH74" s="802"/>
      <c r="AI74" s="802"/>
      <c r="AJ74" s="802"/>
      <c r="AK74" s="802"/>
      <c r="AL74" s="802"/>
      <c r="AM74" s="802"/>
      <c r="AN74" s="802"/>
      <c r="AO74" s="802"/>
      <c r="AP74" s="802"/>
      <c r="AQ74" s="802"/>
      <c r="AR74" s="802"/>
      <c r="AS74" s="802"/>
      <c r="AT74" s="802"/>
      <c r="AU74" s="802"/>
      <c r="AV74" s="802"/>
      <c r="AW74" s="802"/>
      <c r="AX74" s="802"/>
      <c r="AY74" s="802"/>
      <c r="AZ74" s="802"/>
      <c r="BA74" s="802"/>
      <c r="BB74" s="802"/>
      <c r="BC74" s="802"/>
      <c r="BD74" s="802"/>
      <c r="BE74" s="802"/>
      <c r="BF74" s="802"/>
      <c r="BG74" s="802"/>
      <c r="BH74" s="802"/>
      <c r="BI74" s="802"/>
      <c r="BJ74" s="802"/>
      <c r="BK74" s="802"/>
      <c r="BL74" s="802"/>
      <c r="BM74" s="802"/>
      <c r="BN74" s="802"/>
      <c r="BO74" s="802"/>
    </row>
    <row r="75" spans="2:67" ht="21.75" customHeight="1">
      <c r="D75" s="757"/>
      <c r="E75" s="796"/>
      <c r="F75" s="760"/>
      <c r="G75" s="802"/>
      <c r="H75" s="802"/>
      <c r="I75" s="802"/>
      <c r="J75" s="802"/>
      <c r="K75" s="802"/>
      <c r="L75" s="802"/>
      <c r="M75" s="802"/>
      <c r="N75" s="802"/>
      <c r="O75" s="802"/>
      <c r="P75" s="802"/>
      <c r="Q75" s="802"/>
      <c r="R75" s="802"/>
      <c r="S75" s="802"/>
      <c r="T75" s="802"/>
      <c r="U75" s="802"/>
      <c r="V75" s="802"/>
      <c r="W75" s="802"/>
      <c r="X75" s="802"/>
      <c r="Y75" s="802"/>
      <c r="Z75" s="802"/>
      <c r="AA75" s="802"/>
      <c r="AB75" s="802"/>
      <c r="AC75" s="802"/>
      <c r="AD75" s="802"/>
      <c r="AE75" s="802"/>
      <c r="AF75" s="802"/>
      <c r="AG75" s="802"/>
      <c r="AH75" s="802"/>
      <c r="AI75" s="802"/>
      <c r="AJ75" s="802"/>
      <c r="AK75" s="802"/>
      <c r="AL75" s="802"/>
      <c r="AM75" s="802"/>
      <c r="AN75" s="802"/>
      <c r="AO75" s="802"/>
      <c r="AP75" s="802"/>
      <c r="AQ75" s="802"/>
      <c r="AR75" s="802"/>
      <c r="AS75" s="802"/>
      <c r="AT75" s="802"/>
      <c r="AU75" s="802"/>
      <c r="AV75" s="802"/>
      <c r="AW75" s="802"/>
      <c r="AX75" s="802"/>
      <c r="AY75" s="802"/>
      <c r="AZ75" s="802"/>
      <c r="BA75" s="802"/>
      <c r="BB75" s="802"/>
      <c r="BC75" s="802"/>
      <c r="BD75" s="802"/>
      <c r="BE75" s="802"/>
      <c r="BF75" s="802"/>
      <c r="BG75" s="802"/>
      <c r="BH75" s="802"/>
      <c r="BI75" s="802"/>
      <c r="BJ75" s="802"/>
      <c r="BK75" s="802"/>
      <c r="BL75" s="802"/>
      <c r="BM75" s="802"/>
      <c r="BN75" s="802"/>
      <c r="BO75" s="802"/>
    </row>
    <row r="76" spans="2:67" ht="21.75" customHeight="1">
      <c r="D76" s="757"/>
      <c r="E76" s="796"/>
      <c r="F76" s="760"/>
      <c r="G76" s="802"/>
      <c r="H76" s="802"/>
      <c r="I76" s="802"/>
      <c r="J76" s="802"/>
      <c r="K76" s="802"/>
      <c r="L76" s="802"/>
      <c r="M76" s="802"/>
      <c r="N76" s="802"/>
      <c r="O76" s="802"/>
      <c r="P76" s="802"/>
      <c r="Q76" s="802"/>
      <c r="R76" s="802"/>
      <c r="S76" s="802"/>
      <c r="T76" s="802"/>
      <c r="U76" s="802"/>
      <c r="V76" s="802"/>
      <c r="W76" s="802"/>
      <c r="X76" s="802"/>
      <c r="Y76" s="802"/>
      <c r="Z76" s="802"/>
      <c r="AA76" s="802"/>
      <c r="AB76" s="802"/>
      <c r="AC76" s="802"/>
      <c r="AD76" s="802"/>
      <c r="AE76" s="802"/>
      <c r="AF76" s="802"/>
      <c r="AG76" s="802"/>
      <c r="AH76" s="802"/>
      <c r="AI76" s="802"/>
      <c r="AJ76" s="802"/>
      <c r="AK76" s="802"/>
      <c r="AL76" s="802"/>
      <c r="AM76" s="802"/>
      <c r="AN76" s="802"/>
      <c r="AO76" s="802"/>
      <c r="AP76" s="802"/>
      <c r="AQ76" s="802"/>
      <c r="AR76" s="802"/>
      <c r="AS76" s="802"/>
      <c r="AT76" s="802"/>
      <c r="AU76" s="802"/>
      <c r="AV76" s="802"/>
      <c r="AW76" s="802"/>
      <c r="AX76" s="802"/>
      <c r="AY76" s="802"/>
      <c r="AZ76" s="802"/>
      <c r="BA76" s="802"/>
      <c r="BB76" s="802"/>
      <c r="BC76" s="802"/>
      <c r="BD76" s="802"/>
      <c r="BE76" s="802"/>
      <c r="BF76" s="802"/>
      <c r="BG76" s="802"/>
      <c r="BH76" s="802"/>
      <c r="BI76" s="802"/>
      <c r="BJ76" s="802"/>
      <c r="BK76" s="802"/>
      <c r="BL76" s="802"/>
      <c r="BM76" s="802"/>
      <c r="BN76" s="802"/>
      <c r="BO76" s="802"/>
    </row>
    <row r="77" spans="2:67" ht="21.75" customHeight="1">
      <c r="D77" s="757"/>
      <c r="E77" s="796"/>
      <c r="F77" s="760"/>
      <c r="G77" s="802"/>
      <c r="H77" s="802"/>
      <c r="I77" s="802"/>
      <c r="J77" s="802"/>
      <c r="K77" s="802"/>
      <c r="L77" s="802"/>
      <c r="M77" s="802"/>
      <c r="N77" s="802"/>
      <c r="O77" s="802"/>
      <c r="P77" s="802"/>
      <c r="Q77" s="802"/>
      <c r="R77" s="802"/>
      <c r="S77" s="802"/>
      <c r="T77" s="802"/>
      <c r="U77" s="802"/>
      <c r="V77" s="802"/>
      <c r="W77" s="802"/>
      <c r="X77" s="802"/>
      <c r="Y77" s="802"/>
      <c r="Z77" s="802"/>
      <c r="AA77" s="802"/>
      <c r="AB77" s="802"/>
      <c r="AC77" s="802"/>
      <c r="AD77" s="802"/>
      <c r="AE77" s="802"/>
      <c r="AF77" s="802"/>
      <c r="AG77" s="802"/>
      <c r="AH77" s="802"/>
      <c r="AI77" s="802"/>
      <c r="AJ77" s="802"/>
      <c r="AK77" s="802"/>
      <c r="AL77" s="802"/>
      <c r="AM77" s="802"/>
      <c r="AN77" s="802"/>
      <c r="AO77" s="802"/>
      <c r="AP77" s="802"/>
      <c r="AQ77" s="802"/>
      <c r="AR77" s="802"/>
      <c r="AS77" s="802"/>
      <c r="AT77" s="802"/>
      <c r="AU77" s="802"/>
      <c r="AV77" s="802"/>
      <c r="AW77" s="802"/>
      <c r="AX77" s="802"/>
      <c r="AY77" s="802"/>
      <c r="AZ77" s="802"/>
      <c r="BA77" s="802"/>
      <c r="BB77" s="802"/>
      <c r="BC77" s="802"/>
      <c r="BD77" s="802"/>
      <c r="BE77" s="802"/>
      <c r="BF77" s="802"/>
      <c r="BG77" s="802"/>
      <c r="BH77" s="802"/>
      <c r="BI77" s="802"/>
      <c r="BJ77" s="802"/>
      <c r="BK77" s="802"/>
      <c r="BL77" s="802"/>
      <c r="BM77" s="802"/>
      <c r="BN77" s="802"/>
      <c r="BO77" s="802"/>
    </row>
    <row r="78" spans="2:67" ht="21.75" customHeight="1">
      <c r="D78" s="758"/>
      <c r="E78" s="797"/>
      <c r="F78" s="761"/>
      <c r="G78" s="802"/>
      <c r="H78" s="802"/>
      <c r="I78" s="802"/>
      <c r="J78" s="802"/>
      <c r="K78" s="802"/>
      <c r="L78" s="802"/>
      <c r="M78" s="802"/>
      <c r="N78" s="802"/>
      <c r="O78" s="802"/>
      <c r="P78" s="802"/>
      <c r="Q78" s="802"/>
      <c r="R78" s="802"/>
      <c r="S78" s="802"/>
      <c r="T78" s="802"/>
      <c r="U78" s="802"/>
      <c r="V78" s="802"/>
      <c r="W78" s="802"/>
      <c r="X78" s="802"/>
      <c r="Y78" s="802"/>
      <c r="Z78" s="802"/>
      <c r="AA78" s="802"/>
      <c r="AB78" s="802"/>
      <c r="AC78" s="802"/>
      <c r="AD78" s="802"/>
      <c r="AE78" s="802"/>
      <c r="AF78" s="802"/>
      <c r="AG78" s="802"/>
      <c r="AH78" s="802"/>
      <c r="AI78" s="802"/>
      <c r="AJ78" s="802"/>
      <c r="AK78" s="802"/>
      <c r="AL78" s="802"/>
      <c r="AM78" s="802"/>
      <c r="AN78" s="802"/>
      <c r="AO78" s="802"/>
      <c r="AP78" s="802"/>
      <c r="AQ78" s="802"/>
      <c r="AR78" s="802"/>
      <c r="AS78" s="802"/>
      <c r="AT78" s="802"/>
      <c r="AU78" s="802"/>
      <c r="AV78" s="802"/>
      <c r="AW78" s="802"/>
      <c r="AX78" s="802"/>
      <c r="AY78" s="802"/>
      <c r="AZ78" s="802"/>
      <c r="BA78" s="802"/>
      <c r="BB78" s="802"/>
      <c r="BC78" s="802"/>
      <c r="BD78" s="802"/>
      <c r="BE78" s="802"/>
      <c r="BF78" s="802"/>
      <c r="BG78" s="802"/>
      <c r="BH78" s="802"/>
      <c r="BI78" s="802"/>
      <c r="BJ78" s="802"/>
      <c r="BK78" s="802"/>
      <c r="BL78" s="802"/>
      <c r="BM78" s="802"/>
      <c r="BN78" s="802"/>
      <c r="BO78" s="802"/>
    </row>
    <row r="79" spans="2:67" s="136" customFormat="1" ht="13.5">
      <c r="B79" s="777" t="s">
        <v>812</v>
      </c>
      <c r="C79" s="777"/>
      <c r="D79" s="273" t="s">
        <v>1873</v>
      </c>
      <c r="E79" s="273" t="s">
        <v>1873</v>
      </c>
      <c r="F79" s="273" t="s">
        <v>1873</v>
      </c>
      <c r="G79" s="274"/>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132"/>
      <c r="AY79" s="132"/>
      <c r="AZ79" s="132"/>
      <c r="BA79" s="132"/>
      <c r="BB79" s="132"/>
      <c r="BC79" s="132"/>
      <c r="BD79" s="132"/>
      <c r="BE79" s="132"/>
      <c r="BF79" s="132"/>
      <c r="BG79" s="132"/>
      <c r="BH79" s="132"/>
      <c r="BI79" s="132"/>
      <c r="BJ79" s="132"/>
      <c r="BK79" s="132"/>
      <c r="BL79" s="132"/>
      <c r="BM79" s="132"/>
      <c r="BN79" s="132"/>
      <c r="BO79" s="132"/>
    </row>
    <row r="80" spans="2:67" ht="21.75" customHeight="1">
      <c r="U80" s="22"/>
    </row>
    <row r="81" spans="2:67" ht="21.75" customHeight="1">
      <c r="D81" s="137" t="s">
        <v>209</v>
      </c>
    </row>
    <row r="82" spans="2:67" ht="21.75" customHeight="1">
      <c r="D82" s="137" t="s">
        <v>232</v>
      </c>
    </row>
    <row r="83" spans="2:67" ht="21.75" customHeight="1">
      <c r="D83" s="137" t="s">
        <v>465</v>
      </c>
    </row>
    <row r="84" spans="2:67" ht="21.75" customHeight="1">
      <c r="D84" s="22" t="s">
        <v>166</v>
      </c>
      <c r="E84" s="22"/>
      <c r="F84" s="22"/>
      <c r="G84" s="22"/>
      <c r="H84" s="22"/>
      <c r="I84" s="22"/>
      <c r="J84" s="22"/>
      <c r="K84" s="22" t="s">
        <v>167</v>
      </c>
      <c r="L84" s="22" t="s">
        <v>168</v>
      </c>
      <c r="M84" s="22"/>
      <c r="N84" s="22"/>
      <c r="O84" s="22"/>
      <c r="P84" s="22"/>
      <c r="Q84" s="22"/>
      <c r="R84" s="22"/>
      <c r="S84" s="22" t="s">
        <v>169</v>
      </c>
      <c r="T84" s="22" t="s">
        <v>170</v>
      </c>
      <c r="U84" s="22"/>
      <c r="V84" s="22"/>
      <c r="W84" s="22"/>
      <c r="X84" s="22"/>
      <c r="Y84" s="22"/>
      <c r="Z84" s="22"/>
      <c r="AA84" s="22" t="s">
        <v>171</v>
      </c>
      <c r="AB84" s="22" t="s">
        <v>172</v>
      </c>
      <c r="AC84" s="22"/>
      <c r="AD84" s="22"/>
      <c r="AE84" s="22"/>
      <c r="AF84" s="22"/>
      <c r="AG84" s="22"/>
      <c r="AH84" s="22"/>
      <c r="AI84" s="22" t="s">
        <v>173</v>
      </c>
      <c r="AJ84" s="22" t="s">
        <v>24</v>
      </c>
      <c r="AK84" s="22"/>
      <c r="AL84" s="22"/>
      <c r="AM84" s="22"/>
      <c r="AQ84" s="22" t="s">
        <v>67</v>
      </c>
      <c r="AR84" s="22" t="s">
        <v>25</v>
      </c>
      <c r="AS84" s="22"/>
      <c r="AT84" s="22"/>
      <c r="AU84" s="22"/>
      <c r="AV84" s="22"/>
      <c r="AW84" s="22"/>
      <c r="AX84" s="22"/>
      <c r="AY84" s="22" t="s">
        <v>236</v>
      </c>
      <c r="AZ84" s="22" t="s">
        <v>26</v>
      </c>
      <c r="BA84" s="22"/>
      <c r="BB84" s="22"/>
      <c r="BC84" s="22"/>
      <c r="BD84" s="22"/>
      <c r="BE84" s="22"/>
      <c r="BF84" s="22"/>
      <c r="BG84" s="22" t="s">
        <v>237</v>
      </c>
      <c r="BH84" s="22" t="s">
        <v>72</v>
      </c>
      <c r="BI84" s="22"/>
      <c r="BJ84" s="22"/>
      <c r="BK84" s="22"/>
      <c r="BL84" s="22"/>
      <c r="BM84" s="22"/>
      <c r="BN84" s="22"/>
      <c r="BO84" s="22" t="s">
        <v>1887</v>
      </c>
    </row>
    <row r="85" spans="2:67" ht="21.75" customHeight="1">
      <c r="D85" s="756" t="s">
        <v>176</v>
      </c>
      <c r="E85" s="756" t="s">
        <v>177</v>
      </c>
      <c r="F85" s="756" t="s">
        <v>178</v>
      </c>
      <c r="G85" s="756" t="s">
        <v>179</v>
      </c>
      <c r="H85" s="756" t="s">
        <v>180</v>
      </c>
      <c r="I85" s="756" t="s">
        <v>181</v>
      </c>
      <c r="J85" s="756" t="s">
        <v>182</v>
      </c>
      <c r="K85" s="756" t="s">
        <v>183</v>
      </c>
      <c r="L85" s="756" t="s">
        <v>184</v>
      </c>
      <c r="M85" s="756" t="s">
        <v>185</v>
      </c>
      <c r="N85" s="756" t="s">
        <v>186</v>
      </c>
      <c r="O85" s="756" t="s">
        <v>174</v>
      </c>
      <c r="P85" s="756" t="s">
        <v>187</v>
      </c>
      <c r="Q85" s="731" t="s">
        <v>1855</v>
      </c>
      <c r="R85" s="731" t="s">
        <v>1857</v>
      </c>
      <c r="S85" s="765" t="s">
        <v>3154</v>
      </c>
      <c r="T85" s="765" t="s">
        <v>3137</v>
      </c>
      <c r="U85" s="765" t="s">
        <v>3146</v>
      </c>
      <c r="V85" s="737" t="s">
        <v>3144</v>
      </c>
      <c r="W85" s="765" t="s">
        <v>3138</v>
      </c>
      <c r="X85" s="765" t="s">
        <v>3140</v>
      </c>
      <c r="Y85" s="737" t="s">
        <v>3142</v>
      </c>
      <c r="Z85" s="765" t="s">
        <v>3139</v>
      </c>
      <c r="AA85" s="765" t="s">
        <v>3141</v>
      </c>
      <c r="AB85" s="737" t="s">
        <v>3143</v>
      </c>
      <c r="AC85" s="762" t="s">
        <v>3240</v>
      </c>
      <c r="AD85" s="762" t="s">
        <v>3241</v>
      </c>
      <c r="AE85" s="762" t="s">
        <v>3242</v>
      </c>
      <c r="AF85" s="762" t="s">
        <v>3243</v>
      </c>
      <c r="AG85" s="166"/>
      <c r="AH85" s="166"/>
      <c r="AI85" s="166"/>
      <c r="AJ85" s="166"/>
      <c r="AK85" s="166"/>
      <c r="AL85" s="166"/>
      <c r="AM85" s="166"/>
      <c r="AN85" s="166"/>
      <c r="AO85" s="166"/>
      <c r="AP85" s="166"/>
      <c r="AQ85" s="166"/>
      <c r="AR85" s="166"/>
      <c r="AS85" s="166"/>
      <c r="AT85" s="166"/>
      <c r="AU85" s="166"/>
      <c r="AV85" s="166"/>
      <c r="AW85" s="166"/>
      <c r="AX85" s="166"/>
      <c r="AY85" s="166"/>
      <c r="AZ85" s="166"/>
      <c r="BA85" s="166"/>
      <c r="BB85" s="166"/>
      <c r="BC85" s="166"/>
      <c r="BD85" s="166"/>
      <c r="BE85" s="166"/>
      <c r="BF85" s="166"/>
      <c r="BG85" s="166"/>
      <c r="BH85" s="166"/>
      <c r="BI85" s="166"/>
      <c r="BJ85" s="166"/>
      <c r="BK85" s="166"/>
      <c r="BL85" s="166"/>
      <c r="BM85" s="166"/>
      <c r="BN85" s="166"/>
      <c r="BO85" s="167"/>
    </row>
    <row r="86" spans="2:67" ht="21.75" customHeight="1">
      <c r="D86" s="757"/>
      <c r="E86" s="757"/>
      <c r="F86" s="757"/>
      <c r="G86" s="757"/>
      <c r="H86" s="757"/>
      <c r="I86" s="757"/>
      <c r="J86" s="757"/>
      <c r="K86" s="757"/>
      <c r="L86" s="757"/>
      <c r="M86" s="757"/>
      <c r="N86" s="757"/>
      <c r="O86" s="757"/>
      <c r="P86" s="757"/>
      <c r="Q86" s="731"/>
      <c r="R86" s="731"/>
      <c r="S86" s="766"/>
      <c r="T86" s="766"/>
      <c r="U86" s="766"/>
      <c r="V86" s="737"/>
      <c r="W86" s="766"/>
      <c r="X86" s="766"/>
      <c r="Y86" s="737"/>
      <c r="Z86" s="766"/>
      <c r="AA86" s="766"/>
      <c r="AB86" s="737"/>
      <c r="AC86" s="763"/>
      <c r="AD86" s="763"/>
      <c r="AE86" s="763"/>
      <c r="AF86" s="763"/>
      <c r="AG86" s="169"/>
      <c r="AH86" s="169"/>
      <c r="AI86" s="169"/>
      <c r="AJ86" s="169"/>
      <c r="AK86" s="169"/>
      <c r="AL86" s="169"/>
      <c r="AM86" s="169"/>
      <c r="AN86" s="169"/>
      <c r="AO86" s="169"/>
      <c r="AP86" s="169"/>
      <c r="AQ86" s="169"/>
      <c r="AR86" s="169"/>
      <c r="AS86" s="169"/>
      <c r="AT86" s="169"/>
      <c r="AU86" s="169"/>
      <c r="AV86" s="169"/>
      <c r="AW86" s="169"/>
      <c r="AX86" s="169"/>
      <c r="AY86" s="169"/>
      <c r="AZ86" s="169"/>
      <c r="BA86" s="169"/>
      <c r="BB86" s="169"/>
      <c r="BC86" s="169"/>
      <c r="BD86" s="169"/>
      <c r="BE86" s="169"/>
      <c r="BF86" s="169"/>
      <c r="BG86" s="169"/>
      <c r="BH86" s="169"/>
      <c r="BI86" s="169"/>
      <c r="BJ86" s="169"/>
      <c r="BK86" s="169"/>
      <c r="BL86" s="169"/>
      <c r="BM86" s="169"/>
      <c r="BN86" s="169"/>
      <c r="BO86" s="170"/>
    </row>
    <row r="87" spans="2:67" ht="21.75" customHeight="1">
      <c r="D87" s="757"/>
      <c r="E87" s="757"/>
      <c r="F87" s="757"/>
      <c r="G87" s="757"/>
      <c r="H87" s="757"/>
      <c r="I87" s="757"/>
      <c r="J87" s="757"/>
      <c r="K87" s="757"/>
      <c r="L87" s="757"/>
      <c r="M87" s="757"/>
      <c r="N87" s="757"/>
      <c r="O87" s="757"/>
      <c r="P87" s="757"/>
      <c r="Q87" s="731"/>
      <c r="R87" s="731"/>
      <c r="S87" s="766"/>
      <c r="T87" s="766"/>
      <c r="U87" s="766"/>
      <c r="V87" s="737"/>
      <c r="W87" s="766"/>
      <c r="X87" s="766"/>
      <c r="Y87" s="737"/>
      <c r="Z87" s="766"/>
      <c r="AA87" s="766"/>
      <c r="AB87" s="737"/>
      <c r="AC87" s="763"/>
      <c r="AD87" s="763"/>
      <c r="AE87" s="763"/>
      <c r="AF87" s="763"/>
      <c r="AG87" s="169"/>
      <c r="AH87" s="169"/>
      <c r="AI87" s="169"/>
      <c r="AJ87" s="169"/>
      <c r="AK87" s="169"/>
      <c r="AL87" s="169"/>
      <c r="AM87" s="169"/>
      <c r="AN87" s="169"/>
      <c r="AO87" s="169"/>
      <c r="AP87" s="169"/>
      <c r="AQ87" s="169"/>
      <c r="AR87" s="169"/>
      <c r="AS87" s="169"/>
      <c r="AT87" s="169"/>
      <c r="AU87" s="169"/>
      <c r="AV87" s="169"/>
      <c r="AW87" s="169"/>
      <c r="AX87" s="169"/>
      <c r="AY87" s="169"/>
      <c r="AZ87" s="169"/>
      <c r="BA87" s="169"/>
      <c r="BB87" s="169"/>
      <c r="BC87" s="169"/>
      <c r="BD87" s="169"/>
      <c r="BE87" s="169"/>
      <c r="BF87" s="169"/>
      <c r="BG87" s="169"/>
      <c r="BH87" s="169"/>
      <c r="BI87" s="169"/>
      <c r="BJ87" s="169"/>
      <c r="BK87" s="169"/>
      <c r="BL87" s="169"/>
      <c r="BM87" s="169"/>
      <c r="BN87" s="169"/>
      <c r="BO87" s="170"/>
    </row>
    <row r="88" spans="2:67" ht="21.75" customHeight="1">
      <c r="D88" s="757"/>
      <c r="E88" s="757"/>
      <c r="F88" s="757"/>
      <c r="G88" s="757"/>
      <c r="H88" s="757"/>
      <c r="I88" s="757"/>
      <c r="J88" s="757"/>
      <c r="K88" s="757"/>
      <c r="L88" s="757"/>
      <c r="M88" s="757"/>
      <c r="N88" s="757"/>
      <c r="O88" s="757"/>
      <c r="P88" s="757"/>
      <c r="Q88" s="731"/>
      <c r="R88" s="731"/>
      <c r="S88" s="766"/>
      <c r="T88" s="766"/>
      <c r="U88" s="766"/>
      <c r="V88" s="737"/>
      <c r="W88" s="766"/>
      <c r="X88" s="766"/>
      <c r="Y88" s="737"/>
      <c r="Z88" s="766"/>
      <c r="AA88" s="766"/>
      <c r="AB88" s="737"/>
      <c r="AC88" s="763"/>
      <c r="AD88" s="763"/>
      <c r="AE88" s="763"/>
      <c r="AF88" s="763"/>
      <c r="AG88" s="169"/>
      <c r="AH88" s="169"/>
      <c r="AI88" s="169"/>
      <c r="AJ88" s="169"/>
      <c r="AK88" s="169"/>
      <c r="AL88" s="169"/>
      <c r="AM88" s="169"/>
      <c r="AN88" s="169"/>
      <c r="AO88" s="169"/>
      <c r="AP88" s="169"/>
      <c r="AQ88" s="169"/>
      <c r="AR88" s="169"/>
      <c r="AS88" s="169"/>
      <c r="AT88" s="169"/>
      <c r="AU88" s="169"/>
      <c r="AV88" s="169"/>
      <c r="AW88" s="169"/>
      <c r="AX88" s="169"/>
      <c r="AY88" s="169"/>
      <c r="AZ88" s="169"/>
      <c r="BA88" s="169"/>
      <c r="BB88" s="169"/>
      <c r="BC88" s="169"/>
      <c r="BD88" s="169"/>
      <c r="BE88" s="169"/>
      <c r="BF88" s="169"/>
      <c r="BG88" s="169"/>
      <c r="BH88" s="169"/>
      <c r="BI88" s="169"/>
      <c r="BJ88" s="169"/>
      <c r="BK88" s="169"/>
      <c r="BL88" s="169"/>
      <c r="BM88" s="169"/>
      <c r="BN88" s="169"/>
      <c r="BO88" s="170"/>
    </row>
    <row r="89" spans="2:67" ht="21.75" customHeight="1">
      <c r="D89" s="757"/>
      <c r="E89" s="757"/>
      <c r="F89" s="757"/>
      <c r="G89" s="757"/>
      <c r="H89" s="757"/>
      <c r="I89" s="757"/>
      <c r="J89" s="757"/>
      <c r="K89" s="757"/>
      <c r="L89" s="757"/>
      <c r="M89" s="757"/>
      <c r="N89" s="757"/>
      <c r="O89" s="757"/>
      <c r="P89" s="757"/>
      <c r="Q89" s="731"/>
      <c r="R89" s="731"/>
      <c r="S89" s="766"/>
      <c r="T89" s="766"/>
      <c r="U89" s="766"/>
      <c r="V89" s="737"/>
      <c r="W89" s="766"/>
      <c r="X89" s="766"/>
      <c r="Y89" s="737"/>
      <c r="Z89" s="766"/>
      <c r="AA89" s="766"/>
      <c r="AB89" s="737"/>
      <c r="AC89" s="763"/>
      <c r="AD89" s="763"/>
      <c r="AE89" s="763"/>
      <c r="AF89" s="763"/>
      <c r="AG89" s="169"/>
      <c r="AH89" s="169"/>
      <c r="AI89" s="169"/>
      <c r="AJ89" s="169"/>
      <c r="AK89" s="169"/>
      <c r="AL89" s="169"/>
      <c r="AM89" s="169"/>
      <c r="AN89" s="169"/>
      <c r="AO89" s="169"/>
      <c r="AP89" s="169"/>
      <c r="AQ89" s="169"/>
      <c r="AR89" s="169"/>
      <c r="AS89" s="169"/>
      <c r="AT89" s="169"/>
      <c r="AU89" s="169"/>
      <c r="AV89" s="169"/>
      <c r="AW89" s="169"/>
      <c r="AX89" s="169"/>
      <c r="AY89" s="169"/>
      <c r="AZ89" s="169"/>
      <c r="BA89" s="169"/>
      <c r="BB89" s="169"/>
      <c r="BC89" s="169"/>
      <c r="BD89" s="169"/>
      <c r="BE89" s="169"/>
      <c r="BF89" s="169"/>
      <c r="BG89" s="169"/>
      <c r="BH89" s="169"/>
      <c r="BI89" s="169"/>
      <c r="BJ89" s="169"/>
      <c r="BK89" s="169"/>
      <c r="BL89" s="169"/>
      <c r="BM89" s="169"/>
      <c r="BN89" s="169"/>
      <c r="BO89" s="170"/>
    </row>
    <row r="90" spans="2:67" ht="21.75" customHeight="1">
      <c r="D90" s="758"/>
      <c r="E90" s="758"/>
      <c r="F90" s="758"/>
      <c r="G90" s="758"/>
      <c r="H90" s="758"/>
      <c r="I90" s="758"/>
      <c r="J90" s="758"/>
      <c r="K90" s="758"/>
      <c r="L90" s="758"/>
      <c r="M90" s="758"/>
      <c r="N90" s="758"/>
      <c r="O90" s="758"/>
      <c r="P90" s="758"/>
      <c r="Q90" s="731"/>
      <c r="R90" s="731"/>
      <c r="S90" s="767"/>
      <c r="T90" s="767"/>
      <c r="U90" s="767"/>
      <c r="V90" s="737"/>
      <c r="W90" s="767"/>
      <c r="X90" s="767"/>
      <c r="Y90" s="737"/>
      <c r="Z90" s="767"/>
      <c r="AA90" s="767"/>
      <c r="AB90" s="737"/>
      <c r="AC90" s="764"/>
      <c r="AD90" s="764"/>
      <c r="AE90" s="764"/>
      <c r="AF90" s="764"/>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3"/>
    </row>
    <row r="91" spans="2:67" s="136" customFormat="1" ht="27">
      <c r="B91" s="777" t="s">
        <v>812</v>
      </c>
      <c r="C91" s="777"/>
      <c r="D91" s="273" t="s">
        <v>1873</v>
      </c>
      <c r="E91" s="273" t="s">
        <v>1873</v>
      </c>
      <c r="F91" s="273" t="s">
        <v>1873</v>
      </c>
      <c r="G91" s="273" t="s">
        <v>1873</v>
      </c>
      <c r="H91" s="273" t="s">
        <v>1873</v>
      </c>
      <c r="I91" s="273" t="s">
        <v>1873</v>
      </c>
      <c r="J91" s="273" t="s">
        <v>1873</v>
      </c>
      <c r="K91" s="273" t="s">
        <v>1873</v>
      </c>
      <c r="L91" s="273" t="s">
        <v>1873</v>
      </c>
      <c r="M91" s="273" t="s">
        <v>1873</v>
      </c>
      <c r="N91" s="273" t="s">
        <v>1873</v>
      </c>
      <c r="O91" s="273" t="s">
        <v>1873</v>
      </c>
      <c r="P91" s="273" t="s">
        <v>1873</v>
      </c>
      <c r="Q91" s="273" t="s">
        <v>1874</v>
      </c>
      <c r="R91" s="273" t="s">
        <v>1874</v>
      </c>
      <c r="S91" s="560" t="s">
        <v>3204</v>
      </c>
      <c r="T91" s="560" t="s">
        <v>3204</v>
      </c>
      <c r="U91" s="560" t="s">
        <v>3204</v>
      </c>
      <c r="V91" s="560" t="s">
        <v>3204</v>
      </c>
      <c r="W91" s="560" t="s">
        <v>3204</v>
      </c>
      <c r="X91" s="560" t="s">
        <v>3204</v>
      </c>
      <c r="Y91" s="560" t="s">
        <v>3204</v>
      </c>
      <c r="Z91" s="560" t="s">
        <v>3204</v>
      </c>
      <c r="AA91" s="560" t="s">
        <v>3204</v>
      </c>
      <c r="AB91" s="560" t="s">
        <v>3204</v>
      </c>
      <c r="AC91" s="567" t="s">
        <v>3204</v>
      </c>
      <c r="AD91" s="567" t="s">
        <v>3204</v>
      </c>
      <c r="AE91" s="567" t="s">
        <v>3204</v>
      </c>
      <c r="AF91" s="567" t="s">
        <v>3204</v>
      </c>
      <c r="AG91" s="275"/>
      <c r="AH91" s="275"/>
      <c r="AI91" s="275"/>
      <c r="AJ91" s="275"/>
      <c r="AK91" s="275"/>
      <c r="AL91" s="275"/>
      <c r="AM91" s="275"/>
      <c r="AN91" s="275"/>
      <c r="AO91" s="275"/>
      <c r="AP91" s="275"/>
      <c r="AQ91" s="275"/>
      <c r="AR91" s="275"/>
      <c r="AS91" s="275"/>
      <c r="AT91" s="275"/>
      <c r="AU91" s="275"/>
      <c r="AV91" s="275"/>
      <c r="AW91" s="275"/>
      <c r="AX91" s="132"/>
      <c r="AY91" s="132"/>
      <c r="AZ91" s="132"/>
      <c r="BA91" s="132"/>
      <c r="BB91" s="132"/>
      <c r="BC91" s="132"/>
      <c r="BD91" s="132"/>
      <c r="BE91" s="132"/>
      <c r="BF91" s="132"/>
      <c r="BG91" s="132"/>
      <c r="BH91" s="132"/>
      <c r="BI91" s="132"/>
      <c r="BJ91" s="132"/>
      <c r="BK91" s="132"/>
      <c r="BL91" s="132"/>
      <c r="BM91" s="132"/>
      <c r="BN91" s="132"/>
      <c r="BO91" s="132"/>
    </row>
    <row r="92" spans="2:67" ht="21.75" customHeight="1">
      <c r="U92" s="22"/>
    </row>
    <row r="93" spans="2:67" ht="21.75" customHeight="1">
      <c r="D93" s="137" t="s">
        <v>210</v>
      </c>
    </row>
    <row r="94" spans="2:67" ht="21.75" customHeight="1">
      <c r="D94" s="137" t="s">
        <v>232</v>
      </c>
    </row>
    <row r="95" spans="2:67" ht="21.75" customHeight="1">
      <c r="D95" s="137" t="s">
        <v>465</v>
      </c>
    </row>
    <row r="96" spans="2:67" ht="21.75" customHeight="1">
      <c r="D96" s="22" t="s">
        <v>166</v>
      </c>
      <c r="E96" s="22"/>
      <c r="F96" s="22"/>
      <c r="G96" s="22"/>
      <c r="H96" s="22"/>
      <c r="I96" s="22"/>
      <c r="J96" s="22"/>
      <c r="K96" s="22" t="s">
        <v>167</v>
      </c>
      <c r="L96" s="22" t="s">
        <v>168</v>
      </c>
      <c r="M96" s="22"/>
      <c r="N96" s="22"/>
      <c r="O96" s="22"/>
      <c r="P96" s="22"/>
      <c r="Q96" s="22"/>
      <c r="R96" s="22"/>
      <c r="S96" s="22" t="s">
        <v>169</v>
      </c>
      <c r="T96" s="22" t="s">
        <v>170</v>
      </c>
      <c r="U96" s="22"/>
      <c r="V96" s="22"/>
      <c r="W96" s="22"/>
      <c r="X96" s="22"/>
      <c r="Y96" s="22"/>
      <c r="Z96" s="22"/>
      <c r="AA96" s="22" t="s">
        <v>171</v>
      </c>
      <c r="AB96" s="22" t="s">
        <v>172</v>
      </c>
      <c r="AC96" s="22"/>
      <c r="AD96" s="22"/>
      <c r="AE96" s="22"/>
      <c r="AF96" s="22"/>
      <c r="AG96" s="22"/>
      <c r="AH96" s="22"/>
      <c r="AI96" s="22" t="s">
        <v>173</v>
      </c>
      <c r="AJ96" s="22" t="s">
        <v>24</v>
      </c>
      <c r="AK96" s="22"/>
      <c r="AL96" s="22"/>
      <c r="AM96" s="22"/>
      <c r="AQ96" s="22" t="s">
        <v>67</v>
      </c>
      <c r="AR96" s="22" t="s">
        <v>25</v>
      </c>
      <c r="AS96" s="22"/>
      <c r="AT96" s="22"/>
      <c r="AU96" s="22"/>
      <c r="AV96" s="22"/>
      <c r="AW96" s="22"/>
      <c r="AX96" s="22"/>
      <c r="AY96" s="22" t="s">
        <v>236</v>
      </c>
      <c r="AZ96" s="22" t="s">
        <v>26</v>
      </c>
      <c r="BA96" s="22"/>
      <c r="BB96" s="22"/>
      <c r="BC96" s="22"/>
      <c r="BD96" s="22"/>
      <c r="BE96" s="22"/>
      <c r="BF96" s="22"/>
      <c r="BG96" s="22" t="s">
        <v>237</v>
      </c>
      <c r="BH96" s="22" t="s">
        <v>72</v>
      </c>
      <c r="BI96" s="22"/>
      <c r="BJ96" s="22"/>
      <c r="BK96" s="22"/>
      <c r="BL96" s="22"/>
      <c r="BM96" s="22"/>
      <c r="BN96" s="22"/>
      <c r="BO96" s="22" t="s">
        <v>1887</v>
      </c>
    </row>
    <row r="97" spans="2:67" ht="21.75" customHeight="1">
      <c r="D97" s="756" t="s">
        <v>188</v>
      </c>
      <c r="E97" s="756" t="s">
        <v>189</v>
      </c>
      <c r="F97" s="756" t="s">
        <v>190</v>
      </c>
      <c r="G97" s="756" t="s">
        <v>191</v>
      </c>
      <c r="H97" s="756" t="s">
        <v>192</v>
      </c>
      <c r="I97" s="756" t="s">
        <v>193</v>
      </c>
      <c r="J97" s="756" t="s">
        <v>194</v>
      </c>
      <c r="K97" s="756" t="s">
        <v>85</v>
      </c>
      <c r="L97" s="756" t="s">
        <v>86</v>
      </c>
      <c r="M97" s="756" t="s">
        <v>87</v>
      </c>
      <c r="N97" s="756" t="s">
        <v>88</v>
      </c>
      <c r="O97" s="756" t="s">
        <v>89</v>
      </c>
      <c r="P97" s="756" t="s">
        <v>195</v>
      </c>
      <c r="Q97" s="759" t="s">
        <v>196</v>
      </c>
      <c r="R97" s="759" t="s">
        <v>197</v>
      </c>
      <c r="S97" s="759" t="s">
        <v>198</v>
      </c>
      <c r="T97" s="759" t="s">
        <v>199</v>
      </c>
      <c r="U97" s="759" t="s">
        <v>28</v>
      </c>
      <c r="V97" s="759" t="s">
        <v>200</v>
      </c>
      <c r="W97" s="759" t="s">
        <v>201</v>
      </c>
      <c r="X97" s="759" t="s">
        <v>202</v>
      </c>
      <c r="Y97" s="759" t="s">
        <v>203</v>
      </c>
      <c r="Z97" s="759" t="s">
        <v>29</v>
      </c>
      <c r="AA97" s="759" t="s">
        <v>248</v>
      </c>
      <c r="AB97" s="759" t="s">
        <v>249</v>
      </c>
      <c r="AC97" s="759" t="s">
        <v>250</v>
      </c>
      <c r="AD97" s="759" t="s">
        <v>251</v>
      </c>
      <c r="AE97" s="759" t="s">
        <v>253</v>
      </c>
      <c r="AF97" s="759" t="s">
        <v>252</v>
      </c>
      <c r="AG97" s="759" t="s">
        <v>204</v>
      </c>
      <c r="AH97" s="759" t="s">
        <v>205</v>
      </c>
      <c r="AI97" s="759" t="s">
        <v>206</v>
      </c>
      <c r="AJ97" s="756" t="s">
        <v>207</v>
      </c>
      <c r="AK97" s="731" t="s">
        <v>521</v>
      </c>
      <c r="AL97" s="731" t="s">
        <v>520</v>
      </c>
      <c r="AM97" s="731" t="s">
        <v>1849</v>
      </c>
      <c r="AN97" s="731" t="s">
        <v>1850</v>
      </c>
      <c r="AO97" s="731" t="s">
        <v>1851</v>
      </c>
      <c r="AP97" s="731" t="s">
        <v>1852</v>
      </c>
      <c r="AQ97" s="731" t="s">
        <v>1853</v>
      </c>
      <c r="AR97" s="731" t="s">
        <v>1854</v>
      </c>
      <c r="AS97" s="731" t="s">
        <v>1911</v>
      </c>
      <c r="AT97" s="731" t="s">
        <v>1856</v>
      </c>
      <c r="AU97" s="731" t="s">
        <v>1858</v>
      </c>
      <c r="AV97" s="731" t="s">
        <v>1859</v>
      </c>
      <c r="AW97" s="731" t="s">
        <v>1868</v>
      </c>
      <c r="AX97" s="731" t="s">
        <v>1860</v>
      </c>
      <c r="AY97" s="731" t="s">
        <v>1861</v>
      </c>
      <c r="AZ97" s="731" t="s">
        <v>1862</v>
      </c>
      <c r="BA97" s="731" t="s">
        <v>1863</v>
      </c>
      <c r="BB97" s="731" t="s">
        <v>1864</v>
      </c>
      <c r="BC97" s="731" t="s">
        <v>1865</v>
      </c>
      <c r="BD97" s="731" t="s">
        <v>1866</v>
      </c>
      <c r="BE97" s="731" t="s">
        <v>1867</v>
      </c>
      <c r="BF97" s="731" t="s">
        <v>1869</v>
      </c>
      <c r="BG97" s="731" t="s">
        <v>1870</v>
      </c>
      <c r="BH97" s="731" t="s">
        <v>1871</v>
      </c>
      <c r="BI97" s="165" t="s">
        <v>175</v>
      </c>
      <c r="BJ97" s="166"/>
      <c r="BK97" s="166"/>
      <c r="BL97" s="166"/>
      <c r="BM97" s="166"/>
      <c r="BN97" s="166"/>
      <c r="BO97" s="167"/>
    </row>
    <row r="98" spans="2:67" ht="21.75" customHeight="1">
      <c r="D98" s="757"/>
      <c r="E98" s="757"/>
      <c r="F98" s="757"/>
      <c r="G98" s="757"/>
      <c r="H98" s="757"/>
      <c r="I98" s="757"/>
      <c r="J98" s="757"/>
      <c r="K98" s="757"/>
      <c r="L98" s="757"/>
      <c r="M98" s="757"/>
      <c r="N98" s="757"/>
      <c r="O98" s="757"/>
      <c r="P98" s="757"/>
      <c r="Q98" s="760"/>
      <c r="R98" s="760"/>
      <c r="S98" s="760"/>
      <c r="T98" s="760"/>
      <c r="U98" s="760"/>
      <c r="V98" s="760"/>
      <c r="W98" s="760"/>
      <c r="X98" s="760"/>
      <c r="Y98" s="760"/>
      <c r="Z98" s="760"/>
      <c r="AA98" s="760"/>
      <c r="AB98" s="760"/>
      <c r="AC98" s="760"/>
      <c r="AD98" s="760"/>
      <c r="AE98" s="760"/>
      <c r="AF98" s="760"/>
      <c r="AG98" s="760"/>
      <c r="AH98" s="760"/>
      <c r="AI98" s="760"/>
      <c r="AJ98" s="757"/>
      <c r="AK98" s="731"/>
      <c r="AL98" s="731"/>
      <c r="AM98" s="731"/>
      <c r="AN98" s="731"/>
      <c r="AO98" s="731"/>
      <c r="AP98" s="731"/>
      <c r="AQ98" s="731"/>
      <c r="AR98" s="731"/>
      <c r="AS98" s="731"/>
      <c r="AT98" s="731"/>
      <c r="AU98" s="731"/>
      <c r="AV98" s="731"/>
      <c r="AW98" s="731"/>
      <c r="AX98" s="731"/>
      <c r="AY98" s="731"/>
      <c r="AZ98" s="731"/>
      <c r="BA98" s="731"/>
      <c r="BB98" s="731"/>
      <c r="BC98" s="731"/>
      <c r="BD98" s="731"/>
      <c r="BE98" s="731"/>
      <c r="BF98" s="731"/>
      <c r="BG98" s="731"/>
      <c r="BH98" s="731"/>
      <c r="BI98" s="168"/>
      <c r="BJ98" s="169"/>
      <c r="BK98" s="169"/>
      <c r="BL98" s="169"/>
      <c r="BM98" s="169"/>
      <c r="BN98" s="169"/>
      <c r="BO98" s="170"/>
    </row>
    <row r="99" spans="2:67" ht="21.75" customHeight="1">
      <c r="D99" s="757"/>
      <c r="E99" s="757"/>
      <c r="F99" s="757"/>
      <c r="G99" s="757"/>
      <c r="H99" s="757"/>
      <c r="I99" s="757"/>
      <c r="J99" s="757"/>
      <c r="K99" s="757"/>
      <c r="L99" s="757"/>
      <c r="M99" s="757"/>
      <c r="N99" s="757"/>
      <c r="O99" s="757"/>
      <c r="P99" s="757"/>
      <c r="Q99" s="760"/>
      <c r="R99" s="760"/>
      <c r="S99" s="760"/>
      <c r="T99" s="760"/>
      <c r="U99" s="760"/>
      <c r="V99" s="760"/>
      <c r="W99" s="760"/>
      <c r="X99" s="760"/>
      <c r="Y99" s="760"/>
      <c r="Z99" s="760"/>
      <c r="AA99" s="760"/>
      <c r="AB99" s="760"/>
      <c r="AC99" s="760"/>
      <c r="AD99" s="760"/>
      <c r="AE99" s="760"/>
      <c r="AF99" s="760"/>
      <c r="AG99" s="760"/>
      <c r="AH99" s="760"/>
      <c r="AI99" s="760"/>
      <c r="AJ99" s="757"/>
      <c r="AK99" s="731"/>
      <c r="AL99" s="731"/>
      <c r="AM99" s="731"/>
      <c r="AN99" s="731"/>
      <c r="AO99" s="731"/>
      <c r="AP99" s="731"/>
      <c r="AQ99" s="731"/>
      <c r="AR99" s="731"/>
      <c r="AS99" s="731"/>
      <c r="AT99" s="731"/>
      <c r="AU99" s="731"/>
      <c r="AV99" s="731"/>
      <c r="AW99" s="731"/>
      <c r="AX99" s="731"/>
      <c r="AY99" s="731"/>
      <c r="AZ99" s="731"/>
      <c r="BA99" s="731"/>
      <c r="BB99" s="731"/>
      <c r="BC99" s="731"/>
      <c r="BD99" s="731"/>
      <c r="BE99" s="731"/>
      <c r="BF99" s="731"/>
      <c r="BG99" s="731"/>
      <c r="BH99" s="731"/>
      <c r="BI99" s="168"/>
      <c r="BJ99" s="169"/>
      <c r="BK99" s="169"/>
      <c r="BL99" s="169"/>
      <c r="BM99" s="169"/>
      <c r="BN99" s="169"/>
      <c r="BO99" s="170"/>
    </row>
    <row r="100" spans="2:67" ht="21.75" customHeight="1">
      <c r="D100" s="757"/>
      <c r="E100" s="757"/>
      <c r="F100" s="757"/>
      <c r="G100" s="757"/>
      <c r="H100" s="757"/>
      <c r="I100" s="757"/>
      <c r="J100" s="757"/>
      <c r="K100" s="757"/>
      <c r="L100" s="757"/>
      <c r="M100" s="757"/>
      <c r="N100" s="757"/>
      <c r="O100" s="757"/>
      <c r="P100" s="757"/>
      <c r="Q100" s="760"/>
      <c r="R100" s="760"/>
      <c r="S100" s="760"/>
      <c r="T100" s="760"/>
      <c r="U100" s="760"/>
      <c r="V100" s="760"/>
      <c r="W100" s="760"/>
      <c r="X100" s="760"/>
      <c r="Y100" s="760"/>
      <c r="Z100" s="760"/>
      <c r="AA100" s="760"/>
      <c r="AB100" s="760"/>
      <c r="AC100" s="760"/>
      <c r="AD100" s="760"/>
      <c r="AE100" s="760"/>
      <c r="AF100" s="760"/>
      <c r="AG100" s="760"/>
      <c r="AH100" s="760"/>
      <c r="AI100" s="760"/>
      <c r="AJ100" s="757"/>
      <c r="AK100" s="731"/>
      <c r="AL100" s="731"/>
      <c r="AM100" s="731"/>
      <c r="AN100" s="731"/>
      <c r="AO100" s="731"/>
      <c r="AP100" s="731"/>
      <c r="AQ100" s="731"/>
      <c r="AR100" s="731"/>
      <c r="AS100" s="731"/>
      <c r="AT100" s="731"/>
      <c r="AU100" s="731"/>
      <c r="AV100" s="731"/>
      <c r="AW100" s="731"/>
      <c r="AX100" s="731"/>
      <c r="AY100" s="731"/>
      <c r="AZ100" s="731"/>
      <c r="BA100" s="731"/>
      <c r="BB100" s="731"/>
      <c r="BC100" s="731"/>
      <c r="BD100" s="731"/>
      <c r="BE100" s="731"/>
      <c r="BF100" s="731"/>
      <c r="BG100" s="731"/>
      <c r="BH100" s="731"/>
      <c r="BI100" s="168"/>
      <c r="BJ100" s="169"/>
      <c r="BK100" s="169"/>
      <c r="BL100" s="169"/>
      <c r="BM100" s="169"/>
      <c r="BN100" s="169"/>
      <c r="BO100" s="170"/>
    </row>
    <row r="101" spans="2:67" ht="21.75" customHeight="1">
      <c r="D101" s="757"/>
      <c r="E101" s="757"/>
      <c r="F101" s="757"/>
      <c r="G101" s="757"/>
      <c r="H101" s="757"/>
      <c r="I101" s="757"/>
      <c r="J101" s="757"/>
      <c r="K101" s="757"/>
      <c r="L101" s="757"/>
      <c r="M101" s="757"/>
      <c r="N101" s="757"/>
      <c r="O101" s="757"/>
      <c r="P101" s="757"/>
      <c r="Q101" s="760"/>
      <c r="R101" s="760"/>
      <c r="S101" s="760"/>
      <c r="T101" s="760"/>
      <c r="U101" s="760"/>
      <c r="V101" s="760"/>
      <c r="W101" s="760"/>
      <c r="X101" s="760"/>
      <c r="Y101" s="760"/>
      <c r="Z101" s="760"/>
      <c r="AA101" s="760"/>
      <c r="AB101" s="760"/>
      <c r="AC101" s="760"/>
      <c r="AD101" s="760"/>
      <c r="AE101" s="760"/>
      <c r="AF101" s="760"/>
      <c r="AG101" s="760"/>
      <c r="AH101" s="760"/>
      <c r="AI101" s="760"/>
      <c r="AJ101" s="757"/>
      <c r="AK101" s="731"/>
      <c r="AL101" s="731"/>
      <c r="AM101" s="731"/>
      <c r="AN101" s="731"/>
      <c r="AO101" s="731"/>
      <c r="AP101" s="731"/>
      <c r="AQ101" s="731"/>
      <c r="AR101" s="731"/>
      <c r="AS101" s="731"/>
      <c r="AT101" s="731"/>
      <c r="AU101" s="731"/>
      <c r="AV101" s="731"/>
      <c r="AW101" s="731"/>
      <c r="AX101" s="731"/>
      <c r="AY101" s="731"/>
      <c r="AZ101" s="731"/>
      <c r="BA101" s="731"/>
      <c r="BB101" s="731"/>
      <c r="BC101" s="731"/>
      <c r="BD101" s="731"/>
      <c r="BE101" s="731"/>
      <c r="BF101" s="731"/>
      <c r="BG101" s="731"/>
      <c r="BH101" s="731"/>
      <c r="BI101" s="168"/>
      <c r="BJ101" s="169"/>
      <c r="BK101" s="169"/>
      <c r="BL101" s="169"/>
      <c r="BM101" s="169"/>
      <c r="BN101" s="169"/>
      <c r="BO101" s="170"/>
    </row>
    <row r="102" spans="2:67" ht="21.75" customHeight="1">
      <c r="D102" s="758"/>
      <c r="E102" s="758"/>
      <c r="F102" s="758"/>
      <c r="G102" s="758"/>
      <c r="H102" s="758"/>
      <c r="I102" s="758"/>
      <c r="J102" s="758"/>
      <c r="K102" s="758"/>
      <c r="L102" s="758"/>
      <c r="M102" s="758"/>
      <c r="N102" s="758"/>
      <c r="O102" s="758"/>
      <c r="P102" s="758"/>
      <c r="Q102" s="761"/>
      <c r="R102" s="761"/>
      <c r="S102" s="761"/>
      <c r="T102" s="761"/>
      <c r="U102" s="761"/>
      <c r="V102" s="761"/>
      <c r="W102" s="761"/>
      <c r="X102" s="761"/>
      <c r="Y102" s="761"/>
      <c r="Z102" s="761"/>
      <c r="AA102" s="761"/>
      <c r="AB102" s="761"/>
      <c r="AC102" s="761"/>
      <c r="AD102" s="761"/>
      <c r="AE102" s="761"/>
      <c r="AF102" s="761"/>
      <c r="AG102" s="761"/>
      <c r="AH102" s="761"/>
      <c r="AI102" s="761"/>
      <c r="AJ102" s="758"/>
      <c r="AK102" s="731"/>
      <c r="AL102" s="731"/>
      <c r="AM102" s="731"/>
      <c r="AN102" s="731"/>
      <c r="AO102" s="731"/>
      <c r="AP102" s="731"/>
      <c r="AQ102" s="731"/>
      <c r="AR102" s="731"/>
      <c r="AS102" s="731"/>
      <c r="AT102" s="731"/>
      <c r="AU102" s="731"/>
      <c r="AV102" s="731"/>
      <c r="AW102" s="731"/>
      <c r="AX102" s="731"/>
      <c r="AY102" s="731"/>
      <c r="AZ102" s="731"/>
      <c r="BA102" s="731"/>
      <c r="BB102" s="731"/>
      <c r="BC102" s="731"/>
      <c r="BD102" s="731"/>
      <c r="BE102" s="731"/>
      <c r="BF102" s="731"/>
      <c r="BG102" s="731"/>
      <c r="BH102" s="731"/>
      <c r="BI102" s="171"/>
      <c r="BJ102" s="172"/>
      <c r="BK102" s="172"/>
      <c r="BL102" s="172"/>
      <c r="BM102" s="172"/>
      <c r="BN102" s="172"/>
      <c r="BO102" s="173"/>
    </row>
    <row r="103" spans="2:67" s="136" customFormat="1" ht="13.5">
      <c r="B103" s="777" t="s">
        <v>812</v>
      </c>
      <c r="C103" s="777"/>
      <c r="D103" s="273" t="s">
        <v>1873</v>
      </c>
      <c r="E103" s="273" t="s">
        <v>1873</v>
      </c>
      <c r="F103" s="273" t="s">
        <v>1873</v>
      </c>
      <c r="G103" s="273" t="s">
        <v>1873</v>
      </c>
      <c r="H103" s="273" t="s">
        <v>1873</v>
      </c>
      <c r="I103" s="273" t="s">
        <v>1873</v>
      </c>
      <c r="J103" s="273" t="s">
        <v>1873</v>
      </c>
      <c r="K103" s="273" t="s">
        <v>1873</v>
      </c>
      <c r="L103" s="273" t="s">
        <v>1873</v>
      </c>
      <c r="M103" s="273" t="s">
        <v>1873</v>
      </c>
      <c r="N103" s="273" t="s">
        <v>1873</v>
      </c>
      <c r="O103" s="273" t="s">
        <v>1873</v>
      </c>
      <c r="P103" s="273" t="s">
        <v>1873</v>
      </c>
      <c r="Q103" s="273" t="s">
        <v>1873</v>
      </c>
      <c r="R103" s="273" t="s">
        <v>1873</v>
      </c>
      <c r="S103" s="273" t="s">
        <v>1873</v>
      </c>
      <c r="T103" s="273" t="s">
        <v>1873</v>
      </c>
      <c r="U103" s="273" t="s">
        <v>1873</v>
      </c>
      <c r="V103" s="273" t="s">
        <v>1873</v>
      </c>
      <c r="W103" s="273" t="s">
        <v>1873</v>
      </c>
      <c r="X103" s="273" t="s">
        <v>1873</v>
      </c>
      <c r="Y103" s="273" t="s">
        <v>1873</v>
      </c>
      <c r="Z103" s="273" t="s">
        <v>1873</v>
      </c>
      <c r="AA103" s="273" t="s">
        <v>1873</v>
      </c>
      <c r="AB103" s="273" t="s">
        <v>1873</v>
      </c>
      <c r="AC103" s="273" t="s">
        <v>1873</v>
      </c>
      <c r="AD103" s="273" t="s">
        <v>1873</v>
      </c>
      <c r="AE103" s="273" t="s">
        <v>1873</v>
      </c>
      <c r="AF103" s="273" t="s">
        <v>1873</v>
      </c>
      <c r="AG103" s="273" t="s">
        <v>1873</v>
      </c>
      <c r="AH103" s="273" t="s">
        <v>1873</v>
      </c>
      <c r="AI103" s="273" t="s">
        <v>1873</v>
      </c>
      <c r="AJ103" s="273" t="s">
        <v>1873</v>
      </c>
      <c r="AK103" s="273" t="s">
        <v>1873</v>
      </c>
      <c r="AL103" s="273" t="s">
        <v>1873</v>
      </c>
      <c r="AM103" s="273" t="s">
        <v>1874</v>
      </c>
      <c r="AN103" s="273" t="s">
        <v>1874</v>
      </c>
      <c r="AO103" s="273" t="s">
        <v>1874</v>
      </c>
      <c r="AP103" s="273" t="s">
        <v>1874</v>
      </c>
      <c r="AQ103" s="273" t="s">
        <v>1874</v>
      </c>
      <c r="AR103" s="273" t="s">
        <v>1874</v>
      </c>
      <c r="AS103" s="273" t="s">
        <v>1874</v>
      </c>
      <c r="AT103" s="273" t="s">
        <v>1706</v>
      </c>
      <c r="AU103" s="273" t="s">
        <v>1874</v>
      </c>
      <c r="AV103" s="273" t="s">
        <v>1874</v>
      </c>
      <c r="AW103" s="273" t="s">
        <v>1874</v>
      </c>
      <c r="AX103" s="273" t="s">
        <v>1874</v>
      </c>
      <c r="AY103" s="273" t="s">
        <v>1874</v>
      </c>
      <c r="AZ103" s="273" t="s">
        <v>1874</v>
      </c>
      <c r="BA103" s="273" t="s">
        <v>1874</v>
      </c>
      <c r="BB103" s="273" t="s">
        <v>1874</v>
      </c>
      <c r="BC103" s="273" t="s">
        <v>1874</v>
      </c>
      <c r="BD103" s="273" t="s">
        <v>1874</v>
      </c>
      <c r="BE103" s="273" t="s">
        <v>1874</v>
      </c>
      <c r="BF103" s="273" t="s">
        <v>1874</v>
      </c>
      <c r="BG103" s="273" t="s">
        <v>1874</v>
      </c>
      <c r="BH103" s="273" t="s">
        <v>1874</v>
      </c>
      <c r="BI103" s="132"/>
      <c r="BJ103" s="132"/>
      <c r="BK103" s="132"/>
      <c r="BL103" s="132"/>
      <c r="BM103" s="132"/>
      <c r="BN103" s="132"/>
    </row>
    <row r="105" spans="2:67" ht="21.75" customHeight="1">
      <c r="D105" s="137" t="s">
        <v>211</v>
      </c>
    </row>
    <row r="106" spans="2:67" ht="21.75" customHeight="1">
      <c r="D106" s="137" t="s">
        <v>232</v>
      </c>
    </row>
    <row r="107" spans="2:67" ht="21.75" customHeight="1">
      <c r="D107" s="137" t="s">
        <v>465</v>
      </c>
    </row>
    <row r="108" spans="2:67" ht="21.75" customHeight="1">
      <c r="D108" s="22" t="s">
        <v>166</v>
      </c>
      <c r="E108" s="22"/>
      <c r="F108" s="22"/>
      <c r="G108" s="22"/>
      <c r="H108" s="22"/>
      <c r="I108" s="22"/>
      <c r="J108" s="22"/>
      <c r="K108" s="22" t="s">
        <v>167</v>
      </c>
      <c r="L108" s="22" t="s">
        <v>168</v>
      </c>
      <c r="M108" s="22"/>
      <c r="N108" s="22"/>
      <c r="O108" s="22"/>
      <c r="P108" s="22"/>
      <c r="Q108" s="22"/>
      <c r="R108" s="22"/>
      <c r="S108" s="22" t="s">
        <v>169</v>
      </c>
      <c r="T108" s="22" t="s">
        <v>170</v>
      </c>
      <c r="U108" s="22"/>
      <c r="V108" s="22"/>
      <c r="W108" s="22"/>
      <c r="X108" s="22"/>
      <c r="Y108" s="22"/>
      <c r="Z108" s="22"/>
      <c r="AA108" s="22" t="s">
        <v>171</v>
      </c>
      <c r="AB108" s="22" t="s">
        <v>172</v>
      </c>
      <c r="AC108" s="22"/>
      <c r="AD108" s="22"/>
      <c r="AE108" s="22"/>
      <c r="AF108" s="22"/>
      <c r="AG108" s="22"/>
      <c r="AH108" s="22"/>
      <c r="AI108" s="22" t="s">
        <v>173</v>
      </c>
      <c r="AJ108" s="22" t="s">
        <v>24</v>
      </c>
      <c r="AK108" s="22"/>
      <c r="AL108" s="22"/>
      <c r="AM108" s="22"/>
      <c r="AQ108" s="22" t="s">
        <v>67</v>
      </c>
      <c r="AR108" s="22" t="s">
        <v>25</v>
      </c>
      <c r="AS108" s="22"/>
      <c r="AT108" s="22"/>
      <c r="AU108" s="22"/>
      <c r="AV108" s="22"/>
      <c r="AW108" s="22"/>
      <c r="AX108" s="22"/>
      <c r="AY108" s="22" t="s">
        <v>236</v>
      </c>
      <c r="AZ108" s="22" t="s">
        <v>26</v>
      </c>
      <c r="BA108" s="22"/>
      <c r="BB108" s="22"/>
      <c r="BC108" s="22"/>
      <c r="BD108" s="22"/>
      <c r="BE108" s="22"/>
      <c r="BF108" s="22"/>
      <c r="BG108" s="22" t="s">
        <v>237</v>
      </c>
      <c r="BH108" s="22" t="s">
        <v>72</v>
      </c>
      <c r="BI108" s="22"/>
      <c r="BJ108" s="22"/>
      <c r="BK108" s="22"/>
      <c r="BL108" s="22"/>
      <c r="BM108" s="22"/>
      <c r="BN108" s="22"/>
      <c r="BO108" s="22" t="s">
        <v>1887</v>
      </c>
    </row>
    <row r="109" spans="2:67" ht="21.75" customHeight="1">
      <c r="D109" s="756" t="s">
        <v>212</v>
      </c>
      <c r="E109" s="756" t="s">
        <v>213</v>
      </c>
      <c r="F109" s="756" t="s">
        <v>214</v>
      </c>
      <c r="G109" s="756" t="s">
        <v>215</v>
      </c>
      <c r="H109" s="756" t="s">
        <v>216</v>
      </c>
      <c r="I109" s="756" t="s">
        <v>217</v>
      </c>
      <c r="J109" s="803" t="s">
        <v>110</v>
      </c>
      <c r="K109" s="802" t="s">
        <v>1914</v>
      </c>
      <c r="L109" s="802"/>
      <c r="M109" s="802"/>
      <c r="N109" s="802"/>
      <c r="O109" s="802"/>
      <c r="P109" s="802"/>
      <c r="Q109" s="802"/>
      <c r="R109" s="802"/>
      <c r="S109" s="802"/>
      <c r="T109" s="802"/>
      <c r="U109" s="802"/>
      <c r="V109" s="802"/>
      <c r="W109" s="802"/>
      <c r="X109" s="802"/>
      <c r="Y109" s="802"/>
      <c r="Z109" s="802"/>
      <c r="AA109" s="802"/>
      <c r="AB109" s="802"/>
      <c r="AC109" s="802"/>
      <c r="AD109" s="802"/>
      <c r="AE109" s="802"/>
      <c r="AF109" s="802"/>
      <c r="AG109" s="802"/>
      <c r="AH109" s="802"/>
      <c r="AI109" s="802"/>
      <c r="AJ109" s="802"/>
      <c r="AK109" s="802"/>
      <c r="AL109" s="802"/>
      <c r="AM109" s="802"/>
      <c r="AN109" s="802"/>
      <c r="AO109" s="802"/>
      <c r="AP109" s="802"/>
      <c r="AQ109" s="802"/>
      <c r="AR109" s="802"/>
      <c r="AS109" s="802"/>
      <c r="AT109" s="802"/>
      <c r="AU109" s="802"/>
      <c r="AV109" s="802"/>
      <c r="AW109" s="802"/>
      <c r="AX109" s="802"/>
      <c r="AY109" s="802"/>
      <c r="AZ109" s="802"/>
      <c r="BA109" s="802"/>
      <c r="BB109" s="802"/>
      <c r="BC109" s="802"/>
      <c r="BD109" s="802"/>
      <c r="BE109" s="802"/>
      <c r="BF109" s="802"/>
      <c r="BG109" s="802"/>
      <c r="BH109" s="802"/>
      <c r="BI109" s="802"/>
      <c r="BJ109" s="802"/>
      <c r="BK109" s="802"/>
      <c r="BL109" s="802"/>
      <c r="BM109" s="802"/>
      <c r="BN109" s="802"/>
      <c r="BO109" s="802"/>
    </row>
    <row r="110" spans="2:67" ht="21.75" customHeight="1">
      <c r="D110" s="757"/>
      <c r="E110" s="757"/>
      <c r="F110" s="757"/>
      <c r="G110" s="757"/>
      <c r="H110" s="757"/>
      <c r="I110" s="757"/>
      <c r="J110" s="757"/>
      <c r="K110" s="802"/>
      <c r="L110" s="802"/>
      <c r="M110" s="802"/>
      <c r="N110" s="802"/>
      <c r="O110" s="802"/>
      <c r="P110" s="802"/>
      <c r="Q110" s="802"/>
      <c r="R110" s="802"/>
      <c r="S110" s="802"/>
      <c r="T110" s="802"/>
      <c r="U110" s="802"/>
      <c r="V110" s="802"/>
      <c r="W110" s="802"/>
      <c r="X110" s="802"/>
      <c r="Y110" s="802"/>
      <c r="Z110" s="802"/>
      <c r="AA110" s="802"/>
      <c r="AB110" s="802"/>
      <c r="AC110" s="802"/>
      <c r="AD110" s="802"/>
      <c r="AE110" s="802"/>
      <c r="AF110" s="802"/>
      <c r="AG110" s="802"/>
      <c r="AH110" s="802"/>
      <c r="AI110" s="802"/>
      <c r="AJ110" s="802"/>
      <c r="AK110" s="802"/>
      <c r="AL110" s="802"/>
      <c r="AM110" s="802"/>
      <c r="AN110" s="802"/>
      <c r="AO110" s="802"/>
      <c r="AP110" s="802"/>
      <c r="AQ110" s="802"/>
      <c r="AR110" s="802"/>
      <c r="AS110" s="802"/>
      <c r="AT110" s="802"/>
      <c r="AU110" s="802"/>
      <c r="AV110" s="802"/>
      <c r="AW110" s="802"/>
      <c r="AX110" s="802"/>
      <c r="AY110" s="802"/>
      <c r="AZ110" s="802"/>
      <c r="BA110" s="802"/>
      <c r="BB110" s="802"/>
      <c r="BC110" s="802"/>
      <c r="BD110" s="802"/>
      <c r="BE110" s="802"/>
      <c r="BF110" s="802"/>
      <c r="BG110" s="802"/>
      <c r="BH110" s="802"/>
      <c r="BI110" s="802"/>
      <c r="BJ110" s="802"/>
      <c r="BK110" s="802"/>
      <c r="BL110" s="802"/>
      <c r="BM110" s="802"/>
      <c r="BN110" s="802"/>
      <c r="BO110" s="802"/>
    </row>
    <row r="111" spans="2:67" ht="21.75" customHeight="1">
      <c r="D111" s="757"/>
      <c r="E111" s="757"/>
      <c r="F111" s="757"/>
      <c r="G111" s="757"/>
      <c r="H111" s="757"/>
      <c r="I111" s="757"/>
      <c r="J111" s="757"/>
      <c r="K111" s="802"/>
      <c r="L111" s="802"/>
      <c r="M111" s="802"/>
      <c r="N111" s="802"/>
      <c r="O111" s="802"/>
      <c r="P111" s="802"/>
      <c r="Q111" s="802"/>
      <c r="R111" s="802"/>
      <c r="S111" s="802"/>
      <c r="T111" s="802"/>
      <c r="U111" s="802"/>
      <c r="V111" s="802"/>
      <c r="W111" s="802"/>
      <c r="X111" s="802"/>
      <c r="Y111" s="802"/>
      <c r="Z111" s="802"/>
      <c r="AA111" s="802"/>
      <c r="AB111" s="802"/>
      <c r="AC111" s="802"/>
      <c r="AD111" s="802"/>
      <c r="AE111" s="802"/>
      <c r="AF111" s="802"/>
      <c r="AG111" s="802"/>
      <c r="AH111" s="802"/>
      <c r="AI111" s="802"/>
      <c r="AJ111" s="802"/>
      <c r="AK111" s="802"/>
      <c r="AL111" s="802"/>
      <c r="AM111" s="802"/>
      <c r="AN111" s="802"/>
      <c r="AO111" s="802"/>
      <c r="AP111" s="802"/>
      <c r="AQ111" s="802"/>
      <c r="AR111" s="802"/>
      <c r="AS111" s="802"/>
      <c r="AT111" s="802"/>
      <c r="AU111" s="802"/>
      <c r="AV111" s="802"/>
      <c r="AW111" s="802"/>
      <c r="AX111" s="802"/>
      <c r="AY111" s="802"/>
      <c r="AZ111" s="802"/>
      <c r="BA111" s="802"/>
      <c r="BB111" s="802"/>
      <c r="BC111" s="802"/>
      <c r="BD111" s="802"/>
      <c r="BE111" s="802"/>
      <c r="BF111" s="802"/>
      <c r="BG111" s="802"/>
      <c r="BH111" s="802"/>
      <c r="BI111" s="802"/>
      <c r="BJ111" s="802"/>
      <c r="BK111" s="802"/>
      <c r="BL111" s="802"/>
      <c r="BM111" s="802"/>
      <c r="BN111" s="802"/>
      <c r="BO111" s="802"/>
    </row>
    <row r="112" spans="2:67" ht="21.75" customHeight="1">
      <c r="D112" s="757"/>
      <c r="E112" s="757"/>
      <c r="F112" s="757"/>
      <c r="G112" s="757"/>
      <c r="H112" s="757"/>
      <c r="I112" s="757"/>
      <c r="J112" s="757"/>
      <c r="K112" s="802"/>
      <c r="L112" s="802"/>
      <c r="M112" s="802"/>
      <c r="N112" s="802"/>
      <c r="O112" s="802"/>
      <c r="P112" s="802"/>
      <c r="Q112" s="802"/>
      <c r="R112" s="802"/>
      <c r="S112" s="802"/>
      <c r="T112" s="802"/>
      <c r="U112" s="802"/>
      <c r="V112" s="802"/>
      <c r="W112" s="802"/>
      <c r="X112" s="802"/>
      <c r="Y112" s="802"/>
      <c r="Z112" s="802"/>
      <c r="AA112" s="802"/>
      <c r="AB112" s="802"/>
      <c r="AC112" s="802"/>
      <c r="AD112" s="802"/>
      <c r="AE112" s="802"/>
      <c r="AF112" s="802"/>
      <c r="AG112" s="802"/>
      <c r="AH112" s="802"/>
      <c r="AI112" s="802"/>
      <c r="AJ112" s="802"/>
      <c r="AK112" s="802"/>
      <c r="AL112" s="802"/>
      <c r="AM112" s="802"/>
      <c r="AN112" s="802"/>
      <c r="AO112" s="802"/>
      <c r="AP112" s="802"/>
      <c r="AQ112" s="802"/>
      <c r="AR112" s="802"/>
      <c r="AS112" s="802"/>
      <c r="AT112" s="802"/>
      <c r="AU112" s="802"/>
      <c r="AV112" s="802"/>
      <c r="AW112" s="802"/>
      <c r="AX112" s="802"/>
      <c r="AY112" s="802"/>
      <c r="AZ112" s="802"/>
      <c r="BA112" s="802"/>
      <c r="BB112" s="802"/>
      <c r="BC112" s="802"/>
      <c r="BD112" s="802"/>
      <c r="BE112" s="802"/>
      <c r="BF112" s="802"/>
      <c r="BG112" s="802"/>
      <c r="BH112" s="802"/>
      <c r="BI112" s="802"/>
      <c r="BJ112" s="802"/>
      <c r="BK112" s="802"/>
      <c r="BL112" s="802"/>
      <c r="BM112" s="802"/>
      <c r="BN112" s="802"/>
      <c r="BO112" s="802"/>
    </row>
    <row r="113" spans="2:67" ht="21.75" customHeight="1">
      <c r="D113" s="757"/>
      <c r="E113" s="757"/>
      <c r="F113" s="757"/>
      <c r="G113" s="757"/>
      <c r="H113" s="757"/>
      <c r="I113" s="757"/>
      <c r="J113" s="757"/>
      <c r="K113" s="802"/>
      <c r="L113" s="802"/>
      <c r="M113" s="802"/>
      <c r="N113" s="802"/>
      <c r="O113" s="802"/>
      <c r="P113" s="802"/>
      <c r="Q113" s="802"/>
      <c r="R113" s="802"/>
      <c r="S113" s="802"/>
      <c r="T113" s="802"/>
      <c r="U113" s="802"/>
      <c r="V113" s="802"/>
      <c r="W113" s="802"/>
      <c r="X113" s="802"/>
      <c r="Y113" s="802"/>
      <c r="Z113" s="802"/>
      <c r="AA113" s="802"/>
      <c r="AB113" s="802"/>
      <c r="AC113" s="802"/>
      <c r="AD113" s="802"/>
      <c r="AE113" s="802"/>
      <c r="AF113" s="802"/>
      <c r="AG113" s="802"/>
      <c r="AH113" s="802"/>
      <c r="AI113" s="802"/>
      <c r="AJ113" s="802"/>
      <c r="AK113" s="802"/>
      <c r="AL113" s="802"/>
      <c r="AM113" s="802"/>
      <c r="AN113" s="802"/>
      <c r="AO113" s="802"/>
      <c r="AP113" s="802"/>
      <c r="AQ113" s="802"/>
      <c r="AR113" s="802"/>
      <c r="AS113" s="802"/>
      <c r="AT113" s="802"/>
      <c r="AU113" s="802"/>
      <c r="AV113" s="802"/>
      <c r="AW113" s="802"/>
      <c r="AX113" s="802"/>
      <c r="AY113" s="802"/>
      <c r="AZ113" s="802"/>
      <c r="BA113" s="802"/>
      <c r="BB113" s="802"/>
      <c r="BC113" s="802"/>
      <c r="BD113" s="802"/>
      <c r="BE113" s="802"/>
      <c r="BF113" s="802"/>
      <c r="BG113" s="802"/>
      <c r="BH113" s="802"/>
      <c r="BI113" s="802"/>
      <c r="BJ113" s="802"/>
      <c r="BK113" s="802"/>
      <c r="BL113" s="802"/>
      <c r="BM113" s="802"/>
      <c r="BN113" s="802"/>
      <c r="BO113" s="802"/>
    </row>
    <row r="114" spans="2:67" ht="21.75" customHeight="1">
      <c r="D114" s="758"/>
      <c r="E114" s="758"/>
      <c r="F114" s="758"/>
      <c r="G114" s="758"/>
      <c r="H114" s="758"/>
      <c r="I114" s="758"/>
      <c r="J114" s="758"/>
      <c r="K114" s="802"/>
      <c r="L114" s="802"/>
      <c r="M114" s="802"/>
      <c r="N114" s="802"/>
      <c r="O114" s="802"/>
      <c r="P114" s="802"/>
      <c r="Q114" s="802"/>
      <c r="R114" s="802"/>
      <c r="S114" s="802"/>
      <c r="T114" s="802"/>
      <c r="U114" s="802"/>
      <c r="V114" s="802"/>
      <c r="W114" s="802"/>
      <c r="X114" s="802"/>
      <c r="Y114" s="802"/>
      <c r="Z114" s="802"/>
      <c r="AA114" s="802"/>
      <c r="AB114" s="802"/>
      <c r="AC114" s="802"/>
      <c r="AD114" s="802"/>
      <c r="AE114" s="802"/>
      <c r="AF114" s="802"/>
      <c r="AG114" s="802"/>
      <c r="AH114" s="802"/>
      <c r="AI114" s="802"/>
      <c r="AJ114" s="802"/>
      <c r="AK114" s="802"/>
      <c r="AL114" s="802"/>
      <c r="AM114" s="802"/>
      <c r="AN114" s="802"/>
      <c r="AO114" s="802"/>
      <c r="AP114" s="802"/>
      <c r="AQ114" s="802"/>
      <c r="AR114" s="802"/>
      <c r="AS114" s="802"/>
      <c r="AT114" s="802"/>
      <c r="AU114" s="802"/>
      <c r="AV114" s="802"/>
      <c r="AW114" s="802"/>
      <c r="AX114" s="802"/>
      <c r="AY114" s="802"/>
      <c r="AZ114" s="802"/>
      <c r="BA114" s="802"/>
      <c r="BB114" s="802"/>
      <c r="BC114" s="802"/>
      <c r="BD114" s="802"/>
      <c r="BE114" s="802"/>
      <c r="BF114" s="802"/>
      <c r="BG114" s="802"/>
      <c r="BH114" s="802"/>
      <c r="BI114" s="802"/>
      <c r="BJ114" s="802"/>
      <c r="BK114" s="802"/>
      <c r="BL114" s="802"/>
      <c r="BM114" s="802"/>
      <c r="BN114" s="802"/>
      <c r="BO114" s="802"/>
    </row>
    <row r="115" spans="2:67" s="136" customFormat="1" ht="13.5">
      <c r="B115" s="777" t="s">
        <v>812</v>
      </c>
      <c r="C115" s="777"/>
      <c r="D115" s="273" t="s">
        <v>1873</v>
      </c>
      <c r="E115" s="273" t="s">
        <v>1873</v>
      </c>
      <c r="F115" s="273" t="s">
        <v>1873</v>
      </c>
      <c r="G115" s="273" t="s">
        <v>1873</v>
      </c>
      <c r="H115" s="273" t="s">
        <v>1873</v>
      </c>
      <c r="I115" s="273" t="s">
        <v>1873</v>
      </c>
      <c r="J115" s="273" t="s">
        <v>1873</v>
      </c>
      <c r="K115" s="137"/>
      <c r="L115" s="137"/>
      <c r="M115" s="137"/>
      <c r="N115" s="137"/>
      <c r="O115" s="137"/>
      <c r="P115" s="137"/>
      <c r="Q115" s="137"/>
      <c r="R115" s="137"/>
      <c r="S115" s="137"/>
      <c r="T115" s="137"/>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132"/>
      <c r="AY115" s="132"/>
      <c r="AZ115" s="132"/>
      <c r="BA115" s="132"/>
      <c r="BB115" s="132"/>
      <c r="BC115" s="132"/>
      <c r="BD115" s="132"/>
      <c r="BE115" s="132"/>
      <c r="BF115" s="132"/>
      <c r="BG115" s="132"/>
      <c r="BH115" s="132"/>
      <c r="BI115" s="132"/>
      <c r="BJ115" s="132"/>
      <c r="BK115" s="132"/>
      <c r="BL115" s="132"/>
      <c r="BM115" s="132"/>
      <c r="BN115" s="132"/>
      <c r="BO115" s="132"/>
    </row>
    <row r="117" spans="2:67" ht="21.75" customHeight="1">
      <c r="D117" s="137" t="s">
        <v>233</v>
      </c>
    </row>
    <row r="118" spans="2:67" ht="21.75" customHeight="1">
      <c r="D118" s="137" t="s">
        <v>232</v>
      </c>
    </row>
    <row r="119" spans="2:67" ht="21.75" customHeight="1">
      <c r="D119" s="137" t="s">
        <v>465</v>
      </c>
    </row>
    <row r="120" spans="2:67" ht="21.75" customHeight="1">
      <c r="D120" s="22" t="s">
        <v>166</v>
      </c>
      <c r="E120" s="22"/>
      <c r="F120" s="22"/>
      <c r="G120" s="22"/>
      <c r="H120" s="22"/>
      <c r="I120" s="22"/>
      <c r="J120" s="22"/>
      <c r="K120" s="22" t="s">
        <v>167</v>
      </c>
      <c r="L120" s="22" t="s">
        <v>168</v>
      </c>
      <c r="M120" s="22"/>
      <c r="N120" s="22"/>
      <c r="O120" s="22"/>
      <c r="P120" s="22"/>
      <c r="Q120" s="22"/>
      <c r="R120" s="22"/>
      <c r="S120" s="22" t="s">
        <v>169</v>
      </c>
      <c r="T120" s="22" t="s">
        <v>170</v>
      </c>
      <c r="U120" s="22"/>
      <c r="V120" s="22"/>
      <c r="W120" s="22"/>
      <c r="X120" s="22"/>
      <c r="Y120" s="22"/>
      <c r="Z120" s="22"/>
      <c r="AA120" s="22" t="s">
        <v>171</v>
      </c>
      <c r="AB120" s="22" t="s">
        <v>172</v>
      </c>
      <c r="AC120" s="22"/>
      <c r="AD120" s="22"/>
      <c r="AE120" s="22"/>
      <c r="AF120" s="22"/>
      <c r="AG120" s="22"/>
      <c r="AH120" s="22"/>
      <c r="AI120" s="22" t="s">
        <v>173</v>
      </c>
      <c r="AJ120" s="22" t="s">
        <v>24</v>
      </c>
      <c r="AK120" s="22"/>
      <c r="AL120" s="22"/>
      <c r="AM120" s="22"/>
      <c r="AQ120" s="22" t="s">
        <v>67</v>
      </c>
      <c r="AR120" s="22" t="s">
        <v>25</v>
      </c>
      <c r="AS120" s="22"/>
      <c r="AT120" s="22"/>
      <c r="AU120" s="22"/>
      <c r="AV120" s="22"/>
      <c r="AW120" s="22"/>
      <c r="AX120" s="22"/>
      <c r="AY120" s="22" t="s">
        <v>236</v>
      </c>
      <c r="AZ120" s="22" t="s">
        <v>26</v>
      </c>
      <c r="BA120" s="22"/>
      <c r="BB120" s="22"/>
      <c r="BC120" s="22"/>
      <c r="BD120" s="22"/>
      <c r="BE120" s="22"/>
      <c r="BF120" s="22"/>
      <c r="BG120" s="22" t="s">
        <v>237</v>
      </c>
      <c r="BH120" s="22" t="s">
        <v>72</v>
      </c>
      <c r="BI120" s="22"/>
      <c r="BJ120" s="22"/>
      <c r="BK120" s="22"/>
      <c r="BL120" s="22"/>
      <c r="BM120" s="22"/>
      <c r="BN120" s="22"/>
      <c r="BO120" s="22" t="s">
        <v>1887</v>
      </c>
    </row>
    <row r="121" spans="2:67" ht="21.75" customHeight="1">
      <c r="D121" s="756" t="s">
        <v>112</v>
      </c>
      <c r="E121" s="756" t="s">
        <v>114</v>
      </c>
      <c r="F121" s="756" t="s">
        <v>218</v>
      </c>
      <c r="G121" s="756" t="s">
        <v>219</v>
      </c>
      <c r="H121" s="756" t="s">
        <v>220</v>
      </c>
      <c r="I121" s="756" t="s">
        <v>62</v>
      </c>
      <c r="J121" s="798" t="s">
        <v>221</v>
      </c>
      <c r="K121" s="756" t="s">
        <v>222</v>
      </c>
      <c r="L121" s="756" t="s">
        <v>31</v>
      </c>
      <c r="M121" s="756" t="s">
        <v>223</v>
      </c>
      <c r="N121" s="756" t="s">
        <v>224</v>
      </c>
      <c r="O121" s="756" t="s">
        <v>225</v>
      </c>
      <c r="P121" s="756" t="s">
        <v>226</v>
      </c>
      <c r="Q121" s="756" t="s">
        <v>227</v>
      </c>
      <c r="R121" s="756" t="s">
        <v>228</v>
      </c>
      <c r="S121" s="756" t="s">
        <v>32</v>
      </c>
      <c r="T121" s="756" t="s">
        <v>33</v>
      </c>
      <c r="U121" s="756" t="s">
        <v>229</v>
      </c>
      <c r="V121" s="756" t="s">
        <v>230</v>
      </c>
      <c r="W121" s="756" t="s">
        <v>231</v>
      </c>
      <c r="X121" s="756" t="s">
        <v>34</v>
      </c>
      <c r="Y121" s="731" t="s">
        <v>1925</v>
      </c>
      <c r="Z121" s="731" t="s">
        <v>1915</v>
      </c>
      <c r="AA121" s="731" t="s">
        <v>1916</v>
      </c>
      <c r="AB121" s="731" t="s">
        <v>1917</v>
      </c>
      <c r="AC121" s="731" t="s">
        <v>1918</v>
      </c>
      <c r="AD121" s="731" t="s">
        <v>1926</v>
      </c>
      <c r="AE121" s="731" t="s">
        <v>1919</v>
      </c>
      <c r="AF121" s="731" t="s">
        <v>1920</v>
      </c>
      <c r="AG121" s="731" t="s">
        <v>1921</v>
      </c>
      <c r="AH121" s="731" t="s">
        <v>1922</v>
      </c>
      <c r="AI121" s="731" t="s">
        <v>1923</v>
      </c>
      <c r="AJ121" s="731" t="s">
        <v>1924</v>
      </c>
      <c r="AK121" s="731" t="s">
        <v>3023</v>
      </c>
      <c r="AL121" s="731" t="s">
        <v>3024</v>
      </c>
      <c r="AM121" s="731" t="s">
        <v>3025</v>
      </c>
      <c r="AN121" s="731" t="s">
        <v>3026</v>
      </c>
      <c r="AO121" s="737" t="s">
        <v>3145</v>
      </c>
      <c r="AP121" s="762" t="s">
        <v>3219</v>
      </c>
      <c r="AQ121" s="762" t="s">
        <v>3221</v>
      </c>
      <c r="AR121" s="762" t="s">
        <v>3223</v>
      </c>
      <c r="AS121" s="762" t="s">
        <v>3215</v>
      </c>
      <c r="AT121" s="762" t="s">
        <v>3216</v>
      </c>
      <c r="AU121" s="762" t="s">
        <v>3218</v>
      </c>
      <c r="AV121" s="762" t="s">
        <v>3224</v>
      </c>
      <c r="AW121" s="762" t="s">
        <v>3234</v>
      </c>
      <c r="AX121" s="762" t="s">
        <v>3227</v>
      </c>
      <c r="AY121" s="762" t="s">
        <v>3251</v>
      </c>
      <c r="AZ121" s="762" t="s">
        <v>3230</v>
      </c>
      <c r="BA121" s="762" t="s">
        <v>3235</v>
      </c>
      <c r="BB121" s="762" t="s">
        <v>3236</v>
      </c>
      <c r="BC121" s="762" t="s">
        <v>3237</v>
      </c>
      <c r="BD121" s="166" t="s">
        <v>3239</v>
      </c>
      <c r="BE121" s="166"/>
      <c r="BF121" s="166"/>
      <c r="BG121" s="166"/>
      <c r="BH121" s="166"/>
      <c r="BI121" s="166"/>
      <c r="BJ121" s="166"/>
      <c r="BK121" s="166"/>
      <c r="BL121" s="166"/>
      <c r="BM121" s="166"/>
      <c r="BN121" s="166"/>
      <c r="BO121" s="167"/>
    </row>
    <row r="122" spans="2:67" ht="21.75" customHeight="1">
      <c r="D122" s="757"/>
      <c r="E122" s="757"/>
      <c r="F122" s="757"/>
      <c r="G122" s="757"/>
      <c r="H122" s="757"/>
      <c r="I122" s="757"/>
      <c r="J122" s="799"/>
      <c r="K122" s="757"/>
      <c r="L122" s="757"/>
      <c r="M122" s="757"/>
      <c r="N122" s="757"/>
      <c r="O122" s="757"/>
      <c r="P122" s="757"/>
      <c r="Q122" s="757"/>
      <c r="R122" s="757"/>
      <c r="S122" s="757"/>
      <c r="T122" s="757"/>
      <c r="U122" s="757"/>
      <c r="V122" s="757"/>
      <c r="W122" s="757"/>
      <c r="X122" s="757"/>
      <c r="Y122" s="731"/>
      <c r="Z122" s="731"/>
      <c r="AA122" s="731"/>
      <c r="AB122" s="731"/>
      <c r="AC122" s="731"/>
      <c r="AD122" s="731"/>
      <c r="AE122" s="731"/>
      <c r="AF122" s="731"/>
      <c r="AG122" s="731"/>
      <c r="AH122" s="731"/>
      <c r="AI122" s="731"/>
      <c r="AJ122" s="731"/>
      <c r="AK122" s="731"/>
      <c r="AL122" s="731"/>
      <c r="AM122" s="731"/>
      <c r="AN122" s="731"/>
      <c r="AO122" s="737"/>
      <c r="AP122" s="763"/>
      <c r="AQ122" s="763"/>
      <c r="AR122" s="763"/>
      <c r="AS122" s="763"/>
      <c r="AT122" s="763"/>
      <c r="AU122" s="763"/>
      <c r="AV122" s="763"/>
      <c r="AW122" s="763"/>
      <c r="AX122" s="763"/>
      <c r="AY122" s="763"/>
      <c r="AZ122" s="763"/>
      <c r="BA122" s="763"/>
      <c r="BB122" s="763"/>
      <c r="BC122" s="763"/>
      <c r="BD122" s="169"/>
      <c r="BE122" s="169"/>
      <c r="BF122" s="169"/>
      <c r="BG122" s="169"/>
      <c r="BH122" s="169"/>
      <c r="BI122" s="169"/>
      <c r="BJ122" s="169"/>
      <c r="BK122" s="169"/>
      <c r="BL122" s="169"/>
      <c r="BM122" s="169"/>
      <c r="BN122" s="169"/>
      <c r="BO122" s="170"/>
    </row>
    <row r="123" spans="2:67" ht="21.75" customHeight="1">
      <c r="D123" s="757"/>
      <c r="E123" s="757"/>
      <c r="F123" s="757"/>
      <c r="G123" s="757"/>
      <c r="H123" s="757"/>
      <c r="I123" s="757"/>
      <c r="J123" s="799"/>
      <c r="K123" s="757"/>
      <c r="L123" s="757"/>
      <c r="M123" s="757"/>
      <c r="N123" s="757"/>
      <c r="O123" s="757"/>
      <c r="P123" s="757"/>
      <c r="Q123" s="757"/>
      <c r="R123" s="757"/>
      <c r="S123" s="757"/>
      <c r="T123" s="757"/>
      <c r="U123" s="757"/>
      <c r="V123" s="757"/>
      <c r="W123" s="757"/>
      <c r="X123" s="757"/>
      <c r="Y123" s="731"/>
      <c r="Z123" s="731"/>
      <c r="AA123" s="731"/>
      <c r="AB123" s="731"/>
      <c r="AC123" s="731"/>
      <c r="AD123" s="731"/>
      <c r="AE123" s="731"/>
      <c r="AF123" s="731"/>
      <c r="AG123" s="731"/>
      <c r="AH123" s="731"/>
      <c r="AI123" s="731"/>
      <c r="AJ123" s="731"/>
      <c r="AK123" s="731"/>
      <c r="AL123" s="731"/>
      <c r="AM123" s="731"/>
      <c r="AN123" s="731"/>
      <c r="AO123" s="737"/>
      <c r="AP123" s="763"/>
      <c r="AQ123" s="763"/>
      <c r="AR123" s="763"/>
      <c r="AS123" s="763"/>
      <c r="AT123" s="763"/>
      <c r="AU123" s="763"/>
      <c r="AV123" s="763"/>
      <c r="AW123" s="763"/>
      <c r="AX123" s="763"/>
      <c r="AY123" s="763"/>
      <c r="AZ123" s="763"/>
      <c r="BA123" s="763"/>
      <c r="BB123" s="763"/>
      <c r="BC123" s="763"/>
      <c r="BD123" s="169"/>
      <c r="BE123" s="169"/>
      <c r="BF123" s="169"/>
      <c r="BG123" s="169"/>
      <c r="BH123" s="169"/>
      <c r="BI123" s="169"/>
      <c r="BJ123" s="169"/>
      <c r="BK123" s="169"/>
      <c r="BL123" s="169"/>
      <c r="BM123" s="169"/>
      <c r="BN123" s="169"/>
      <c r="BO123" s="170"/>
    </row>
    <row r="124" spans="2:67" ht="21.75" customHeight="1">
      <c r="D124" s="757"/>
      <c r="E124" s="757"/>
      <c r="F124" s="757"/>
      <c r="G124" s="757"/>
      <c r="H124" s="757"/>
      <c r="I124" s="757"/>
      <c r="J124" s="799"/>
      <c r="K124" s="757"/>
      <c r="L124" s="757"/>
      <c r="M124" s="757"/>
      <c r="N124" s="757"/>
      <c r="O124" s="757"/>
      <c r="P124" s="757"/>
      <c r="Q124" s="757"/>
      <c r="R124" s="757"/>
      <c r="S124" s="757"/>
      <c r="T124" s="757"/>
      <c r="U124" s="757"/>
      <c r="V124" s="757"/>
      <c r="W124" s="757"/>
      <c r="X124" s="757"/>
      <c r="Y124" s="731"/>
      <c r="Z124" s="731"/>
      <c r="AA124" s="731"/>
      <c r="AB124" s="731"/>
      <c r="AC124" s="731"/>
      <c r="AD124" s="731"/>
      <c r="AE124" s="731"/>
      <c r="AF124" s="731"/>
      <c r="AG124" s="731"/>
      <c r="AH124" s="731"/>
      <c r="AI124" s="731"/>
      <c r="AJ124" s="731"/>
      <c r="AK124" s="731"/>
      <c r="AL124" s="731"/>
      <c r="AM124" s="731"/>
      <c r="AN124" s="731"/>
      <c r="AO124" s="737"/>
      <c r="AP124" s="763"/>
      <c r="AQ124" s="763"/>
      <c r="AR124" s="763"/>
      <c r="AS124" s="763"/>
      <c r="AT124" s="763"/>
      <c r="AU124" s="763"/>
      <c r="AV124" s="763"/>
      <c r="AW124" s="763"/>
      <c r="AX124" s="763"/>
      <c r="AY124" s="763"/>
      <c r="AZ124" s="763"/>
      <c r="BA124" s="763"/>
      <c r="BB124" s="763"/>
      <c r="BC124" s="763"/>
      <c r="BD124" s="169"/>
      <c r="BE124" s="169"/>
      <c r="BF124" s="169"/>
      <c r="BG124" s="169"/>
      <c r="BH124" s="169"/>
      <c r="BI124" s="169"/>
      <c r="BJ124" s="169"/>
      <c r="BK124" s="169"/>
      <c r="BL124" s="169"/>
      <c r="BM124" s="169"/>
      <c r="BN124" s="169"/>
      <c r="BO124" s="170"/>
    </row>
    <row r="125" spans="2:67" ht="21.75" customHeight="1">
      <c r="D125" s="757"/>
      <c r="E125" s="757"/>
      <c r="F125" s="757"/>
      <c r="G125" s="757"/>
      <c r="H125" s="757"/>
      <c r="I125" s="757"/>
      <c r="J125" s="799"/>
      <c r="K125" s="757"/>
      <c r="L125" s="757"/>
      <c r="M125" s="757"/>
      <c r="N125" s="757"/>
      <c r="O125" s="757"/>
      <c r="P125" s="757"/>
      <c r="Q125" s="757"/>
      <c r="R125" s="757"/>
      <c r="S125" s="757"/>
      <c r="T125" s="757"/>
      <c r="U125" s="757"/>
      <c r="V125" s="757"/>
      <c r="W125" s="757"/>
      <c r="X125" s="757"/>
      <c r="Y125" s="731"/>
      <c r="Z125" s="731"/>
      <c r="AA125" s="731"/>
      <c r="AB125" s="731"/>
      <c r="AC125" s="731"/>
      <c r="AD125" s="731"/>
      <c r="AE125" s="731"/>
      <c r="AF125" s="731"/>
      <c r="AG125" s="731"/>
      <c r="AH125" s="731"/>
      <c r="AI125" s="731"/>
      <c r="AJ125" s="731"/>
      <c r="AK125" s="731"/>
      <c r="AL125" s="731"/>
      <c r="AM125" s="731"/>
      <c r="AN125" s="731"/>
      <c r="AO125" s="737"/>
      <c r="AP125" s="763"/>
      <c r="AQ125" s="763"/>
      <c r="AR125" s="763"/>
      <c r="AS125" s="763"/>
      <c r="AT125" s="763"/>
      <c r="AU125" s="763"/>
      <c r="AV125" s="763"/>
      <c r="AW125" s="763"/>
      <c r="AX125" s="763"/>
      <c r="AY125" s="763"/>
      <c r="AZ125" s="763"/>
      <c r="BA125" s="763"/>
      <c r="BB125" s="763"/>
      <c r="BC125" s="763"/>
      <c r="BD125" s="169"/>
      <c r="BE125" s="169"/>
      <c r="BF125" s="169"/>
      <c r="BG125" s="169"/>
      <c r="BH125" s="169"/>
      <c r="BI125" s="169"/>
      <c r="BJ125" s="169"/>
      <c r="BK125" s="169"/>
      <c r="BL125" s="169"/>
      <c r="BM125" s="169"/>
      <c r="BN125" s="169"/>
      <c r="BO125" s="170"/>
    </row>
    <row r="126" spans="2:67" ht="21.75" customHeight="1">
      <c r="D126" s="758"/>
      <c r="E126" s="758"/>
      <c r="F126" s="758"/>
      <c r="G126" s="758"/>
      <c r="H126" s="758"/>
      <c r="I126" s="758"/>
      <c r="J126" s="800"/>
      <c r="K126" s="758"/>
      <c r="L126" s="758"/>
      <c r="M126" s="758"/>
      <c r="N126" s="758"/>
      <c r="O126" s="758"/>
      <c r="P126" s="758"/>
      <c r="Q126" s="758"/>
      <c r="R126" s="758"/>
      <c r="S126" s="758"/>
      <c r="T126" s="758"/>
      <c r="U126" s="758"/>
      <c r="V126" s="758"/>
      <c r="W126" s="758"/>
      <c r="X126" s="758"/>
      <c r="Y126" s="731"/>
      <c r="Z126" s="731"/>
      <c r="AA126" s="731"/>
      <c r="AB126" s="731"/>
      <c r="AC126" s="731"/>
      <c r="AD126" s="731"/>
      <c r="AE126" s="731"/>
      <c r="AF126" s="731"/>
      <c r="AG126" s="731"/>
      <c r="AH126" s="731"/>
      <c r="AI126" s="731"/>
      <c r="AJ126" s="731"/>
      <c r="AK126" s="731"/>
      <c r="AL126" s="731"/>
      <c r="AM126" s="731"/>
      <c r="AN126" s="731"/>
      <c r="AO126" s="737"/>
      <c r="AP126" s="764"/>
      <c r="AQ126" s="764"/>
      <c r="AR126" s="764"/>
      <c r="AS126" s="764"/>
      <c r="AT126" s="764"/>
      <c r="AU126" s="764"/>
      <c r="AV126" s="764"/>
      <c r="AW126" s="764"/>
      <c r="AX126" s="764"/>
      <c r="AY126" s="764"/>
      <c r="AZ126" s="764"/>
      <c r="BA126" s="764"/>
      <c r="BB126" s="764"/>
      <c r="BC126" s="764"/>
      <c r="BD126" s="172"/>
      <c r="BE126" s="172"/>
      <c r="BF126" s="172"/>
      <c r="BG126" s="172"/>
      <c r="BH126" s="172"/>
      <c r="BI126" s="172"/>
      <c r="BJ126" s="172"/>
      <c r="BK126" s="172"/>
      <c r="BL126" s="172"/>
      <c r="BM126" s="172"/>
      <c r="BN126" s="172"/>
      <c r="BO126" s="173"/>
    </row>
    <row r="127" spans="2:67" s="136" customFormat="1" ht="27">
      <c r="B127" s="777" t="s">
        <v>812</v>
      </c>
      <c r="C127" s="777"/>
      <c r="D127" s="273" t="s">
        <v>1873</v>
      </c>
      <c r="E127" s="273" t="s">
        <v>1873</v>
      </c>
      <c r="F127" s="273" t="s">
        <v>1873</v>
      </c>
      <c r="G127" s="273" t="s">
        <v>1873</v>
      </c>
      <c r="H127" s="273" t="s">
        <v>1873</v>
      </c>
      <c r="I127" s="273" t="s">
        <v>1873</v>
      </c>
      <c r="J127" s="273" t="s">
        <v>1873</v>
      </c>
      <c r="K127" s="273" t="s">
        <v>1873</v>
      </c>
      <c r="L127" s="273" t="s">
        <v>1873</v>
      </c>
      <c r="M127" s="273" t="s">
        <v>1873</v>
      </c>
      <c r="N127" s="273" t="s">
        <v>1873</v>
      </c>
      <c r="O127" s="273" t="s">
        <v>1873</v>
      </c>
      <c r="P127" s="273" t="s">
        <v>1873</v>
      </c>
      <c r="Q127" s="273" t="s">
        <v>1873</v>
      </c>
      <c r="R127" s="273" t="s">
        <v>1873</v>
      </c>
      <c r="S127" s="273" t="s">
        <v>1873</v>
      </c>
      <c r="T127" s="273" t="s">
        <v>1873</v>
      </c>
      <c r="U127" s="273" t="s">
        <v>1873</v>
      </c>
      <c r="V127" s="273" t="s">
        <v>1873</v>
      </c>
      <c r="W127" s="273" t="s">
        <v>1873</v>
      </c>
      <c r="X127" s="273" t="s">
        <v>1873</v>
      </c>
      <c r="Y127" s="273" t="s">
        <v>1874</v>
      </c>
      <c r="Z127" s="273" t="s">
        <v>1874</v>
      </c>
      <c r="AA127" s="273" t="s">
        <v>1874</v>
      </c>
      <c r="AB127" s="273" t="s">
        <v>1874</v>
      </c>
      <c r="AC127" s="273" t="s">
        <v>1874</v>
      </c>
      <c r="AD127" s="273" t="s">
        <v>1874</v>
      </c>
      <c r="AE127" s="273" t="s">
        <v>1874</v>
      </c>
      <c r="AF127" s="273" t="s">
        <v>1874</v>
      </c>
      <c r="AG127" s="273" t="s">
        <v>1874</v>
      </c>
      <c r="AH127" s="273" t="s">
        <v>1874</v>
      </c>
      <c r="AI127" s="273" t="s">
        <v>1874</v>
      </c>
      <c r="AJ127" s="273" t="s">
        <v>1874</v>
      </c>
      <c r="AK127" s="273" t="s">
        <v>1706</v>
      </c>
      <c r="AL127" s="273" t="s">
        <v>1706</v>
      </c>
      <c r="AM127" s="273" t="s">
        <v>1706</v>
      </c>
      <c r="AN127" s="273" t="s">
        <v>1706</v>
      </c>
      <c r="AO127" s="560" t="s">
        <v>3204</v>
      </c>
      <c r="AP127" s="567" t="s">
        <v>3204</v>
      </c>
      <c r="AQ127" s="567" t="s">
        <v>3204</v>
      </c>
      <c r="AR127" s="567" t="s">
        <v>3204</v>
      </c>
      <c r="AS127" s="567" t="s">
        <v>3204</v>
      </c>
      <c r="AT127" s="567" t="s">
        <v>3204</v>
      </c>
      <c r="AU127" s="567" t="s">
        <v>3204</v>
      </c>
      <c r="AV127" s="567" t="s">
        <v>3204</v>
      </c>
      <c r="AW127" s="567" t="s">
        <v>3204</v>
      </c>
      <c r="AX127" s="567" t="s">
        <v>3204</v>
      </c>
      <c r="AY127" s="567" t="s">
        <v>3204</v>
      </c>
      <c r="AZ127" s="567" t="s">
        <v>3204</v>
      </c>
      <c r="BA127" s="567" t="s">
        <v>3204</v>
      </c>
      <c r="BB127" s="567" t="s">
        <v>3204</v>
      </c>
      <c r="BC127" s="567" t="s">
        <v>3204</v>
      </c>
      <c r="BD127" s="132"/>
      <c r="BE127" s="132"/>
      <c r="BF127" s="132"/>
      <c r="BG127" s="132"/>
      <c r="BH127" s="132"/>
      <c r="BI127" s="132"/>
      <c r="BJ127" s="132"/>
      <c r="BK127" s="132"/>
      <c r="BL127" s="132"/>
      <c r="BM127" s="132"/>
      <c r="BN127" s="132"/>
    </row>
    <row r="129" spans="2:66" ht="21.75" customHeight="1">
      <c r="D129" s="137" t="s">
        <v>2322</v>
      </c>
    </row>
    <row r="130" spans="2:66" ht="21.75" customHeight="1">
      <c r="D130" s="137" t="s">
        <v>2559</v>
      </c>
    </row>
    <row r="131" spans="2:66" ht="21.75" customHeight="1">
      <c r="D131" s="137" t="s">
        <v>2558</v>
      </c>
    </row>
    <row r="132" spans="2:66" ht="21.75" customHeight="1">
      <c r="D132" s="22" t="s">
        <v>168</v>
      </c>
      <c r="E132" s="22"/>
      <c r="F132" s="22"/>
      <c r="G132" s="22"/>
      <c r="H132" s="22"/>
      <c r="I132" s="22"/>
      <c r="J132" s="22"/>
      <c r="K132" s="22" t="s">
        <v>169</v>
      </c>
      <c r="L132" s="22" t="s">
        <v>170</v>
      </c>
      <c r="M132" s="22"/>
      <c r="N132" s="22"/>
      <c r="O132" s="22"/>
      <c r="P132" s="22"/>
      <c r="Q132" s="22"/>
      <c r="R132" s="22"/>
      <c r="S132" s="22" t="s">
        <v>171</v>
      </c>
      <c r="T132" s="22" t="s">
        <v>172</v>
      </c>
      <c r="U132" s="22"/>
      <c r="V132" s="22"/>
      <c r="W132" s="22"/>
      <c r="X132" s="22"/>
      <c r="Y132" s="22"/>
      <c r="Z132" s="22"/>
      <c r="AA132" s="22" t="s">
        <v>173</v>
      </c>
      <c r="AB132" s="22" t="s">
        <v>24</v>
      </c>
      <c r="AC132" s="22"/>
      <c r="AD132" s="22"/>
      <c r="AE132" s="22"/>
      <c r="AI132" s="22" t="s">
        <v>67</v>
      </c>
      <c r="AJ132" s="22" t="s">
        <v>25</v>
      </c>
      <c r="AK132" s="22"/>
      <c r="AL132" s="22"/>
      <c r="AM132" s="22"/>
      <c r="AN132" s="22"/>
      <c r="AO132" s="22"/>
      <c r="AP132" s="22"/>
      <c r="AQ132" s="22" t="s">
        <v>236</v>
      </c>
      <c r="AR132" s="22" t="s">
        <v>26</v>
      </c>
      <c r="AS132" s="22"/>
      <c r="AT132" s="22"/>
      <c r="AU132" s="22"/>
      <c r="AV132" s="22"/>
      <c r="AW132" s="22"/>
      <c r="AX132" s="22"/>
      <c r="AY132" s="22" t="s">
        <v>237</v>
      </c>
      <c r="AZ132" s="22" t="s">
        <v>72</v>
      </c>
      <c r="BA132" s="22"/>
      <c r="BB132" s="22"/>
      <c r="BC132" s="22"/>
      <c r="BD132" s="22"/>
      <c r="BE132" s="22"/>
      <c r="BF132" s="22"/>
      <c r="BG132" s="22" t="s">
        <v>1887</v>
      </c>
    </row>
    <row r="133" spans="2:66" ht="21.75" customHeight="1">
      <c r="D133" s="778" t="s">
        <v>2830</v>
      </c>
      <c r="E133" s="778" t="s">
        <v>2807</v>
      </c>
      <c r="F133" s="778" t="s">
        <v>2808</v>
      </c>
      <c r="G133" s="778" t="s">
        <v>2809</v>
      </c>
      <c r="H133" s="778" t="s">
        <v>2810</v>
      </c>
      <c r="I133" s="778" t="s">
        <v>2811</v>
      </c>
      <c r="J133" s="778" t="s">
        <v>2812</v>
      </c>
      <c r="K133" s="778" t="s">
        <v>2813</v>
      </c>
      <c r="L133" s="778" t="s">
        <v>2814</v>
      </c>
      <c r="M133" s="778" t="s">
        <v>2327</v>
      </c>
      <c r="N133" s="778" t="s">
        <v>2328</v>
      </c>
      <c r="O133" s="778" t="s">
        <v>2329</v>
      </c>
      <c r="P133" s="778" t="s">
        <v>2330</v>
      </c>
      <c r="Q133" s="778" t="s">
        <v>2332</v>
      </c>
      <c r="R133" s="778" t="s">
        <v>2334</v>
      </c>
      <c r="S133" s="778" t="s">
        <v>2336</v>
      </c>
      <c r="T133" s="778" t="s">
        <v>2338</v>
      </c>
      <c r="U133" s="778" t="s">
        <v>2342</v>
      </c>
      <c r="V133" s="778" t="s">
        <v>2457</v>
      </c>
      <c r="W133" s="778" t="s">
        <v>2344</v>
      </c>
      <c r="X133" s="778" t="s">
        <v>2340</v>
      </c>
      <c r="Y133" s="778" t="s">
        <v>2346</v>
      </c>
      <c r="Z133" s="778" t="s">
        <v>2348</v>
      </c>
      <c r="AA133" s="778" t="s">
        <v>2349</v>
      </c>
      <c r="AB133" s="768" t="s">
        <v>3238</v>
      </c>
      <c r="AC133" s="769"/>
      <c r="AD133" s="769"/>
      <c r="AE133" s="769"/>
      <c r="AF133" s="769"/>
      <c r="AG133" s="769"/>
      <c r="AH133" s="769"/>
      <c r="AI133" s="769"/>
      <c r="AJ133" s="769"/>
      <c r="AK133" s="769"/>
      <c r="AL133" s="769"/>
      <c r="AM133" s="769"/>
      <c r="AN133" s="769"/>
      <c r="AO133" s="769"/>
      <c r="AP133" s="769"/>
      <c r="AQ133" s="769"/>
      <c r="AR133" s="769"/>
      <c r="AS133" s="769"/>
      <c r="AT133" s="769"/>
      <c r="AU133" s="769"/>
      <c r="AV133" s="769"/>
      <c r="AW133" s="769"/>
      <c r="AX133" s="769"/>
      <c r="AY133" s="769"/>
      <c r="AZ133" s="769"/>
      <c r="BA133" s="769"/>
      <c r="BB133" s="769"/>
      <c r="BC133" s="769"/>
      <c r="BD133" s="769"/>
      <c r="BE133" s="769"/>
      <c r="BF133" s="769"/>
      <c r="BG133" s="770"/>
    </row>
    <row r="134" spans="2:66" ht="21.75" customHeight="1">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71"/>
      <c r="AC134" s="772"/>
      <c r="AD134" s="772"/>
      <c r="AE134" s="772"/>
      <c r="AF134" s="772"/>
      <c r="AG134" s="772"/>
      <c r="AH134" s="772"/>
      <c r="AI134" s="772"/>
      <c r="AJ134" s="772"/>
      <c r="AK134" s="772"/>
      <c r="AL134" s="772"/>
      <c r="AM134" s="772"/>
      <c r="AN134" s="772"/>
      <c r="AO134" s="772"/>
      <c r="AP134" s="772"/>
      <c r="AQ134" s="772"/>
      <c r="AR134" s="772"/>
      <c r="AS134" s="772"/>
      <c r="AT134" s="772"/>
      <c r="AU134" s="772"/>
      <c r="AV134" s="772"/>
      <c r="AW134" s="772"/>
      <c r="AX134" s="772"/>
      <c r="AY134" s="772"/>
      <c r="AZ134" s="772"/>
      <c r="BA134" s="772"/>
      <c r="BB134" s="772"/>
      <c r="BC134" s="772"/>
      <c r="BD134" s="772"/>
      <c r="BE134" s="772"/>
      <c r="BF134" s="772"/>
      <c r="BG134" s="773"/>
    </row>
    <row r="135" spans="2:66" ht="21.75" customHeight="1">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71"/>
      <c r="AC135" s="772"/>
      <c r="AD135" s="772"/>
      <c r="AE135" s="772"/>
      <c r="AF135" s="772"/>
      <c r="AG135" s="772"/>
      <c r="AH135" s="772"/>
      <c r="AI135" s="772"/>
      <c r="AJ135" s="772"/>
      <c r="AK135" s="772"/>
      <c r="AL135" s="772"/>
      <c r="AM135" s="772"/>
      <c r="AN135" s="772"/>
      <c r="AO135" s="772"/>
      <c r="AP135" s="772"/>
      <c r="AQ135" s="772"/>
      <c r="AR135" s="772"/>
      <c r="AS135" s="772"/>
      <c r="AT135" s="772"/>
      <c r="AU135" s="772"/>
      <c r="AV135" s="772"/>
      <c r="AW135" s="772"/>
      <c r="AX135" s="772"/>
      <c r="AY135" s="772"/>
      <c r="AZ135" s="772"/>
      <c r="BA135" s="772"/>
      <c r="BB135" s="772"/>
      <c r="BC135" s="772"/>
      <c r="BD135" s="772"/>
      <c r="BE135" s="772"/>
      <c r="BF135" s="772"/>
      <c r="BG135" s="773"/>
    </row>
    <row r="136" spans="2:66" ht="21.75" customHeight="1">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71"/>
      <c r="AC136" s="772"/>
      <c r="AD136" s="772"/>
      <c r="AE136" s="772"/>
      <c r="AF136" s="772"/>
      <c r="AG136" s="772"/>
      <c r="AH136" s="772"/>
      <c r="AI136" s="772"/>
      <c r="AJ136" s="772"/>
      <c r="AK136" s="772"/>
      <c r="AL136" s="772"/>
      <c r="AM136" s="772"/>
      <c r="AN136" s="772"/>
      <c r="AO136" s="772"/>
      <c r="AP136" s="772"/>
      <c r="AQ136" s="772"/>
      <c r="AR136" s="772"/>
      <c r="AS136" s="772"/>
      <c r="AT136" s="772"/>
      <c r="AU136" s="772"/>
      <c r="AV136" s="772"/>
      <c r="AW136" s="772"/>
      <c r="AX136" s="772"/>
      <c r="AY136" s="772"/>
      <c r="AZ136" s="772"/>
      <c r="BA136" s="772"/>
      <c r="BB136" s="772"/>
      <c r="BC136" s="772"/>
      <c r="BD136" s="772"/>
      <c r="BE136" s="772"/>
      <c r="BF136" s="772"/>
      <c r="BG136" s="773"/>
    </row>
    <row r="137" spans="2:66" ht="21.75" customHeight="1">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71"/>
      <c r="AC137" s="772"/>
      <c r="AD137" s="772"/>
      <c r="AE137" s="772"/>
      <c r="AF137" s="772"/>
      <c r="AG137" s="772"/>
      <c r="AH137" s="772"/>
      <c r="AI137" s="772"/>
      <c r="AJ137" s="772"/>
      <c r="AK137" s="772"/>
      <c r="AL137" s="772"/>
      <c r="AM137" s="772"/>
      <c r="AN137" s="772"/>
      <c r="AO137" s="772"/>
      <c r="AP137" s="772"/>
      <c r="AQ137" s="772"/>
      <c r="AR137" s="772"/>
      <c r="AS137" s="772"/>
      <c r="AT137" s="772"/>
      <c r="AU137" s="772"/>
      <c r="AV137" s="772"/>
      <c r="AW137" s="772"/>
      <c r="AX137" s="772"/>
      <c r="AY137" s="772"/>
      <c r="AZ137" s="772"/>
      <c r="BA137" s="772"/>
      <c r="BB137" s="772"/>
      <c r="BC137" s="772"/>
      <c r="BD137" s="772"/>
      <c r="BE137" s="772"/>
      <c r="BF137" s="772"/>
      <c r="BG137" s="773"/>
    </row>
    <row r="138" spans="2:66" ht="21.75" customHeight="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c r="AA138" s="761"/>
      <c r="AB138" s="774"/>
      <c r="AC138" s="775"/>
      <c r="AD138" s="775"/>
      <c r="AE138" s="775"/>
      <c r="AF138" s="775"/>
      <c r="AG138" s="775"/>
      <c r="AH138" s="775"/>
      <c r="AI138" s="775"/>
      <c r="AJ138" s="775"/>
      <c r="AK138" s="775"/>
      <c r="AL138" s="775"/>
      <c r="AM138" s="775"/>
      <c r="AN138" s="775"/>
      <c r="AO138" s="775"/>
      <c r="AP138" s="775"/>
      <c r="AQ138" s="775"/>
      <c r="AR138" s="775"/>
      <c r="AS138" s="775"/>
      <c r="AT138" s="775"/>
      <c r="AU138" s="775"/>
      <c r="AV138" s="775"/>
      <c r="AW138" s="775"/>
      <c r="AX138" s="775"/>
      <c r="AY138" s="775"/>
      <c r="AZ138" s="775"/>
      <c r="BA138" s="775"/>
      <c r="BB138" s="775"/>
      <c r="BC138" s="775"/>
      <c r="BD138" s="775"/>
      <c r="BE138" s="775"/>
      <c r="BF138" s="775"/>
      <c r="BG138" s="776"/>
    </row>
    <row r="139" spans="2:66" s="136" customFormat="1" ht="13.5">
      <c r="B139" s="777" t="s">
        <v>812</v>
      </c>
      <c r="C139" s="777"/>
      <c r="D139" s="273" t="s">
        <v>1706</v>
      </c>
      <c r="E139" s="273" t="s">
        <v>1706</v>
      </c>
      <c r="F139" s="273" t="s">
        <v>1706</v>
      </c>
      <c r="G139" s="273" t="s">
        <v>1706</v>
      </c>
      <c r="H139" s="273" t="s">
        <v>1706</v>
      </c>
      <c r="I139" s="273" t="s">
        <v>1706</v>
      </c>
      <c r="J139" s="273" t="s">
        <v>1706</v>
      </c>
      <c r="K139" s="273" t="s">
        <v>1706</v>
      </c>
      <c r="L139" s="273" t="s">
        <v>1706</v>
      </c>
      <c r="M139" s="273" t="s">
        <v>1706</v>
      </c>
      <c r="N139" s="273" t="s">
        <v>1706</v>
      </c>
      <c r="O139" s="273" t="s">
        <v>1706</v>
      </c>
      <c r="P139" s="273" t="s">
        <v>1706</v>
      </c>
      <c r="Q139" s="273" t="s">
        <v>1706</v>
      </c>
      <c r="R139" s="273" t="s">
        <v>1706</v>
      </c>
      <c r="S139" s="273" t="s">
        <v>1706</v>
      </c>
      <c r="T139" s="273" t="s">
        <v>1706</v>
      </c>
      <c r="U139" s="273" t="s">
        <v>1706</v>
      </c>
      <c r="V139" s="273" t="s">
        <v>1706</v>
      </c>
      <c r="W139" s="273" t="s">
        <v>1706</v>
      </c>
      <c r="X139" s="273" t="s">
        <v>1706</v>
      </c>
      <c r="Y139" s="273" t="s">
        <v>1706</v>
      </c>
      <c r="Z139" s="273" t="s">
        <v>1706</v>
      </c>
      <c r="AA139" s="273" t="s">
        <v>1706</v>
      </c>
      <c r="AB139" s="137"/>
      <c r="AC139" s="137"/>
      <c r="AD139" s="137"/>
      <c r="AE139" s="137"/>
      <c r="AF139" s="137"/>
      <c r="AG139" s="137"/>
      <c r="AH139" s="137"/>
      <c r="AI139" s="137"/>
      <c r="AJ139" s="137"/>
      <c r="AK139" s="275"/>
      <c r="AL139" s="275"/>
      <c r="AM139" s="275"/>
      <c r="AN139" s="275"/>
      <c r="AO139" s="275"/>
      <c r="AP139" s="275"/>
      <c r="AQ139" s="275"/>
      <c r="AR139" s="275"/>
      <c r="AS139" s="275"/>
      <c r="AT139" s="275"/>
      <c r="AU139" s="275"/>
      <c r="AV139" s="275"/>
      <c r="AW139" s="132"/>
      <c r="AX139" s="132"/>
      <c r="AY139" s="132"/>
      <c r="AZ139" s="132"/>
      <c r="BA139" s="132"/>
      <c r="BB139" s="132"/>
      <c r="BC139" s="132"/>
      <c r="BD139" s="132"/>
      <c r="BE139" s="132"/>
      <c r="BF139" s="132"/>
      <c r="BG139" s="132"/>
      <c r="BH139" s="132"/>
      <c r="BI139" s="132"/>
      <c r="BJ139" s="132"/>
      <c r="BK139" s="132"/>
      <c r="BL139" s="132"/>
      <c r="BM139" s="132"/>
      <c r="BN139" s="132"/>
    </row>
    <row r="141" spans="2:66" ht="21.75" customHeight="1">
      <c r="D141" s="137" t="s">
        <v>2370</v>
      </c>
    </row>
    <row r="142" spans="2:66" ht="21.75" customHeight="1">
      <c r="D142" s="137" t="s">
        <v>2560</v>
      </c>
    </row>
    <row r="143" spans="2:66" ht="21.75" customHeight="1">
      <c r="D143" s="137" t="s">
        <v>2558</v>
      </c>
    </row>
    <row r="144" spans="2:66" ht="21.75" customHeight="1">
      <c r="D144" s="137" t="s">
        <v>2562</v>
      </c>
    </row>
    <row r="146" spans="2:66" ht="21.75" customHeight="1">
      <c r="D146" s="22" t="s">
        <v>168</v>
      </c>
      <c r="E146" s="22"/>
      <c r="F146" s="22"/>
      <c r="G146" s="22"/>
      <c r="H146" s="22"/>
      <c r="I146" s="22"/>
      <c r="J146" s="22"/>
      <c r="K146" s="22" t="s">
        <v>169</v>
      </c>
      <c r="L146" s="22" t="s">
        <v>170</v>
      </c>
      <c r="M146" s="22"/>
      <c r="N146" s="22"/>
      <c r="O146" s="22"/>
      <c r="P146" s="22"/>
      <c r="Q146" s="22"/>
      <c r="R146" s="22"/>
      <c r="S146" s="22" t="s">
        <v>171</v>
      </c>
      <c r="T146" s="22" t="s">
        <v>172</v>
      </c>
      <c r="U146" s="22"/>
      <c r="V146" s="22"/>
      <c r="W146" s="22"/>
      <c r="X146" s="22"/>
      <c r="Y146" s="22"/>
      <c r="Z146" s="22"/>
      <c r="AA146" s="22" t="s">
        <v>173</v>
      </c>
      <c r="AB146" s="22" t="s">
        <v>24</v>
      </c>
      <c r="AC146" s="22"/>
      <c r="AD146" s="22"/>
      <c r="AE146" s="22"/>
      <c r="AI146" s="22" t="s">
        <v>67</v>
      </c>
      <c r="AJ146" s="22" t="s">
        <v>25</v>
      </c>
      <c r="AK146" s="22"/>
      <c r="AL146" s="22"/>
      <c r="AM146" s="22"/>
      <c r="AN146" s="22"/>
      <c r="AO146" s="22"/>
      <c r="AP146" s="22"/>
      <c r="AQ146" s="22" t="s">
        <v>236</v>
      </c>
      <c r="AR146" s="22" t="s">
        <v>26</v>
      </c>
      <c r="AS146" s="22"/>
      <c r="AT146" s="22"/>
      <c r="AU146" s="22"/>
      <c r="AV146" s="22"/>
      <c r="AW146" s="22"/>
      <c r="AX146" s="22"/>
      <c r="AY146" s="22" t="s">
        <v>237</v>
      </c>
      <c r="AZ146" s="22" t="s">
        <v>72</v>
      </c>
      <c r="BA146" s="22"/>
      <c r="BB146" s="22"/>
      <c r="BC146" s="22"/>
      <c r="BD146" s="22"/>
      <c r="BE146" s="22"/>
      <c r="BF146" s="22"/>
      <c r="BG146" s="22" t="s">
        <v>1887</v>
      </c>
    </row>
    <row r="147" spans="2:66" ht="21.75" customHeight="1">
      <c r="D147" s="778" t="s">
        <v>2561</v>
      </c>
      <c r="E147" s="768" t="s">
        <v>1914</v>
      </c>
      <c r="F147" s="769"/>
      <c r="G147" s="769"/>
      <c r="H147" s="769"/>
      <c r="I147" s="769"/>
      <c r="J147" s="769"/>
      <c r="K147" s="769"/>
      <c r="L147" s="769"/>
      <c r="M147" s="769"/>
      <c r="N147" s="769"/>
      <c r="O147" s="769"/>
      <c r="P147" s="769"/>
      <c r="Q147" s="769"/>
      <c r="R147" s="769"/>
      <c r="S147" s="769"/>
      <c r="T147" s="769"/>
      <c r="U147" s="769"/>
      <c r="V147" s="769"/>
      <c r="W147" s="769"/>
      <c r="X147" s="769"/>
      <c r="Y147" s="769"/>
      <c r="Z147" s="769"/>
      <c r="AA147" s="769"/>
      <c r="AB147" s="769"/>
      <c r="AC147" s="769"/>
      <c r="AD147" s="769"/>
      <c r="AE147" s="769"/>
      <c r="AF147" s="769"/>
      <c r="AG147" s="769"/>
      <c r="AH147" s="769"/>
      <c r="AI147" s="769"/>
      <c r="AJ147" s="769"/>
      <c r="AK147" s="769"/>
      <c r="AL147" s="769"/>
      <c r="AM147" s="769"/>
      <c r="AN147" s="769"/>
      <c r="AO147" s="769"/>
      <c r="AP147" s="769"/>
      <c r="AQ147" s="769"/>
      <c r="AR147" s="769"/>
      <c r="AS147" s="769"/>
      <c r="AT147" s="769"/>
      <c r="AU147" s="769"/>
      <c r="AV147" s="769"/>
      <c r="AW147" s="769"/>
      <c r="AX147" s="769"/>
      <c r="AY147" s="769"/>
      <c r="AZ147" s="769"/>
      <c r="BA147" s="769"/>
      <c r="BB147" s="769"/>
      <c r="BC147" s="769"/>
      <c r="BD147" s="769"/>
      <c r="BE147" s="769"/>
      <c r="BF147" s="769"/>
      <c r="BG147" s="770"/>
    </row>
    <row r="148" spans="2:66" ht="21.75" customHeight="1">
      <c r="D148" s="760"/>
      <c r="E148" s="771"/>
      <c r="F148" s="772"/>
      <c r="G148" s="772"/>
      <c r="H148" s="772"/>
      <c r="I148" s="772"/>
      <c r="J148" s="772"/>
      <c r="K148" s="772"/>
      <c r="L148" s="772"/>
      <c r="M148" s="772"/>
      <c r="N148" s="772"/>
      <c r="O148" s="772"/>
      <c r="P148" s="772"/>
      <c r="Q148" s="772"/>
      <c r="R148" s="772"/>
      <c r="S148" s="772"/>
      <c r="T148" s="772"/>
      <c r="U148" s="772"/>
      <c r="V148" s="772"/>
      <c r="W148" s="772"/>
      <c r="X148" s="772"/>
      <c r="Y148" s="772"/>
      <c r="Z148" s="772"/>
      <c r="AA148" s="772"/>
      <c r="AB148" s="772"/>
      <c r="AC148" s="772"/>
      <c r="AD148" s="772"/>
      <c r="AE148" s="772"/>
      <c r="AF148" s="772"/>
      <c r="AG148" s="772"/>
      <c r="AH148" s="772"/>
      <c r="AI148" s="772"/>
      <c r="AJ148" s="772"/>
      <c r="AK148" s="772"/>
      <c r="AL148" s="772"/>
      <c r="AM148" s="772"/>
      <c r="AN148" s="772"/>
      <c r="AO148" s="772"/>
      <c r="AP148" s="772"/>
      <c r="AQ148" s="772"/>
      <c r="AR148" s="772"/>
      <c r="AS148" s="772"/>
      <c r="AT148" s="772"/>
      <c r="AU148" s="772"/>
      <c r="AV148" s="772"/>
      <c r="AW148" s="772"/>
      <c r="AX148" s="772"/>
      <c r="AY148" s="772"/>
      <c r="AZ148" s="772"/>
      <c r="BA148" s="772"/>
      <c r="BB148" s="772"/>
      <c r="BC148" s="772"/>
      <c r="BD148" s="772"/>
      <c r="BE148" s="772"/>
      <c r="BF148" s="772"/>
      <c r="BG148" s="773"/>
    </row>
    <row r="149" spans="2:66" ht="21.75" customHeight="1">
      <c r="D149" s="760"/>
      <c r="E149" s="771"/>
      <c r="F149" s="772"/>
      <c r="G149" s="772"/>
      <c r="H149" s="772"/>
      <c r="I149" s="772"/>
      <c r="J149" s="772"/>
      <c r="K149" s="772"/>
      <c r="L149" s="772"/>
      <c r="M149" s="772"/>
      <c r="N149" s="772"/>
      <c r="O149" s="772"/>
      <c r="P149" s="772"/>
      <c r="Q149" s="772"/>
      <c r="R149" s="772"/>
      <c r="S149" s="772"/>
      <c r="T149" s="772"/>
      <c r="U149" s="772"/>
      <c r="V149" s="772"/>
      <c r="W149" s="772"/>
      <c r="X149" s="772"/>
      <c r="Y149" s="772"/>
      <c r="Z149" s="772"/>
      <c r="AA149" s="772"/>
      <c r="AB149" s="772"/>
      <c r="AC149" s="772"/>
      <c r="AD149" s="772"/>
      <c r="AE149" s="772"/>
      <c r="AF149" s="772"/>
      <c r="AG149" s="772"/>
      <c r="AH149" s="772"/>
      <c r="AI149" s="772"/>
      <c r="AJ149" s="772"/>
      <c r="AK149" s="772"/>
      <c r="AL149" s="772"/>
      <c r="AM149" s="772"/>
      <c r="AN149" s="772"/>
      <c r="AO149" s="772"/>
      <c r="AP149" s="772"/>
      <c r="AQ149" s="772"/>
      <c r="AR149" s="772"/>
      <c r="AS149" s="772"/>
      <c r="AT149" s="772"/>
      <c r="AU149" s="772"/>
      <c r="AV149" s="772"/>
      <c r="AW149" s="772"/>
      <c r="AX149" s="772"/>
      <c r="AY149" s="772"/>
      <c r="AZ149" s="772"/>
      <c r="BA149" s="772"/>
      <c r="BB149" s="772"/>
      <c r="BC149" s="772"/>
      <c r="BD149" s="772"/>
      <c r="BE149" s="772"/>
      <c r="BF149" s="772"/>
      <c r="BG149" s="773"/>
    </row>
    <row r="150" spans="2:66" ht="21.75" customHeight="1">
      <c r="D150" s="760"/>
      <c r="E150" s="771"/>
      <c r="F150" s="772"/>
      <c r="G150" s="772"/>
      <c r="H150" s="772"/>
      <c r="I150" s="772"/>
      <c r="J150" s="772"/>
      <c r="K150" s="772"/>
      <c r="L150" s="772"/>
      <c r="M150" s="772"/>
      <c r="N150" s="772"/>
      <c r="O150" s="772"/>
      <c r="P150" s="772"/>
      <c r="Q150" s="772"/>
      <c r="R150" s="772"/>
      <c r="S150" s="772"/>
      <c r="T150" s="772"/>
      <c r="U150" s="772"/>
      <c r="V150" s="772"/>
      <c r="W150" s="772"/>
      <c r="X150" s="772"/>
      <c r="Y150" s="772"/>
      <c r="Z150" s="772"/>
      <c r="AA150" s="772"/>
      <c r="AB150" s="772"/>
      <c r="AC150" s="772"/>
      <c r="AD150" s="772"/>
      <c r="AE150" s="772"/>
      <c r="AF150" s="772"/>
      <c r="AG150" s="772"/>
      <c r="AH150" s="772"/>
      <c r="AI150" s="772"/>
      <c r="AJ150" s="772"/>
      <c r="AK150" s="772"/>
      <c r="AL150" s="772"/>
      <c r="AM150" s="772"/>
      <c r="AN150" s="772"/>
      <c r="AO150" s="772"/>
      <c r="AP150" s="772"/>
      <c r="AQ150" s="772"/>
      <c r="AR150" s="772"/>
      <c r="AS150" s="772"/>
      <c r="AT150" s="772"/>
      <c r="AU150" s="772"/>
      <c r="AV150" s="772"/>
      <c r="AW150" s="772"/>
      <c r="AX150" s="772"/>
      <c r="AY150" s="772"/>
      <c r="AZ150" s="772"/>
      <c r="BA150" s="772"/>
      <c r="BB150" s="772"/>
      <c r="BC150" s="772"/>
      <c r="BD150" s="772"/>
      <c r="BE150" s="772"/>
      <c r="BF150" s="772"/>
      <c r="BG150" s="773"/>
    </row>
    <row r="151" spans="2:66" ht="21.75" customHeight="1">
      <c r="D151" s="760"/>
      <c r="E151" s="771"/>
      <c r="F151" s="772"/>
      <c r="G151" s="772"/>
      <c r="H151" s="772"/>
      <c r="I151" s="772"/>
      <c r="J151" s="772"/>
      <c r="K151" s="772"/>
      <c r="L151" s="772"/>
      <c r="M151" s="772"/>
      <c r="N151" s="772"/>
      <c r="O151" s="772"/>
      <c r="P151" s="772"/>
      <c r="Q151" s="772"/>
      <c r="R151" s="772"/>
      <c r="S151" s="772"/>
      <c r="T151" s="772"/>
      <c r="U151" s="772"/>
      <c r="V151" s="772"/>
      <c r="W151" s="772"/>
      <c r="X151" s="772"/>
      <c r="Y151" s="772"/>
      <c r="Z151" s="772"/>
      <c r="AA151" s="772"/>
      <c r="AB151" s="772"/>
      <c r="AC151" s="772"/>
      <c r="AD151" s="772"/>
      <c r="AE151" s="772"/>
      <c r="AF151" s="772"/>
      <c r="AG151" s="772"/>
      <c r="AH151" s="772"/>
      <c r="AI151" s="772"/>
      <c r="AJ151" s="772"/>
      <c r="AK151" s="772"/>
      <c r="AL151" s="772"/>
      <c r="AM151" s="772"/>
      <c r="AN151" s="772"/>
      <c r="AO151" s="772"/>
      <c r="AP151" s="772"/>
      <c r="AQ151" s="772"/>
      <c r="AR151" s="772"/>
      <c r="AS151" s="772"/>
      <c r="AT151" s="772"/>
      <c r="AU151" s="772"/>
      <c r="AV151" s="772"/>
      <c r="AW151" s="772"/>
      <c r="AX151" s="772"/>
      <c r="AY151" s="772"/>
      <c r="AZ151" s="772"/>
      <c r="BA151" s="772"/>
      <c r="BB151" s="772"/>
      <c r="BC151" s="772"/>
      <c r="BD151" s="772"/>
      <c r="BE151" s="772"/>
      <c r="BF151" s="772"/>
      <c r="BG151" s="773"/>
    </row>
    <row r="152" spans="2:66" ht="21.75" customHeight="1">
      <c r="D152" s="761"/>
      <c r="E152" s="774"/>
      <c r="F152" s="775"/>
      <c r="G152" s="775"/>
      <c r="H152" s="775"/>
      <c r="I152" s="775"/>
      <c r="J152" s="775"/>
      <c r="K152" s="775"/>
      <c r="L152" s="775"/>
      <c r="M152" s="775"/>
      <c r="N152" s="775"/>
      <c r="O152" s="775"/>
      <c r="P152" s="775"/>
      <c r="Q152" s="775"/>
      <c r="R152" s="775"/>
      <c r="S152" s="775"/>
      <c r="T152" s="775"/>
      <c r="U152" s="775"/>
      <c r="V152" s="775"/>
      <c r="W152" s="775"/>
      <c r="X152" s="775"/>
      <c r="Y152" s="775"/>
      <c r="Z152" s="775"/>
      <c r="AA152" s="775"/>
      <c r="AB152" s="775"/>
      <c r="AC152" s="775"/>
      <c r="AD152" s="775"/>
      <c r="AE152" s="775"/>
      <c r="AF152" s="775"/>
      <c r="AG152" s="775"/>
      <c r="AH152" s="775"/>
      <c r="AI152" s="775"/>
      <c r="AJ152" s="775"/>
      <c r="AK152" s="775"/>
      <c r="AL152" s="775"/>
      <c r="AM152" s="775"/>
      <c r="AN152" s="775"/>
      <c r="AO152" s="775"/>
      <c r="AP152" s="775"/>
      <c r="AQ152" s="775"/>
      <c r="AR152" s="775"/>
      <c r="AS152" s="775"/>
      <c r="AT152" s="775"/>
      <c r="AU152" s="775"/>
      <c r="AV152" s="775"/>
      <c r="AW152" s="775"/>
      <c r="AX152" s="775"/>
      <c r="AY152" s="775"/>
      <c r="AZ152" s="775"/>
      <c r="BA152" s="775"/>
      <c r="BB152" s="775"/>
      <c r="BC152" s="775"/>
      <c r="BD152" s="775"/>
      <c r="BE152" s="775"/>
      <c r="BF152" s="775"/>
      <c r="BG152" s="776"/>
    </row>
    <row r="153" spans="2:66" s="136" customFormat="1" ht="13.5">
      <c r="B153" s="777" t="s">
        <v>812</v>
      </c>
      <c r="C153" s="777"/>
      <c r="D153" s="273" t="s">
        <v>1706</v>
      </c>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c r="AI153" s="137"/>
      <c r="AJ153" s="137"/>
      <c r="AK153" s="275"/>
      <c r="AL153" s="275"/>
      <c r="AM153" s="275"/>
      <c r="AN153" s="275"/>
      <c r="AO153" s="275"/>
      <c r="AP153" s="275"/>
      <c r="AQ153" s="275"/>
      <c r="AR153" s="275"/>
      <c r="AS153" s="275"/>
      <c r="AT153" s="275"/>
      <c r="AU153" s="275"/>
      <c r="AV153" s="275"/>
      <c r="AW153" s="132"/>
      <c r="AX153" s="132"/>
      <c r="AY153" s="132"/>
      <c r="AZ153" s="132"/>
      <c r="BA153" s="132"/>
      <c r="BB153" s="132"/>
      <c r="BC153" s="132"/>
      <c r="BD153" s="132"/>
      <c r="BE153" s="132"/>
      <c r="BF153" s="132"/>
      <c r="BG153" s="132"/>
      <c r="BH153" s="132"/>
      <c r="BI153" s="132"/>
      <c r="BJ153" s="132"/>
      <c r="BK153" s="132"/>
      <c r="BL153" s="132"/>
      <c r="BM153" s="132"/>
      <c r="BN153" s="132"/>
    </row>
    <row r="156" spans="2:66" ht="21.75" customHeight="1">
      <c r="D156" s="137" t="s">
        <v>2363</v>
      </c>
    </row>
    <row r="157" spans="2:66" ht="21.75" customHeight="1">
      <c r="D157" s="137" t="s">
        <v>3052</v>
      </c>
    </row>
    <row r="159" spans="2:66" ht="21.75" customHeight="1">
      <c r="D159" s="137" t="s">
        <v>2364</v>
      </c>
    </row>
    <row r="160" spans="2:66" ht="21.75" customHeight="1">
      <c r="D160" s="137" t="s">
        <v>604</v>
      </c>
    </row>
    <row r="161" spans="2:67" ht="21.75" customHeight="1">
      <c r="D161" s="137" t="s">
        <v>605</v>
      </c>
    </row>
    <row r="163" spans="2:67" ht="21.75" customHeight="1">
      <c r="D163" s="22" t="s">
        <v>635</v>
      </c>
      <c r="E163" s="22"/>
      <c r="F163" s="22"/>
      <c r="G163" s="22"/>
      <c r="H163" s="22"/>
      <c r="I163" s="22"/>
      <c r="J163" s="22"/>
      <c r="K163" s="22" t="s">
        <v>167</v>
      </c>
      <c r="L163" s="22" t="s">
        <v>168</v>
      </c>
      <c r="M163" s="22"/>
      <c r="N163" s="22"/>
      <c r="O163" s="22"/>
      <c r="P163" s="22"/>
      <c r="Q163" s="22"/>
      <c r="R163" s="22"/>
      <c r="S163" s="22" t="s">
        <v>169</v>
      </c>
      <c r="T163" s="22" t="s">
        <v>170</v>
      </c>
      <c r="U163" s="22"/>
      <c r="V163" s="22"/>
      <c r="W163" s="22"/>
      <c r="X163" s="22"/>
      <c r="Y163" s="22"/>
      <c r="Z163" s="22"/>
      <c r="AA163" s="22" t="s">
        <v>171</v>
      </c>
      <c r="AB163" s="22" t="s">
        <v>172</v>
      </c>
      <c r="AC163" s="22"/>
      <c r="AD163" s="22"/>
      <c r="AE163" s="22"/>
      <c r="AF163" s="22"/>
      <c r="AG163" s="22"/>
      <c r="AH163" s="22"/>
      <c r="AI163" s="22" t="s">
        <v>173</v>
      </c>
      <c r="AJ163" s="22" t="s">
        <v>24</v>
      </c>
      <c r="AK163" s="22"/>
      <c r="AL163" s="22"/>
      <c r="AM163" s="22"/>
      <c r="AQ163" s="22" t="s">
        <v>67</v>
      </c>
      <c r="AR163" s="22" t="s">
        <v>25</v>
      </c>
      <c r="AS163" s="22"/>
      <c r="AT163" s="22"/>
      <c r="AU163" s="22"/>
      <c r="AV163" s="22"/>
      <c r="AW163" s="22"/>
      <c r="AX163" s="22"/>
      <c r="AY163" s="22" t="s">
        <v>236</v>
      </c>
      <c r="AZ163" s="22" t="s">
        <v>26</v>
      </c>
      <c r="BA163" s="22"/>
      <c r="BB163" s="22"/>
      <c r="BC163" s="22"/>
      <c r="BD163" s="22"/>
      <c r="BE163" s="22"/>
      <c r="BF163" s="22"/>
      <c r="BG163" s="22" t="s">
        <v>237</v>
      </c>
      <c r="BH163" s="22" t="s">
        <v>72</v>
      </c>
      <c r="BI163" s="22"/>
      <c r="BJ163" s="22"/>
      <c r="BK163" s="22"/>
      <c r="BL163" s="22"/>
      <c r="BM163" s="22"/>
      <c r="BN163" s="22"/>
      <c r="BO163" s="22" t="s">
        <v>1887</v>
      </c>
    </row>
    <row r="164" spans="2:67" ht="21.75" customHeight="1">
      <c r="D164" s="785" t="s">
        <v>584</v>
      </c>
      <c r="E164" s="786"/>
      <c r="F164" s="786"/>
      <c r="G164" s="786"/>
      <c r="H164" s="786"/>
      <c r="I164" s="786"/>
      <c r="J164" s="786"/>
      <c r="K164" s="786"/>
      <c r="L164" s="786"/>
      <c r="M164" s="786"/>
      <c r="N164" s="786"/>
      <c r="O164" s="786"/>
      <c r="P164" s="786"/>
      <c r="Q164" s="786"/>
      <c r="R164" s="786"/>
      <c r="S164" s="787"/>
      <c r="T164" s="785" t="s">
        <v>580</v>
      </c>
      <c r="U164" s="786"/>
      <c r="V164" s="786"/>
      <c r="W164" s="786"/>
      <c r="X164" s="786"/>
      <c r="Y164" s="786"/>
      <c r="Z164" s="786"/>
      <c r="AA164" s="786"/>
      <c r="AB164" s="785" t="s">
        <v>583</v>
      </c>
      <c r="AC164" s="786"/>
      <c r="AD164" s="786"/>
      <c r="AE164" s="786"/>
      <c r="AF164" s="786"/>
      <c r="AG164" s="786"/>
      <c r="AH164" s="786"/>
      <c r="AI164" s="787"/>
      <c r="AJ164" s="802" t="s">
        <v>1872</v>
      </c>
      <c r="AK164" s="802"/>
      <c r="AL164" s="802"/>
      <c r="AM164" s="802"/>
      <c r="AN164" s="802"/>
      <c r="AO164" s="802"/>
      <c r="AP164" s="802"/>
      <c r="AQ164" s="802"/>
      <c r="AR164" s="802"/>
      <c r="AS164" s="802"/>
      <c r="AT164" s="802"/>
      <c r="AU164" s="802"/>
      <c r="AV164" s="802"/>
      <c r="AW164" s="802"/>
      <c r="AX164" s="802"/>
      <c r="AY164" s="802"/>
      <c r="AZ164" s="802"/>
      <c r="BA164" s="802"/>
      <c r="BB164" s="802"/>
      <c r="BC164" s="802"/>
      <c r="BD164" s="802"/>
      <c r="BE164" s="802"/>
      <c r="BF164" s="802"/>
      <c r="BG164" s="802"/>
      <c r="BH164" s="802"/>
      <c r="BI164" s="802"/>
      <c r="BJ164" s="802"/>
      <c r="BK164" s="802"/>
      <c r="BL164" s="802"/>
      <c r="BM164" s="802"/>
      <c r="BN164" s="802"/>
      <c r="BO164" s="802"/>
    </row>
    <row r="165" spans="2:67" ht="21.75" customHeight="1">
      <c r="D165" s="788"/>
      <c r="E165" s="789"/>
      <c r="F165" s="789"/>
      <c r="G165" s="789"/>
      <c r="H165" s="789"/>
      <c r="I165" s="789"/>
      <c r="J165" s="789"/>
      <c r="K165" s="789"/>
      <c r="L165" s="789"/>
      <c r="M165" s="789"/>
      <c r="N165" s="789"/>
      <c r="O165" s="789"/>
      <c r="P165" s="789"/>
      <c r="Q165" s="789"/>
      <c r="R165" s="789"/>
      <c r="S165" s="790"/>
      <c r="T165" s="788"/>
      <c r="U165" s="789"/>
      <c r="V165" s="789"/>
      <c r="W165" s="789"/>
      <c r="X165" s="789"/>
      <c r="Y165" s="789"/>
      <c r="Z165" s="789"/>
      <c r="AA165" s="789"/>
      <c r="AB165" s="788"/>
      <c r="AC165" s="789"/>
      <c r="AD165" s="789"/>
      <c r="AE165" s="789"/>
      <c r="AF165" s="789"/>
      <c r="AG165" s="789"/>
      <c r="AH165" s="789"/>
      <c r="AI165" s="790"/>
      <c r="AJ165" s="802"/>
      <c r="AK165" s="802"/>
      <c r="AL165" s="802"/>
      <c r="AM165" s="802"/>
      <c r="AN165" s="802"/>
      <c r="AO165" s="802"/>
      <c r="AP165" s="802"/>
      <c r="AQ165" s="802"/>
      <c r="AR165" s="802"/>
      <c r="AS165" s="802"/>
      <c r="AT165" s="802"/>
      <c r="AU165" s="802"/>
      <c r="AV165" s="802"/>
      <c r="AW165" s="802"/>
      <c r="AX165" s="802"/>
      <c r="AY165" s="802"/>
      <c r="AZ165" s="802"/>
      <c r="BA165" s="802"/>
      <c r="BB165" s="802"/>
      <c r="BC165" s="802"/>
      <c r="BD165" s="802"/>
      <c r="BE165" s="802"/>
      <c r="BF165" s="802"/>
      <c r="BG165" s="802"/>
      <c r="BH165" s="802"/>
      <c r="BI165" s="802"/>
      <c r="BJ165" s="802"/>
      <c r="BK165" s="802"/>
      <c r="BL165" s="802"/>
      <c r="BM165" s="802"/>
      <c r="BN165" s="802"/>
      <c r="BO165" s="802"/>
    </row>
    <row r="166" spans="2:67" ht="21.75" customHeight="1">
      <c r="D166" s="788"/>
      <c r="E166" s="789"/>
      <c r="F166" s="789"/>
      <c r="G166" s="789"/>
      <c r="H166" s="789"/>
      <c r="I166" s="789"/>
      <c r="J166" s="789"/>
      <c r="K166" s="789"/>
      <c r="L166" s="789"/>
      <c r="M166" s="789"/>
      <c r="N166" s="789"/>
      <c r="O166" s="789"/>
      <c r="P166" s="789"/>
      <c r="Q166" s="789"/>
      <c r="R166" s="789"/>
      <c r="S166" s="790"/>
      <c r="T166" s="788"/>
      <c r="U166" s="789"/>
      <c r="V166" s="789"/>
      <c r="W166" s="789"/>
      <c r="X166" s="789"/>
      <c r="Y166" s="789"/>
      <c r="Z166" s="789"/>
      <c r="AA166" s="789"/>
      <c r="AB166" s="788"/>
      <c r="AC166" s="789"/>
      <c r="AD166" s="789"/>
      <c r="AE166" s="789"/>
      <c r="AF166" s="789"/>
      <c r="AG166" s="789"/>
      <c r="AH166" s="789"/>
      <c r="AI166" s="790"/>
      <c r="AJ166" s="802"/>
      <c r="AK166" s="802"/>
      <c r="AL166" s="802"/>
      <c r="AM166" s="802"/>
      <c r="AN166" s="802"/>
      <c r="AO166" s="802"/>
      <c r="AP166" s="802"/>
      <c r="AQ166" s="802"/>
      <c r="AR166" s="802"/>
      <c r="AS166" s="802"/>
      <c r="AT166" s="802"/>
      <c r="AU166" s="802"/>
      <c r="AV166" s="802"/>
      <c r="AW166" s="802"/>
      <c r="AX166" s="802"/>
      <c r="AY166" s="802"/>
      <c r="AZ166" s="802"/>
      <c r="BA166" s="802"/>
      <c r="BB166" s="802"/>
      <c r="BC166" s="802"/>
      <c r="BD166" s="802"/>
      <c r="BE166" s="802"/>
      <c r="BF166" s="802"/>
      <c r="BG166" s="802"/>
      <c r="BH166" s="802"/>
      <c r="BI166" s="802"/>
      <c r="BJ166" s="802"/>
      <c r="BK166" s="802"/>
      <c r="BL166" s="802"/>
      <c r="BM166" s="802"/>
      <c r="BN166" s="802"/>
      <c r="BO166" s="802"/>
    </row>
    <row r="167" spans="2:67" ht="21.75" customHeight="1">
      <c r="D167" s="788"/>
      <c r="E167" s="789"/>
      <c r="F167" s="789"/>
      <c r="G167" s="789"/>
      <c r="H167" s="789"/>
      <c r="I167" s="789"/>
      <c r="J167" s="789"/>
      <c r="K167" s="789"/>
      <c r="L167" s="789"/>
      <c r="M167" s="789"/>
      <c r="N167" s="789"/>
      <c r="O167" s="789"/>
      <c r="P167" s="789"/>
      <c r="Q167" s="789"/>
      <c r="R167" s="789"/>
      <c r="S167" s="790"/>
      <c r="T167" s="788"/>
      <c r="U167" s="789"/>
      <c r="V167" s="789"/>
      <c r="W167" s="789"/>
      <c r="X167" s="789"/>
      <c r="Y167" s="789"/>
      <c r="Z167" s="789"/>
      <c r="AA167" s="789"/>
      <c r="AB167" s="788"/>
      <c r="AC167" s="789"/>
      <c r="AD167" s="789"/>
      <c r="AE167" s="789"/>
      <c r="AF167" s="789"/>
      <c r="AG167" s="789"/>
      <c r="AH167" s="789"/>
      <c r="AI167" s="790"/>
      <c r="AJ167" s="802"/>
      <c r="AK167" s="802"/>
      <c r="AL167" s="802"/>
      <c r="AM167" s="802"/>
      <c r="AN167" s="802"/>
      <c r="AO167" s="802"/>
      <c r="AP167" s="802"/>
      <c r="AQ167" s="802"/>
      <c r="AR167" s="802"/>
      <c r="AS167" s="802"/>
      <c r="AT167" s="802"/>
      <c r="AU167" s="802"/>
      <c r="AV167" s="802"/>
      <c r="AW167" s="802"/>
      <c r="AX167" s="802"/>
      <c r="AY167" s="802"/>
      <c r="AZ167" s="802"/>
      <c r="BA167" s="802"/>
      <c r="BB167" s="802"/>
      <c r="BC167" s="802"/>
      <c r="BD167" s="802"/>
      <c r="BE167" s="802"/>
      <c r="BF167" s="802"/>
      <c r="BG167" s="802"/>
      <c r="BH167" s="802"/>
      <c r="BI167" s="802"/>
      <c r="BJ167" s="802"/>
      <c r="BK167" s="802"/>
      <c r="BL167" s="802"/>
      <c r="BM167" s="802"/>
      <c r="BN167" s="802"/>
      <c r="BO167" s="802"/>
    </row>
    <row r="168" spans="2:67" ht="21.75" customHeight="1">
      <c r="D168" s="788"/>
      <c r="E168" s="789"/>
      <c r="F168" s="789"/>
      <c r="G168" s="789"/>
      <c r="H168" s="789"/>
      <c r="I168" s="789"/>
      <c r="J168" s="789"/>
      <c r="K168" s="789"/>
      <c r="L168" s="789"/>
      <c r="M168" s="789"/>
      <c r="N168" s="789"/>
      <c r="O168" s="789"/>
      <c r="P168" s="789"/>
      <c r="Q168" s="789"/>
      <c r="R168" s="789"/>
      <c r="S168" s="790"/>
      <c r="T168" s="788"/>
      <c r="U168" s="789"/>
      <c r="V168" s="789"/>
      <c r="W168" s="789"/>
      <c r="X168" s="789"/>
      <c r="Y168" s="789"/>
      <c r="Z168" s="789"/>
      <c r="AA168" s="789"/>
      <c r="AB168" s="788"/>
      <c r="AC168" s="789"/>
      <c r="AD168" s="789"/>
      <c r="AE168" s="789"/>
      <c r="AF168" s="789"/>
      <c r="AG168" s="789"/>
      <c r="AH168" s="789"/>
      <c r="AI168" s="790"/>
      <c r="AJ168" s="802"/>
      <c r="AK168" s="802"/>
      <c r="AL168" s="802"/>
      <c r="AM168" s="802"/>
      <c r="AN168" s="802"/>
      <c r="AO168" s="802"/>
      <c r="AP168" s="802"/>
      <c r="AQ168" s="802"/>
      <c r="AR168" s="802"/>
      <c r="AS168" s="802"/>
      <c r="AT168" s="802"/>
      <c r="AU168" s="802"/>
      <c r="AV168" s="802"/>
      <c r="AW168" s="802"/>
      <c r="AX168" s="802"/>
      <c r="AY168" s="802"/>
      <c r="AZ168" s="802"/>
      <c r="BA168" s="802"/>
      <c r="BB168" s="802"/>
      <c r="BC168" s="802"/>
      <c r="BD168" s="802"/>
      <c r="BE168" s="802"/>
      <c r="BF168" s="802"/>
      <c r="BG168" s="802"/>
      <c r="BH168" s="802"/>
      <c r="BI168" s="802"/>
      <c r="BJ168" s="802"/>
      <c r="BK168" s="802"/>
      <c r="BL168" s="802"/>
      <c r="BM168" s="802"/>
      <c r="BN168" s="802"/>
      <c r="BO168" s="802"/>
    </row>
    <row r="169" spans="2:67" ht="21.75" customHeight="1">
      <c r="D169" s="791"/>
      <c r="E169" s="792"/>
      <c r="F169" s="792"/>
      <c r="G169" s="792"/>
      <c r="H169" s="792"/>
      <c r="I169" s="792"/>
      <c r="J169" s="792"/>
      <c r="K169" s="792"/>
      <c r="L169" s="792"/>
      <c r="M169" s="792"/>
      <c r="N169" s="792"/>
      <c r="O169" s="792"/>
      <c r="P169" s="792"/>
      <c r="Q169" s="792"/>
      <c r="R169" s="792"/>
      <c r="S169" s="793"/>
      <c r="T169" s="791"/>
      <c r="U169" s="792"/>
      <c r="V169" s="792"/>
      <c r="W169" s="792"/>
      <c r="X169" s="792"/>
      <c r="Y169" s="792"/>
      <c r="Z169" s="792"/>
      <c r="AA169" s="792"/>
      <c r="AB169" s="791"/>
      <c r="AC169" s="792"/>
      <c r="AD169" s="792"/>
      <c r="AE169" s="792"/>
      <c r="AF169" s="792"/>
      <c r="AG169" s="792"/>
      <c r="AH169" s="792"/>
      <c r="AI169" s="793"/>
      <c r="AJ169" s="802"/>
      <c r="AK169" s="802"/>
      <c r="AL169" s="802"/>
      <c r="AM169" s="802"/>
      <c r="AN169" s="802"/>
      <c r="AO169" s="802"/>
      <c r="AP169" s="802"/>
      <c r="AQ169" s="802"/>
      <c r="AR169" s="802"/>
      <c r="AS169" s="802"/>
      <c r="AT169" s="802"/>
      <c r="AU169" s="802"/>
      <c r="AV169" s="802"/>
      <c r="AW169" s="802"/>
      <c r="AX169" s="802"/>
      <c r="AY169" s="802"/>
      <c r="AZ169" s="802"/>
      <c r="BA169" s="802"/>
      <c r="BB169" s="802"/>
      <c r="BC169" s="802"/>
      <c r="BD169" s="802"/>
      <c r="BE169" s="802"/>
      <c r="BF169" s="802"/>
      <c r="BG169" s="802"/>
      <c r="BH169" s="802"/>
      <c r="BI169" s="802"/>
      <c r="BJ169" s="802"/>
      <c r="BK169" s="802"/>
      <c r="BL169" s="802"/>
      <c r="BM169" s="802"/>
      <c r="BN169" s="802"/>
      <c r="BO169" s="802"/>
    </row>
    <row r="170" spans="2:67" ht="13.5">
      <c r="B170" s="777" t="s">
        <v>812</v>
      </c>
      <c r="C170" s="777"/>
      <c r="D170" s="801" t="s">
        <v>1873</v>
      </c>
      <c r="E170" s="801"/>
      <c r="F170" s="801"/>
      <c r="G170" s="801"/>
      <c r="H170" s="801"/>
      <c r="I170" s="801"/>
      <c r="J170" s="801"/>
      <c r="K170" s="801"/>
      <c r="L170" s="801"/>
      <c r="M170" s="801"/>
      <c r="N170" s="801"/>
      <c r="O170" s="801"/>
      <c r="P170" s="801"/>
      <c r="Q170" s="801"/>
      <c r="R170" s="801"/>
      <c r="S170" s="801"/>
      <c r="T170" s="801"/>
      <c r="U170" s="801"/>
      <c r="V170" s="801"/>
      <c r="W170" s="801"/>
      <c r="X170" s="801"/>
      <c r="Y170" s="801"/>
      <c r="Z170" s="801"/>
      <c r="AA170" s="801"/>
      <c r="AB170" s="801"/>
      <c r="AC170" s="801"/>
      <c r="AD170" s="801"/>
      <c r="AE170" s="801"/>
      <c r="AF170" s="801"/>
      <c r="AG170" s="801"/>
      <c r="AH170" s="801"/>
      <c r="AI170" s="801"/>
    </row>
    <row r="171" spans="2:67" ht="21.75" customHeight="1">
      <c r="B171" s="134"/>
      <c r="C171" s="134"/>
      <c r="D171" s="134"/>
      <c r="E171" s="134"/>
      <c r="F171" s="134"/>
    </row>
    <row r="172" spans="2:67" ht="21.75" customHeight="1">
      <c r="D172" s="137" t="s">
        <v>2365</v>
      </c>
    </row>
    <row r="173" spans="2:67" ht="21.75" customHeight="1">
      <c r="D173" s="77" t="s">
        <v>3053</v>
      </c>
    </row>
    <row r="174" spans="2:67" ht="21.75" customHeight="1">
      <c r="D174" s="137" t="s">
        <v>605</v>
      </c>
    </row>
    <row r="176" spans="2:67" ht="21.75" customHeight="1">
      <c r="D176" s="22" t="s">
        <v>166</v>
      </c>
      <c r="E176" s="22"/>
      <c r="F176" s="22"/>
      <c r="G176" s="22"/>
      <c r="H176" s="22"/>
      <c r="I176" s="22"/>
      <c r="J176" s="22"/>
      <c r="K176" s="22" t="s">
        <v>167</v>
      </c>
      <c r="L176" s="22" t="s">
        <v>168</v>
      </c>
      <c r="M176" s="22"/>
      <c r="N176" s="22"/>
      <c r="O176" s="22"/>
      <c r="P176" s="22"/>
      <c r="Q176" s="22"/>
      <c r="R176" s="22"/>
      <c r="S176" s="22" t="s">
        <v>169</v>
      </c>
      <c r="T176" s="22" t="s">
        <v>170</v>
      </c>
      <c r="U176" s="22"/>
      <c r="V176" s="22"/>
      <c r="W176" s="22"/>
      <c r="X176" s="22"/>
      <c r="Y176" s="22"/>
      <c r="Z176" s="22"/>
      <c r="AA176" s="22" t="s">
        <v>171</v>
      </c>
      <c r="AB176" s="22" t="s">
        <v>172</v>
      </c>
      <c r="AC176" s="22"/>
      <c r="AD176" s="22"/>
      <c r="AE176" s="22"/>
      <c r="AF176" s="22"/>
      <c r="AG176" s="22"/>
      <c r="AH176" s="22"/>
      <c r="AI176" s="22" t="s">
        <v>173</v>
      </c>
      <c r="AJ176" s="22" t="s">
        <v>24</v>
      </c>
      <c r="AK176" s="22"/>
      <c r="AL176" s="22"/>
      <c r="AM176" s="22"/>
      <c r="AQ176" s="22" t="s">
        <v>67</v>
      </c>
      <c r="AR176" s="22" t="s">
        <v>25</v>
      </c>
      <c r="AS176" s="22"/>
      <c r="AT176" s="22"/>
      <c r="AU176" s="22"/>
      <c r="AV176" s="22"/>
      <c r="AW176" s="22"/>
      <c r="AX176" s="22"/>
      <c r="AY176" s="22" t="s">
        <v>236</v>
      </c>
      <c r="AZ176" s="22" t="s">
        <v>26</v>
      </c>
      <c r="BA176" s="22"/>
      <c r="BB176" s="22"/>
      <c r="BC176" s="22"/>
      <c r="BD176" s="22"/>
      <c r="BE176" s="22"/>
      <c r="BF176" s="22"/>
      <c r="BG176" s="22" t="s">
        <v>237</v>
      </c>
      <c r="BH176" s="22" t="s">
        <v>72</v>
      </c>
      <c r="BI176" s="22"/>
      <c r="BJ176" s="22"/>
      <c r="BK176" s="22"/>
      <c r="BL176" s="22"/>
      <c r="BM176" s="22"/>
      <c r="BN176" s="22"/>
      <c r="BO176" s="22" t="s">
        <v>1887</v>
      </c>
    </row>
    <row r="177" spans="2:67" ht="21.75" customHeight="1">
      <c r="D177" s="785" t="s">
        <v>585</v>
      </c>
      <c r="E177" s="786"/>
      <c r="F177" s="786"/>
      <c r="G177" s="786"/>
      <c r="H177" s="786"/>
      <c r="I177" s="786"/>
      <c r="J177" s="786"/>
      <c r="K177" s="786"/>
      <c r="L177" s="786"/>
      <c r="M177" s="786"/>
      <c r="N177" s="786"/>
      <c r="O177" s="786"/>
      <c r="P177" s="786"/>
      <c r="Q177" s="786"/>
      <c r="R177" s="786"/>
      <c r="S177" s="787"/>
      <c r="T177" s="785" t="s">
        <v>580</v>
      </c>
      <c r="U177" s="786"/>
      <c r="V177" s="786"/>
      <c r="W177" s="786"/>
      <c r="X177" s="786"/>
      <c r="Y177" s="786"/>
      <c r="Z177" s="786"/>
      <c r="AA177" s="786"/>
      <c r="AB177" s="785" t="s">
        <v>583</v>
      </c>
      <c r="AC177" s="786"/>
      <c r="AD177" s="786"/>
      <c r="AE177" s="786"/>
      <c r="AF177" s="786"/>
      <c r="AG177" s="786"/>
      <c r="AH177" s="786"/>
      <c r="AI177" s="787"/>
      <c r="AJ177" s="802" t="s">
        <v>1872</v>
      </c>
      <c r="AK177" s="802"/>
      <c r="AL177" s="802"/>
      <c r="AM177" s="802"/>
      <c r="AN177" s="802"/>
      <c r="AO177" s="802"/>
      <c r="AP177" s="802"/>
      <c r="AQ177" s="802"/>
      <c r="AR177" s="802"/>
      <c r="AS177" s="802"/>
      <c r="AT177" s="802"/>
      <c r="AU177" s="802"/>
      <c r="AV177" s="802"/>
      <c r="AW177" s="802"/>
      <c r="AX177" s="802"/>
      <c r="AY177" s="802"/>
      <c r="AZ177" s="802"/>
      <c r="BA177" s="802"/>
      <c r="BB177" s="802"/>
      <c r="BC177" s="802"/>
      <c r="BD177" s="802"/>
      <c r="BE177" s="802"/>
      <c r="BF177" s="802"/>
      <c r="BG177" s="802"/>
      <c r="BH177" s="802"/>
      <c r="BI177" s="802"/>
      <c r="BJ177" s="802"/>
      <c r="BK177" s="802"/>
      <c r="BL177" s="802"/>
      <c r="BM177" s="802"/>
      <c r="BN177" s="802"/>
      <c r="BO177" s="802"/>
    </row>
    <row r="178" spans="2:67" ht="21.75" customHeight="1">
      <c r="D178" s="788"/>
      <c r="E178" s="789"/>
      <c r="F178" s="789"/>
      <c r="G178" s="789"/>
      <c r="H178" s="789"/>
      <c r="I178" s="789"/>
      <c r="J178" s="789"/>
      <c r="K178" s="789"/>
      <c r="L178" s="789"/>
      <c r="M178" s="789"/>
      <c r="N178" s="789"/>
      <c r="O178" s="789"/>
      <c r="P178" s="789"/>
      <c r="Q178" s="789"/>
      <c r="R178" s="789"/>
      <c r="S178" s="790"/>
      <c r="T178" s="788"/>
      <c r="U178" s="789"/>
      <c r="V178" s="789"/>
      <c r="W178" s="789"/>
      <c r="X178" s="789"/>
      <c r="Y178" s="789"/>
      <c r="Z178" s="789"/>
      <c r="AA178" s="789"/>
      <c r="AB178" s="788"/>
      <c r="AC178" s="789"/>
      <c r="AD178" s="789"/>
      <c r="AE178" s="789"/>
      <c r="AF178" s="789"/>
      <c r="AG178" s="789"/>
      <c r="AH178" s="789"/>
      <c r="AI178" s="790"/>
      <c r="AJ178" s="802"/>
      <c r="AK178" s="802"/>
      <c r="AL178" s="802"/>
      <c r="AM178" s="802"/>
      <c r="AN178" s="802"/>
      <c r="AO178" s="802"/>
      <c r="AP178" s="802"/>
      <c r="AQ178" s="802"/>
      <c r="AR178" s="802"/>
      <c r="AS178" s="802"/>
      <c r="AT178" s="802"/>
      <c r="AU178" s="802"/>
      <c r="AV178" s="802"/>
      <c r="AW178" s="802"/>
      <c r="AX178" s="802"/>
      <c r="AY178" s="802"/>
      <c r="AZ178" s="802"/>
      <c r="BA178" s="802"/>
      <c r="BB178" s="802"/>
      <c r="BC178" s="802"/>
      <c r="BD178" s="802"/>
      <c r="BE178" s="802"/>
      <c r="BF178" s="802"/>
      <c r="BG178" s="802"/>
      <c r="BH178" s="802"/>
      <c r="BI178" s="802"/>
      <c r="BJ178" s="802"/>
      <c r="BK178" s="802"/>
      <c r="BL178" s="802"/>
      <c r="BM178" s="802"/>
      <c r="BN178" s="802"/>
      <c r="BO178" s="802"/>
    </row>
    <row r="179" spans="2:67" ht="21.75" customHeight="1">
      <c r="D179" s="788"/>
      <c r="E179" s="789"/>
      <c r="F179" s="789"/>
      <c r="G179" s="789"/>
      <c r="H179" s="789"/>
      <c r="I179" s="789"/>
      <c r="J179" s="789"/>
      <c r="K179" s="789"/>
      <c r="L179" s="789"/>
      <c r="M179" s="789"/>
      <c r="N179" s="789"/>
      <c r="O179" s="789"/>
      <c r="P179" s="789"/>
      <c r="Q179" s="789"/>
      <c r="R179" s="789"/>
      <c r="S179" s="790"/>
      <c r="T179" s="788"/>
      <c r="U179" s="789"/>
      <c r="V179" s="789"/>
      <c r="W179" s="789"/>
      <c r="X179" s="789"/>
      <c r="Y179" s="789"/>
      <c r="Z179" s="789"/>
      <c r="AA179" s="789"/>
      <c r="AB179" s="788"/>
      <c r="AC179" s="789"/>
      <c r="AD179" s="789"/>
      <c r="AE179" s="789"/>
      <c r="AF179" s="789"/>
      <c r="AG179" s="789"/>
      <c r="AH179" s="789"/>
      <c r="AI179" s="790"/>
      <c r="AJ179" s="802"/>
      <c r="AK179" s="802"/>
      <c r="AL179" s="802"/>
      <c r="AM179" s="802"/>
      <c r="AN179" s="802"/>
      <c r="AO179" s="802"/>
      <c r="AP179" s="802"/>
      <c r="AQ179" s="802"/>
      <c r="AR179" s="802"/>
      <c r="AS179" s="802"/>
      <c r="AT179" s="802"/>
      <c r="AU179" s="802"/>
      <c r="AV179" s="802"/>
      <c r="AW179" s="802"/>
      <c r="AX179" s="802"/>
      <c r="AY179" s="802"/>
      <c r="AZ179" s="802"/>
      <c r="BA179" s="802"/>
      <c r="BB179" s="802"/>
      <c r="BC179" s="802"/>
      <c r="BD179" s="802"/>
      <c r="BE179" s="802"/>
      <c r="BF179" s="802"/>
      <c r="BG179" s="802"/>
      <c r="BH179" s="802"/>
      <c r="BI179" s="802"/>
      <c r="BJ179" s="802"/>
      <c r="BK179" s="802"/>
      <c r="BL179" s="802"/>
      <c r="BM179" s="802"/>
      <c r="BN179" s="802"/>
      <c r="BO179" s="802"/>
    </row>
    <row r="180" spans="2:67" ht="21.75" customHeight="1">
      <c r="D180" s="788"/>
      <c r="E180" s="789"/>
      <c r="F180" s="789"/>
      <c r="G180" s="789"/>
      <c r="H180" s="789"/>
      <c r="I180" s="789"/>
      <c r="J180" s="789"/>
      <c r="K180" s="789"/>
      <c r="L180" s="789"/>
      <c r="M180" s="789"/>
      <c r="N180" s="789"/>
      <c r="O180" s="789"/>
      <c r="P180" s="789"/>
      <c r="Q180" s="789"/>
      <c r="R180" s="789"/>
      <c r="S180" s="790"/>
      <c r="T180" s="788"/>
      <c r="U180" s="789"/>
      <c r="V180" s="789"/>
      <c r="W180" s="789"/>
      <c r="X180" s="789"/>
      <c r="Y180" s="789"/>
      <c r="Z180" s="789"/>
      <c r="AA180" s="789"/>
      <c r="AB180" s="788"/>
      <c r="AC180" s="789"/>
      <c r="AD180" s="789"/>
      <c r="AE180" s="789"/>
      <c r="AF180" s="789"/>
      <c r="AG180" s="789"/>
      <c r="AH180" s="789"/>
      <c r="AI180" s="790"/>
      <c r="AJ180" s="802"/>
      <c r="AK180" s="802"/>
      <c r="AL180" s="802"/>
      <c r="AM180" s="802"/>
      <c r="AN180" s="802"/>
      <c r="AO180" s="802"/>
      <c r="AP180" s="802"/>
      <c r="AQ180" s="802"/>
      <c r="AR180" s="802"/>
      <c r="AS180" s="802"/>
      <c r="AT180" s="802"/>
      <c r="AU180" s="802"/>
      <c r="AV180" s="802"/>
      <c r="AW180" s="802"/>
      <c r="AX180" s="802"/>
      <c r="AY180" s="802"/>
      <c r="AZ180" s="802"/>
      <c r="BA180" s="802"/>
      <c r="BB180" s="802"/>
      <c r="BC180" s="802"/>
      <c r="BD180" s="802"/>
      <c r="BE180" s="802"/>
      <c r="BF180" s="802"/>
      <c r="BG180" s="802"/>
      <c r="BH180" s="802"/>
      <c r="BI180" s="802"/>
      <c r="BJ180" s="802"/>
      <c r="BK180" s="802"/>
      <c r="BL180" s="802"/>
      <c r="BM180" s="802"/>
      <c r="BN180" s="802"/>
      <c r="BO180" s="802"/>
    </row>
    <row r="181" spans="2:67" ht="21.75" customHeight="1">
      <c r="D181" s="788"/>
      <c r="E181" s="789"/>
      <c r="F181" s="789"/>
      <c r="G181" s="789"/>
      <c r="H181" s="789"/>
      <c r="I181" s="789"/>
      <c r="J181" s="789"/>
      <c r="K181" s="789"/>
      <c r="L181" s="789"/>
      <c r="M181" s="789"/>
      <c r="N181" s="789"/>
      <c r="O181" s="789"/>
      <c r="P181" s="789"/>
      <c r="Q181" s="789"/>
      <c r="R181" s="789"/>
      <c r="S181" s="790"/>
      <c r="T181" s="788"/>
      <c r="U181" s="789"/>
      <c r="V181" s="789"/>
      <c r="W181" s="789"/>
      <c r="X181" s="789"/>
      <c r="Y181" s="789"/>
      <c r="Z181" s="789"/>
      <c r="AA181" s="789"/>
      <c r="AB181" s="788"/>
      <c r="AC181" s="789"/>
      <c r="AD181" s="789"/>
      <c r="AE181" s="789"/>
      <c r="AF181" s="789"/>
      <c r="AG181" s="789"/>
      <c r="AH181" s="789"/>
      <c r="AI181" s="790"/>
      <c r="AJ181" s="802"/>
      <c r="AK181" s="802"/>
      <c r="AL181" s="802"/>
      <c r="AM181" s="802"/>
      <c r="AN181" s="802"/>
      <c r="AO181" s="802"/>
      <c r="AP181" s="802"/>
      <c r="AQ181" s="802"/>
      <c r="AR181" s="802"/>
      <c r="AS181" s="802"/>
      <c r="AT181" s="802"/>
      <c r="AU181" s="802"/>
      <c r="AV181" s="802"/>
      <c r="AW181" s="802"/>
      <c r="AX181" s="802"/>
      <c r="AY181" s="802"/>
      <c r="AZ181" s="802"/>
      <c r="BA181" s="802"/>
      <c r="BB181" s="802"/>
      <c r="BC181" s="802"/>
      <c r="BD181" s="802"/>
      <c r="BE181" s="802"/>
      <c r="BF181" s="802"/>
      <c r="BG181" s="802"/>
      <c r="BH181" s="802"/>
      <c r="BI181" s="802"/>
      <c r="BJ181" s="802"/>
      <c r="BK181" s="802"/>
      <c r="BL181" s="802"/>
      <c r="BM181" s="802"/>
      <c r="BN181" s="802"/>
      <c r="BO181" s="802"/>
    </row>
    <row r="182" spans="2:67" ht="21.75" customHeight="1">
      <c r="D182" s="791"/>
      <c r="E182" s="792"/>
      <c r="F182" s="792"/>
      <c r="G182" s="792"/>
      <c r="H182" s="792"/>
      <c r="I182" s="792"/>
      <c r="J182" s="792"/>
      <c r="K182" s="792"/>
      <c r="L182" s="792"/>
      <c r="M182" s="792"/>
      <c r="N182" s="792"/>
      <c r="O182" s="792"/>
      <c r="P182" s="792"/>
      <c r="Q182" s="792"/>
      <c r="R182" s="792"/>
      <c r="S182" s="793"/>
      <c r="T182" s="791"/>
      <c r="U182" s="792"/>
      <c r="V182" s="792"/>
      <c r="W182" s="792"/>
      <c r="X182" s="792"/>
      <c r="Y182" s="792"/>
      <c r="Z182" s="792"/>
      <c r="AA182" s="792"/>
      <c r="AB182" s="791"/>
      <c r="AC182" s="792"/>
      <c r="AD182" s="792"/>
      <c r="AE182" s="792"/>
      <c r="AF182" s="792"/>
      <c r="AG182" s="792"/>
      <c r="AH182" s="792"/>
      <c r="AI182" s="793"/>
      <c r="AJ182" s="802"/>
      <c r="AK182" s="802"/>
      <c r="AL182" s="802"/>
      <c r="AM182" s="802"/>
      <c r="AN182" s="802"/>
      <c r="AO182" s="802"/>
      <c r="AP182" s="802"/>
      <c r="AQ182" s="802"/>
      <c r="AR182" s="802"/>
      <c r="AS182" s="802"/>
      <c r="AT182" s="802"/>
      <c r="AU182" s="802"/>
      <c r="AV182" s="802"/>
      <c r="AW182" s="802"/>
      <c r="AX182" s="802"/>
      <c r="AY182" s="802"/>
      <c r="AZ182" s="802"/>
      <c r="BA182" s="802"/>
      <c r="BB182" s="802"/>
      <c r="BC182" s="802"/>
      <c r="BD182" s="802"/>
      <c r="BE182" s="802"/>
      <c r="BF182" s="802"/>
      <c r="BG182" s="802"/>
      <c r="BH182" s="802"/>
      <c r="BI182" s="802"/>
      <c r="BJ182" s="802"/>
      <c r="BK182" s="802"/>
      <c r="BL182" s="802"/>
      <c r="BM182" s="802"/>
      <c r="BN182" s="802"/>
      <c r="BO182" s="802"/>
    </row>
    <row r="183" spans="2:67" ht="13.5">
      <c r="B183" s="777" t="s">
        <v>812</v>
      </c>
      <c r="C183" s="777"/>
      <c r="D183" s="801" t="s">
        <v>1873</v>
      </c>
      <c r="E183" s="801"/>
      <c r="F183" s="801"/>
      <c r="G183" s="801"/>
      <c r="H183" s="801"/>
      <c r="I183" s="801"/>
      <c r="J183" s="801"/>
      <c r="K183" s="801"/>
      <c r="L183" s="801"/>
      <c r="M183" s="801"/>
      <c r="N183" s="801"/>
      <c r="O183" s="801"/>
      <c r="P183" s="801"/>
      <c r="Q183" s="801"/>
      <c r="R183" s="801"/>
      <c r="S183" s="801"/>
      <c r="T183" s="801"/>
      <c r="U183" s="801"/>
      <c r="V183" s="801"/>
      <c r="W183" s="801"/>
      <c r="X183" s="801"/>
      <c r="Y183" s="801"/>
      <c r="Z183" s="801"/>
      <c r="AA183" s="801"/>
      <c r="AB183" s="801"/>
      <c r="AC183" s="801"/>
      <c r="AD183" s="801"/>
      <c r="AE183" s="801"/>
      <c r="AF183" s="801"/>
      <c r="AG183" s="801"/>
      <c r="AH183" s="801"/>
      <c r="AI183" s="801"/>
    </row>
    <row r="185" spans="2:67" ht="21.75" customHeight="1">
      <c r="D185" s="137" t="s">
        <v>2366</v>
      </c>
    </row>
    <row r="186" spans="2:67" ht="21.75" customHeight="1">
      <c r="D186" s="137" t="s">
        <v>807</v>
      </c>
    </row>
    <row r="188" spans="2:67" ht="21.75" customHeight="1">
      <c r="D188" s="78" t="s">
        <v>2367</v>
      </c>
    </row>
    <row r="189" spans="2:67" ht="21.75" customHeight="1">
      <c r="D189" s="137" t="s">
        <v>807</v>
      </c>
    </row>
    <row r="191" spans="2:67" ht="21.75" customHeight="1">
      <c r="D191" s="137" t="s">
        <v>2368</v>
      </c>
    </row>
    <row r="192" spans="2:67" ht="21.75" customHeight="1">
      <c r="D192" s="137" t="s">
        <v>807</v>
      </c>
    </row>
    <row r="194" spans="4:4" ht="21.75" customHeight="1">
      <c r="D194" s="78" t="s">
        <v>2369</v>
      </c>
    </row>
    <row r="195" spans="4:4" ht="21.75" customHeight="1">
      <c r="D195" s="137" t="s">
        <v>807</v>
      </c>
    </row>
  </sheetData>
  <mergeCells count="246">
    <mergeCell ref="T133:T138"/>
    <mergeCell ref="U133:U138"/>
    <mergeCell ref="W133:W138"/>
    <mergeCell ref="X133:X138"/>
    <mergeCell ref="Y133:Y138"/>
    <mergeCell ref="Z133:Z138"/>
    <mergeCell ref="AA133:AA138"/>
    <mergeCell ref="V133:V138"/>
    <mergeCell ref="AJ121:AJ126"/>
    <mergeCell ref="M133:M138"/>
    <mergeCell ref="N133:N138"/>
    <mergeCell ref="O133:O138"/>
    <mergeCell ref="P133:P138"/>
    <mergeCell ref="Q133:Q138"/>
    <mergeCell ref="R133:R138"/>
    <mergeCell ref="I133:I138"/>
    <mergeCell ref="J133:J138"/>
    <mergeCell ref="K133:K138"/>
    <mergeCell ref="L133:L138"/>
    <mergeCell ref="B170:C170"/>
    <mergeCell ref="D170:AI170"/>
    <mergeCell ref="D121:D126"/>
    <mergeCell ref="E121:E126"/>
    <mergeCell ref="I109:I114"/>
    <mergeCell ref="J109:J114"/>
    <mergeCell ref="U121:U126"/>
    <mergeCell ref="V121:V126"/>
    <mergeCell ref="W121:W126"/>
    <mergeCell ref="X121:X126"/>
    <mergeCell ref="O121:O126"/>
    <mergeCell ref="P121:P126"/>
    <mergeCell ref="Q121:Q126"/>
    <mergeCell ref="R121:R126"/>
    <mergeCell ref="S121:S126"/>
    <mergeCell ref="T121:T126"/>
    <mergeCell ref="B139:C139"/>
    <mergeCell ref="G133:G138"/>
    <mergeCell ref="S133:S138"/>
    <mergeCell ref="D109:D114"/>
    <mergeCell ref="D133:D138"/>
    <mergeCell ref="E133:E138"/>
    <mergeCell ref="F133:F138"/>
    <mergeCell ref="H133:H138"/>
    <mergeCell ref="B103:C103"/>
    <mergeCell ref="B115:C115"/>
    <mergeCell ref="B127:C127"/>
    <mergeCell ref="AK121:AK126"/>
    <mergeCell ref="AL121:AL126"/>
    <mergeCell ref="AM121:AM126"/>
    <mergeCell ref="AN121:AN126"/>
    <mergeCell ref="AX97:AX102"/>
    <mergeCell ref="AY97:AY102"/>
    <mergeCell ref="Y97:Y102"/>
    <mergeCell ref="Q97:Q102"/>
    <mergeCell ref="R97:R102"/>
    <mergeCell ref="S97:S102"/>
    <mergeCell ref="AS121:AS126"/>
    <mergeCell ref="AT121:AT126"/>
    <mergeCell ref="AU121:AU126"/>
    <mergeCell ref="AV121:AV126"/>
    <mergeCell ref="AW121:AW126"/>
    <mergeCell ref="AX121:AX126"/>
    <mergeCell ref="AY121:AY126"/>
    <mergeCell ref="AO121:AO126"/>
    <mergeCell ref="AM97:AM102"/>
    <mergeCell ref="AN97:AN102"/>
    <mergeCell ref="AO97:AO102"/>
    <mergeCell ref="D183:AI183"/>
    <mergeCell ref="B183:C183"/>
    <mergeCell ref="G73:BO78"/>
    <mergeCell ref="AJ164:BO169"/>
    <mergeCell ref="AJ177:BO182"/>
    <mergeCell ref="K109:BO114"/>
    <mergeCell ref="Y121:Y126"/>
    <mergeCell ref="Z121:Z126"/>
    <mergeCell ref="AA121:AA126"/>
    <mergeCell ref="AB121:AB126"/>
    <mergeCell ref="AC121:AC126"/>
    <mergeCell ref="AD121:AD126"/>
    <mergeCell ref="AE121:AE126"/>
    <mergeCell ref="AF121:AF126"/>
    <mergeCell ref="B91:C91"/>
    <mergeCell ref="B79:C79"/>
    <mergeCell ref="Q85:Q90"/>
    <mergeCell ref="R85:R90"/>
    <mergeCell ref="M97:M102"/>
    <mergeCell ref="N97:N102"/>
    <mergeCell ref="O97:O102"/>
    <mergeCell ref="V97:V102"/>
    <mergeCell ref="W97:W102"/>
    <mergeCell ref="X97:X102"/>
    <mergeCell ref="O85:O90"/>
    <mergeCell ref="D51:S56"/>
    <mergeCell ref="T51:AA56"/>
    <mergeCell ref="D59:AI64"/>
    <mergeCell ref="AB51:AQ56"/>
    <mergeCell ref="AR51:BO56"/>
    <mergeCell ref="G85:G90"/>
    <mergeCell ref="L85:L90"/>
    <mergeCell ref="AK97:AK102"/>
    <mergeCell ref="AL97:AL102"/>
    <mergeCell ref="P97:P102"/>
    <mergeCell ref="AA97:AA102"/>
    <mergeCell ref="AB97:AB102"/>
    <mergeCell ref="L97:L102"/>
    <mergeCell ref="BD97:BD102"/>
    <mergeCell ref="BE97:BE102"/>
    <mergeCell ref="AW97:AW102"/>
    <mergeCell ref="AZ97:AZ102"/>
    <mergeCell ref="BA97:BA102"/>
    <mergeCell ref="BB97:BB102"/>
    <mergeCell ref="BC97:BC102"/>
    <mergeCell ref="AC85:AC90"/>
    <mergeCell ref="AD85:AD90"/>
    <mergeCell ref="AE85:AE90"/>
    <mergeCell ref="D177:S182"/>
    <mergeCell ref="T164:AA169"/>
    <mergeCell ref="AB164:AI169"/>
    <mergeCell ref="T177:AA182"/>
    <mergeCell ref="AB177:AI182"/>
    <mergeCell ref="AI97:AI102"/>
    <mergeCell ref="AJ97:AJ102"/>
    <mergeCell ref="AC97:AC102"/>
    <mergeCell ref="AD97:AD102"/>
    <mergeCell ref="AE97:AE102"/>
    <mergeCell ref="AF97:AF102"/>
    <mergeCell ref="AG97:AG102"/>
    <mergeCell ref="AH97:AH102"/>
    <mergeCell ref="H121:H126"/>
    <mergeCell ref="I121:I126"/>
    <mergeCell ref="J121:J126"/>
    <mergeCell ref="K121:K126"/>
    <mergeCell ref="L121:L126"/>
    <mergeCell ref="M121:M126"/>
    <mergeCell ref="N121:N126"/>
    <mergeCell ref="F121:F126"/>
    <mergeCell ref="G121:G126"/>
    <mergeCell ref="D97:D102"/>
    <mergeCell ref="AB133:BG138"/>
    <mergeCell ref="G22:I22"/>
    <mergeCell ref="D164:S169"/>
    <mergeCell ref="D34:S39"/>
    <mergeCell ref="H85:H90"/>
    <mergeCell ref="I85:I90"/>
    <mergeCell ref="G97:G102"/>
    <mergeCell ref="H97:H102"/>
    <mergeCell ref="I97:I102"/>
    <mergeCell ref="K97:K102"/>
    <mergeCell ref="J85:J90"/>
    <mergeCell ref="K85:K90"/>
    <mergeCell ref="P85:P90"/>
    <mergeCell ref="D85:D90"/>
    <mergeCell ref="E85:E90"/>
    <mergeCell ref="F85:F90"/>
    <mergeCell ref="E73:E78"/>
    <mergeCell ref="F73:F78"/>
    <mergeCell ref="E109:E114"/>
    <mergeCell ref="F109:F114"/>
    <mergeCell ref="G109:G114"/>
    <mergeCell ref="H109:H114"/>
    <mergeCell ref="E97:E102"/>
    <mergeCell ref="F97:F102"/>
    <mergeCell ref="J97:J102"/>
    <mergeCell ref="G6:J6"/>
    <mergeCell ref="G7:H7"/>
    <mergeCell ref="I7:J7"/>
    <mergeCell ref="D12:F12"/>
    <mergeCell ref="D11:F11"/>
    <mergeCell ref="D10:F10"/>
    <mergeCell ref="D9:F9"/>
    <mergeCell ref="D8:F8"/>
    <mergeCell ref="E21:F21"/>
    <mergeCell ref="G21:I21"/>
    <mergeCell ref="E18:F18"/>
    <mergeCell ref="E19:F19"/>
    <mergeCell ref="E20:F20"/>
    <mergeCell ref="E23:F23"/>
    <mergeCell ref="E24:F24"/>
    <mergeCell ref="E15:F15"/>
    <mergeCell ref="E16:F16"/>
    <mergeCell ref="E17:F17"/>
    <mergeCell ref="E22:F22"/>
    <mergeCell ref="E147:BG152"/>
    <mergeCell ref="AT97:AT102"/>
    <mergeCell ref="B153:C153"/>
    <mergeCell ref="D147:D152"/>
    <mergeCell ref="E30:F30"/>
    <mergeCell ref="G15:I15"/>
    <mergeCell ref="G16:I16"/>
    <mergeCell ref="G17:I17"/>
    <mergeCell ref="G18:I18"/>
    <mergeCell ref="G19:I19"/>
    <mergeCell ref="G20:I20"/>
    <mergeCell ref="G23:I23"/>
    <mergeCell ref="G24:I24"/>
    <mergeCell ref="G25:I25"/>
    <mergeCell ref="G26:I26"/>
    <mergeCell ref="G27:I27"/>
    <mergeCell ref="G28:I28"/>
    <mergeCell ref="G29:I29"/>
    <mergeCell ref="AG121:AG126"/>
    <mergeCell ref="AH121:AH126"/>
    <mergeCell ref="AI121:AI126"/>
    <mergeCell ref="AF85:AF90"/>
    <mergeCell ref="BF97:BF102"/>
    <mergeCell ref="BG97:BG102"/>
    <mergeCell ref="S85:S90"/>
    <mergeCell ref="T85:T90"/>
    <mergeCell ref="U85:U90"/>
    <mergeCell ref="W85:W90"/>
    <mergeCell ref="Z85:Z90"/>
    <mergeCell ref="X85:X90"/>
    <mergeCell ref="AA85:AA90"/>
    <mergeCell ref="Y85:Y90"/>
    <mergeCell ref="AB85:AB90"/>
    <mergeCell ref="AZ121:AZ126"/>
    <mergeCell ref="BA121:BA126"/>
    <mergeCell ref="BB121:BB126"/>
    <mergeCell ref="BC121:BC126"/>
    <mergeCell ref="AP121:AP126"/>
    <mergeCell ref="AQ121:AQ126"/>
    <mergeCell ref="AR121:AR126"/>
    <mergeCell ref="BH97:BH102"/>
    <mergeCell ref="AS97:AS102"/>
    <mergeCell ref="AU97:AU102"/>
    <mergeCell ref="AV97:AV102"/>
    <mergeCell ref="G30:I30"/>
    <mergeCell ref="E25:F25"/>
    <mergeCell ref="E26:F26"/>
    <mergeCell ref="E27:F27"/>
    <mergeCell ref="E28:F28"/>
    <mergeCell ref="E29:F29"/>
    <mergeCell ref="V85:V90"/>
    <mergeCell ref="AP97:AP102"/>
    <mergeCell ref="AQ97:AQ102"/>
    <mergeCell ref="AR97:AR102"/>
    <mergeCell ref="T34:AA39"/>
    <mergeCell ref="AB34:AI39"/>
    <mergeCell ref="AJ34:BO39"/>
    <mergeCell ref="D42:AI47"/>
    <mergeCell ref="D73:D78"/>
    <mergeCell ref="M85:M90"/>
    <mergeCell ref="N85:N90"/>
    <mergeCell ref="Z97:Z102"/>
    <mergeCell ref="T97:T102"/>
    <mergeCell ref="U97:U102"/>
  </mergeCells>
  <phoneticPr fontId="9"/>
  <pageMargins left="0.7" right="0.7" top="0.75" bottom="0.75" header="0.3" footer="0.3"/>
  <pageSetup paperSize="8" scale="40" fitToHeight="0" orientation="landscape" r:id="rId1"/>
  <rowBreaks count="3" manualBreakCount="3">
    <brk id="65" max="16383" man="1"/>
    <brk id="158" max="66" man="1"/>
    <brk id="184" max="16383"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AW424"/>
  <sheetViews>
    <sheetView showGridLines="0" view="pageBreakPreview" topLeftCell="A43" zoomScale="85" zoomScaleNormal="70" zoomScaleSheetLayoutView="85" workbookViewId="0">
      <selection activeCell="AO55" sqref="AO55"/>
    </sheetView>
  </sheetViews>
  <sheetFormatPr defaultColWidth="3" defaultRowHeight="13.5"/>
  <cols>
    <col min="1" max="3" width="3" style="136"/>
    <col min="4" max="49" width="6.625" style="136" customWidth="1"/>
    <col min="50" max="16384" width="3" style="136"/>
  </cols>
  <sheetData>
    <row r="1" spans="1:49" ht="17.25">
      <c r="A1" s="19" t="s">
        <v>12</v>
      </c>
      <c r="B1" s="19"/>
    </row>
    <row r="3" spans="1:49">
      <c r="C3" s="21" t="s">
        <v>61</v>
      </c>
    </row>
    <row r="4" spans="1:49">
      <c r="D4" s="136" t="s">
        <v>543</v>
      </c>
    </row>
    <row r="6" spans="1:49">
      <c r="D6" s="139" t="s">
        <v>1942</v>
      </c>
      <c r="E6" s="139"/>
      <c r="F6" s="139">
        <f>16*4</f>
        <v>64</v>
      </c>
      <c r="G6" s="139" t="s">
        <v>1939</v>
      </c>
      <c r="H6" s="139"/>
      <c r="I6" s="139"/>
      <c r="J6" s="139"/>
      <c r="K6" s="139"/>
      <c r="L6" s="139"/>
      <c r="M6" s="139"/>
      <c r="N6" s="139"/>
      <c r="O6" s="139"/>
      <c r="P6" s="139"/>
      <c r="Q6" s="139"/>
      <c r="R6" s="139"/>
      <c r="S6" s="139"/>
      <c r="T6" s="139"/>
      <c r="U6" s="139"/>
      <c r="V6" s="139"/>
      <c r="W6" s="139"/>
      <c r="X6" s="139"/>
      <c r="Y6" s="139"/>
      <c r="Z6" s="139"/>
      <c r="AA6" s="139"/>
      <c r="AB6" s="139"/>
      <c r="AC6" s="139"/>
      <c r="AD6" s="139"/>
      <c r="AE6" s="139"/>
      <c r="AF6" s="139"/>
      <c r="AG6" s="139"/>
      <c r="AH6" s="139"/>
      <c r="AI6" s="139"/>
      <c r="AJ6" s="139"/>
      <c r="AK6" s="139"/>
      <c r="AL6" s="139"/>
      <c r="AM6" s="139"/>
      <c r="AN6" s="139"/>
      <c r="AO6" s="139"/>
      <c r="AP6" s="139"/>
      <c r="AQ6" s="139"/>
      <c r="AR6" s="139"/>
      <c r="AS6" s="139"/>
      <c r="AT6" s="139"/>
      <c r="AU6" s="139"/>
      <c r="AV6" s="139"/>
      <c r="AW6" s="139"/>
    </row>
    <row r="8" spans="1:49">
      <c r="D8" s="804" t="s">
        <v>239</v>
      </c>
      <c r="E8" s="804"/>
      <c r="F8" s="804">
        <f>D8+1</f>
        <v>13</v>
      </c>
      <c r="G8" s="805"/>
      <c r="H8" s="804">
        <f t="shared" ref="H8" si="0">F8+1</f>
        <v>14</v>
      </c>
      <c r="I8" s="805"/>
      <c r="J8" s="804">
        <f t="shared" ref="J8" si="1">H8+1</f>
        <v>15</v>
      </c>
      <c r="K8" s="805"/>
      <c r="L8" s="804">
        <f t="shared" ref="L8" si="2">J8+1</f>
        <v>16</v>
      </c>
      <c r="M8" s="805"/>
      <c r="N8" s="804">
        <f t="shared" ref="N8" si="3">L8+1</f>
        <v>17</v>
      </c>
      <c r="O8" s="805"/>
      <c r="P8" s="804">
        <f t="shared" ref="P8" si="4">N8+1</f>
        <v>18</v>
      </c>
      <c r="Q8" s="805"/>
      <c r="R8" s="804">
        <f t="shared" ref="R8" si="5">P8+1</f>
        <v>19</v>
      </c>
      <c r="S8" s="805"/>
      <c r="T8" s="804">
        <f t="shared" ref="T8" si="6">R8+1</f>
        <v>20</v>
      </c>
      <c r="U8" s="805"/>
      <c r="V8" s="804">
        <f t="shared" ref="V8" si="7">T8+1</f>
        <v>21</v>
      </c>
      <c r="W8" s="805"/>
      <c r="X8" s="804">
        <f t="shared" ref="X8" si="8">V8+1</f>
        <v>22</v>
      </c>
      <c r="Y8" s="805"/>
      <c r="Z8" s="804">
        <f t="shared" ref="Z8" si="9">X8+1</f>
        <v>23</v>
      </c>
      <c r="AA8" s="805"/>
      <c r="AB8" s="804">
        <f t="shared" ref="AB8" si="10">Z8+1</f>
        <v>24</v>
      </c>
      <c r="AC8" s="805"/>
      <c r="AD8" s="804">
        <f t="shared" ref="AD8" si="11">AB8+1</f>
        <v>25</v>
      </c>
      <c r="AE8" s="805"/>
      <c r="AF8" s="804">
        <f t="shared" ref="AF8" si="12">AD8+1</f>
        <v>26</v>
      </c>
      <c r="AG8" s="805"/>
      <c r="AH8" s="804">
        <f t="shared" ref="AH8" si="13">AF8+1</f>
        <v>27</v>
      </c>
      <c r="AI8" s="805"/>
    </row>
    <row r="9" spans="1:49" ht="13.5" customHeight="1">
      <c r="D9" s="919" t="s">
        <v>357</v>
      </c>
      <c r="E9" s="917"/>
      <c r="F9" s="917" t="s">
        <v>358</v>
      </c>
      <c r="G9" s="917"/>
      <c r="H9" s="917" t="s">
        <v>359</v>
      </c>
      <c r="I9" s="917"/>
      <c r="J9" s="917" t="s">
        <v>360</v>
      </c>
      <c r="K9" s="917"/>
      <c r="L9" s="917" t="s">
        <v>361</v>
      </c>
      <c r="M9" s="917"/>
      <c r="N9" s="917" t="s">
        <v>362</v>
      </c>
      <c r="O9" s="917"/>
      <c r="P9" s="917" t="s">
        <v>363</v>
      </c>
      <c r="Q9" s="917"/>
      <c r="R9" s="917" t="s">
        <v>364</v>
      </c>
      <c r="S9" s="917"/>
      <c r="T9" s="917" t="s">
        <v>365</v>
      </c>
      <c r="U9" s="917"/>
      <c r="V9" s="917" t="s">
        <v>366</v>
      </c>
      <c r="W9" s="917"/>
      <c r="X9" s="917" t="s">
        <v>367</v>
      </c>
      <c r="Y9" s="917"/>
      <c r="Z9" s="917" t="s">
        <v>368</v>
      </c>
      <c r="AA9" s="917"/>
      <c r="AB9" s="917" t="s">
        <v>369</v>
      </c>
      <c r="AC9" s="917"/>
      <c r="AD9" s="917" t="s">
        <v>370</v>
      </c>
      <c r="AE9" s="917"/>
      <c r="AF9" s="917" t="s">
        <v>371</v>
      </c>
      <c r="AG9" s="917"/>
      <c r="AH9" s="917" t="s">
        <v>372</v>
      </c>
      <c r="AI9" s="917"/>
    </row>
    <row r="10" spans="1:49">
      <c r="D10" s="919"/>
      <c r="E10" s="917"/>
      <c r="F10" s="917"/>
      <c r="G10" s="917"/>
      <c r="H10" s="917"/>
      <c r="I10" s="917"/>
      <c r="J10" s="917"/>
      <c r="K10" s="917"/>
      <c r="L10" s="917"/>
      <c r="M10" s="917"/>
      <c r="N10" s="917"/>
      <c r="O10" s="917"/>
      <c r="P10" s="917"/>
      <c r="Q10" s="917"/>
      <c r="R10" s="917"/>
      <c r="S10" s="917"/>
      <c r="T10" s="917"/>
      <c r="U10" s="917"/>
      <c r="V10" s="917"/>
      <c r="W10" s="917"/>
      <c r="X10" s="917"/>
      <c r="Y10" s="917"/>
      <c r="Z10" s="917"/>
      <c r="AA10" s="917"/>
      <c r="AB10" s="917"/>
      <c r="AC10" s="917"/>
      <c r="AD10" s="917"/>
      <c r="AE10" s="917"/>
      <c r="AF10" s="917"/>
      <c r="AG10" s="917"/>
      <c r="AH10" s="917"/>
      <c r="AI10" s="917"/>
    </row>
    <row r="11" spans="1:49">
      <c r="D11" s="919"/>
      <c r="E11" s="917"/>
      <c r="F11" s="917"/>
      <c r="G11" s="917"/>
      <c r="H11" s="917"/>
      <c r="I11" s="917"/>
      <c r="J11" s="917"/>
      <c r="K11" s="917"/>
      <c r="L11" s="917"/>
      <c r="M11" s="917"/>
      <c r="N11" s="917"/>
      <c r="O11" s="917"/>
      <c r="P11" s="917"/>
      <c r="Q11" s="917"/>
      <c r="R11" s="917"/>
      <c r="S11" s="917"/>
      <c r="T11" s="917"/>
      <c r="U11" s="917"/>
      <c r="V11" s="917"/>
      <c r="W11" s="917"/>
      <c r="X11" s="917"/>
      <c r="Y11" s="917"/>
      <c r="Z11" s="917"/>
      <c r="AA11" s="917"/>
      <c r="AB11" s="917"/>
      <c r="AC11" s="917"/>
      <c r="AD11" s="917"/>
      <c r="AE11" s="917"/>
      <c r="AF11" s="917"/>
      <c r="AG11" s="917"/>
      <c r="AH11" s="917"/>
      <c r="AI11" s="917"/>
    </row>
    <row r="12" spans="1:49">
      <c r="D12" s="919"/>
      <c r="E12" s="917"/>
      <c r="F12" s="917"/>
      <c r="G12" s="917"/>
      <c r="H12" s="917"/>
      <c r="I12" s="917"/>
      <c r="J12" s="917"/>
      <c r="K12" s="917"/>
      <c r="L12" s="917"/>
      <c r="M12" s="917"/>
      <c r="N12" s="917"/>
      <c r="O12" s="917"/>
      <c r="P12" s="917"/>
      <c r="Q12" s="917"/>
      <c r="R12" s="917"/>
      <c r="S12" s="917"/>
      <c r="T12" s="917"/>
      <c r="U12" s="917"/>
      <c r="V12" s="917"/>
      <c r="W12" s="917"/>
      <c r="X12" s="917"/>
      <c r="Y12" s="917"/>
      <c r="Z12" s="917"/>
      <c r="AA12" s="917"/>
      <c r="AB12" s="917"/>
      <c r="AC12" s="917"/>
      <c r="AD12" s="917"/>
      <c r="AE12" s="917"/>
      <c r="AF12" s="917"/>
      <c r="AG12" s="917"/>
      <c r="AH12" s="917"/>
      <c r="AI12" s="917"/>
    </row>
    <row r="13" spans="1:49">
      <c r="D13" s="919"/>
      <c r="E13" s="917"/>
      <c r="F13" s="917"/>
      <c r="G13" s="917"/>
      <c r="H13" s="917"/>
      <c r="I13" s="917"/>
      <c r="J13" s="917"/>
      <c r="K13" s="917"/>
      <c r="L13" s="917"/>
      <c r="M13" s="917"/>
      <c r="N13" s="917"/>
      <c r="O13" s="917"/>
      <c r="P13" s="917"/>
      <c r="Q13" s="917"/>
      <c r="R13" s="917"/>
      <c r="S13" s="917"/>
      <c r="T13" s="917"/>
      <c r="U13" s="917"/>
      <c r="V13" s="917"/>
      <c r="W13" s="917"/>
      <c r="X13" s="917"/>
      <c r="Y13" s="917"/>
      <c r="Z13" s="917"/>
      <c r="AA13" s="917"/>
      <c r="AB13" s="917"/>
      <c r="AC13" s="917"/>
      <c r="AD13" s="917"/>
      <c r="AE13" s="917"/>
      <c r="AF13" s="917"/>
      <c r="AG13" s="917"/>
      <c r="AH13" s="917"/>
      <c r="AI13" s="917"/>
    </row>
    <row r="14" spans="1:49">
      <c r="D14" s="919"/>
      <c r="E14" s="917"/>
      <c r="F14" s="917"/>
      <c r="G14" s="917"/>
      <c r="H14" s="917"/>
      <c r="I14" s="917"/>
      <c r="J14" s="917"/>
      <c r="K14" s="917"/>
      <c r="L14" s="917"/>
      <c r="M14" s="917"/>
      <c r="N14" s="917"/>
      <c r="O14" s="917"/>
      <c r="P14" s="917"/>
      <c r="Q14" s="917"/>
      <c r="R14" s="917"/>
      <c r="S14" s="917"/>
      <c r="T14" s="917"/>
      <c r="U14" s="917"/>
      <c r="V14" s="917"/>
      <c r="W14" s="917"/>
      <c r="X14" s="917"/>
      <c r="Y14" s="917"/>
      <c r="Z14" s="917"/>
      <c r="AA14" s="917"/>
      <c r="AB14" s="917"/>
      <c r="AC14" s="917"/>
      <c r="AD14" s="917"/>
      <c r="AE14" s="917"/>
      <c r="AF14" s="917"/>
      <c r="AG14" s="917"/>
      <c r="AH14" s="917"/>
      <c r="AI14" s="917"/>
    </row>
    <row r="15" spans="1:49">
      <c r="B15" s="777" t="s">
        <v>812</v>
      </c>
      <c r="C15" s="777"/>
      <c r="D15" s="856" t="s">
        <v>814</v>
      </c>
      <c r="E15" s="912"/>
      <c r="F15" s="912"/>
      <c r="G15" s="912"/>
      <c r="H15" s="912"/>
      <c r="I15" s="912"/>
      <c r="J15" s="912"/>
      <c r="K15" s="912"/>
      <c r="L15" s="912"/>
      <c r="M15" s="912"/>
      <c r="N15" s="912"/>
      <c r="O15" s="912"/>
      <c r="P15" s="912"/>
      <c r="Q15" s="912"/>
      <c r="R15" s="912"/>
      <c r="S15" s="912"/>
      <c r="T15" s="912"/>
      <c r="U15" s="912"/>
      <c r="V15" s="912"/>
      <c r="W15" s="912"/>
      <c r="X15" s="912"/>
      <c r="Y15" s="912"/>
      <c r="Z15" s="912"/>
      <c r="AA15" s="912"/>
      <c r="AB15" s="912"/>
      <c r="AC15" s="912"/>
      <c r="AD15" s="912"/>
      <c r="AE15" s="912"/>
      <c r="AF15" s="912"/>
      <c r="AG15" s="912"/>
      <c r="AH15" s="912"/>
      <c r="AI15" s="913"/>
    </row>
    <row r="16" spans="1:49">
      <c r="U16" s="22"/>
    </row>
    <row r="17" spans="2:35">
      <c r="D17" s="804">
        <f>AH8+1</f>
        <v>28</v>
      </c>
      <c r="E17" s="805"/>
      <c r="F17" s="804">
        <f>D17+1</f>
        <v>29</v>
      </c>
      <c r="G17" s="805"/>
      <c r="H17" s="804">
        <f t="shared" ref="H17" si="14">F17+1</f>
        <v>30</v>
      </c>
      <c r="I17" s="805"/>
      <c r="J17" s="804">
        <f t="shared" ref="J17" si="15">H17+1</f>
        <v>31</v>
      </c>
      <c r="K17" s="805"/>
      <c r="L17" s="804">
        <f t="shared" ref="L17" si="16">J17+1</f>
        <v>32</v>
      </c>
      <c r="M17" s="805"/>
      <c r="N17" s="804">
        <f t="shared" ref="N17" si="17">L17+1</f>
        <v>33</v>
      </c>
      <c r="O17" s="805"/>
      <c r="P17" s="804">
        <f t="shared" ref="P17" si="18">N17+1</f>
        <v>34</v>
      </c>
      <c r="Q17" s="805"/>
      <c r="R17" s="804">
        <f t="shared" ref="R17" si="19">P17+1</f>
        <v>35</v>
      </c>
      <c r="S17" s="805"/>
      <c r="T17" s="804">
        <f t="shared" ref="T17" si="20">R17+1</f>
        <v>36</v>
      </c>
      <c r="U17" s="805"/>
      <c r="V17" s="804">
        <f t="shared" ref="V17" si="21">T17+1</f>
        <v>37</v>
      </c>
      <c r="W17" s="805"/>
      <c r="X17" s="804">
        <f t="shared" ref="X17" si="22">V17+1</f>
        <v>38</v>
      </c>
      <c r="Y17" s="805"/>
      <c r="Z17" s="804">
        <f t="shared" ref="Z17" si="23">X17+1</f>
        <v>39</v>
      </c>
      <c r="AA17" s="805"/>
      <c r="AB17" s="804">
        <f t="shared" ref="AB17" si="24">Z17+1</f>
        <v>40</v>
      </c>
      <c r="AC17" s="805"/>
      <c r="AD17" s="804">
        <f t="shared" ref="AD17" si="25">AB17+1</f>
        <v>41</v>
      </c>
      <c r="AE17" s="805"/>
      <c r="AF17" s="804">
        <f t="shared" ref="AF17" si="26">AD17+1</f>
        <v>42</v>
      </c>
      <c r="AG17" s="805"/>
      <c r="AH17" s="804">
        <f t="shared" ref="AH17" si="27">AF17+1</f>
        <v>43</v>
      </c>
      <c r="AI17" s="805"/>
    </row>
    <row r="18" spans="2:35" ht="13.5" customHeight="1">
      <c r="D18" s="794" t="s">
        <v>373</v>
      </c>
      <c r="E18" s="794"/>
      <c r="F18" s="919" t="s">
        <v>405</v>
      </c>
      <c r="G18" s="917"/>
      <c r="H18" s="917" t="s">
        <v>406</v>
      </c>
      <c r="I18" s="917"/>
      <c r="J18" s="917" t="s">
        <v>407</v>
      </c>
      <c r="K18" s="917"/>
      <c r="L18" s="917" t="s">
        <v>408</v>
      </c>
      <c r="M18" s="917"/>
      <c r="N18" s="917" t="s">
        <v>394</v>
      </c>
      <c r="O18" s="917"/>
      <c r="P18" s="917" t="s">
        <v>395</v>
      </c>
      <c r="Q18" s="917"/>
      <c r="R18" s="917" t="s">
        <v>396</v>
      </c>
      <c r="S18" s="917"/>
      <c r="T18" s="917" t="s">
        <v>397</v>
      </c>
      <c r="U18" s="917"/>
      <c r="V18" s="917" t="s">
        <v>398</v>
      </c>
      <c r="W18" s="917"/>
      <c r="X18" s="917" t="s">
        <v>399</v>
      </c>
      <c r="Y18" s="917"/>
      <c r="Z18" s="917" t="s">
        <v>400</v>
      </c>
      <c r="AA18" s="917"/>
      <c r="AB18" s="917" t="s">
        <v>401</v>
      </c>
      <c r="AC18" s="917"/>
      <c r="AD18" s="917" t="s">
        <v>402</v>
      </c>
      <c r="AE18" s="917"/>
      <c r="AF18" s="917" t="s">
        <v>403</v>
      </c>
      <c r="AG18" s="917"/>
      <c r="AH18" s="917" t="s">
        <v>404</v>
      </c>
      <c r="AI18" s="917"/>
    </row>
    <row r="19" spans="2:35">
      <c r="D19" s="794"/>
      <c r="E19" s="794"/>
      <c r="F19" s="919"/>
      <c r="G19" s="917"/>
      <c r="H19" s="917"/>
      <c r="I19" s="917"/>
      <c r="J19" s="917"/>
      <c r="K19" s="917"/>
      <c r="L19" s="917"/>
      <c r="M19" s="917"/>
      <c r="N19" s="917"/>
      <c r="O19" s="917"/>
      <c r="P19" s="917"/>
      <c r="Q19" s="917"/>
      <c r="R19" s="917"/>
      <c r="S19" s="917"/>
      <c r="T19" s="917"/>
      <c r="U19" s="917"/>
      <c r="V19" s="917"/>
      <c r="W19" s="917"/>
      <c r="X19" s="917"/>
      <c r="Y19" s="917"/>
      <c r="Z19" s="917"/>
      <c r="AA19" s="917"/>
      <c r="AB19" s="917"/>
      <c r="AC19" s="917"/>
      <c r="AD19" s="917"/>
      <c r="AE19" s="917"/>
      <c r="AF19" s="917"/>
      <c r="AG19" s="917"/>
      <c r="AH19" s="917"/>
      <c r="AI19" s="917"/>
    </row>
    <row r="20" spans="2:35">
      <c r="D20" s="794"/>
      <c r="E20" s="794"/>
      <c r="F20" s="919"/>
      <c r="G20" s="917"/>
      <c r="H20" s="917"/>
      <c r="I20" s="917"/>
      <c r="J20" s="917"/>
      <c r="K20" s="917"/>
      <c r="L20" s="917"/>
      <c r="M20" s="917"/>
      <c r="N20" s="917"/>
      <c r="O20" s="917"/>
      <c r="P20" s="917"/>
      <c r="Q20" s="917"/>
      <c r="R20" s="917"/>
      <c r="S20" s="917"/>
      <c r="T20" s="917"/>
      <c r="U20" s="917"/>
      <c r="V20" s="917"/>
      <c r="W20" s="917"/>
      <c r="X20" s="917"/>
      <c r="Y20" s="917"/>
      <c r="Z20" s="917"/>
      <c r="AA20" s="917"/>
      <c r="AB20" s="917"/>
      <c r="AC20" s="917"/>
      <c r="AD20" s="917"/>
      <c r="AE20" s="917"/>
      <c r="AF20" s="917"/>
      <c r="AG20" s="917"/>
      <c r="AH20" s="917"/>
      <c r="AI20" s="917"/>
    </row>
    <row r="21" spans="2:35">
      <c r="D21" s="794"/>
      <c r="E21" s="794"/>
      <c r="F21" s="919"/>
      <c r="G21" s="917"/>
      <c r="H21" s="917"/>
      <c r="I21" s="917"/>
      <c r="J21" s="917"/>
      <c r="K21" s="917"/>
      <c r="L21" s="917"/>
      <c r="M21" s="917"/>
      <c r="N21" s="917"/>
      <c r="O21" s="917"/>
      <c r="P21" s="917"/>
      <c r="Q21" s="917"/>
      <c r="R21" s="917"/>
      <c r="S21" s="917"/>
      <c r="T21" s="917"/>
      <c r="U21" s="917"/>
      <c r="V21" s="917"/>
      <c r="W21" s="917"/>
      <c r="X21" s="917"/>
      <c r="Y21" s="917"/>
      <c r="Z21" s="917"/>
      <c r="AA21" s="917"/>
      <c r="AB21" s="917"/>
      <c r="AC21" s="917"/>
      <c r="AD21" s="917"/>
      <c r="AE21" s="917"/>
      <c r="AF21" s="917"/>
      <c r="AG21" s="917"/>
      <c r="AH21" s="917"/>
      <c r="AI21" s="917"/>
    </row>
    <row r="22" spans="2:35">
      <c r="D22" s="794"/>
      <c r="E22" s="794"/>
      <c r="F22" s="919"/>
      <c r="G22" s="917"/>
      <c r="H22" s="917"/>
      <c r="I22" s="917"/>
      <c r="J22" s="917"/>
      <c r="K22" s="917"/>
      <c r="L22" s="917"/>
      <c r="M22" s="917"/>
      <c r="N22" s="917"/>
      <c r="O22" s="917"/>
      <c r="P22" s="917"/>
      <c r="Q22" s="917"/>
      <c r="R22" s="917"/>
      <c r="S22" s="917"/>
      <c r="T22" s="917"/>
      <c r="U22" s="917"/>
      <c r="V22" s="917"/>
      <c r="W22" s="917"/>
      <c r="X22" s="917"/>
      <c r="Y22" s="917"/>
      <c r="Z22" s="917"/>
      <c r="AA22" s="917"/>
      <c r="AB22" s="917"/>
      <c r="AC22" s="917"/>
      <c r="AD22" s="917"/>
      <c r="AE22" s="917"/>
      <c r="AF22" s="917"/>
      <c r="AG22" s="917"/>
      <c r="AH22" s="917"/>
      <c r="AI22" s="917"/>
    </row>
    <row r="23" spans="2:35">
      <c r="D23" s="794"/>
      <c r="E23" s="794"/>
      <c r="F23" s="919"/>
      <c r="G23" s="917"/>
      <c r="H23" s="917"/>
      <c r="I23" s="917"/>
      <c r="J23" s="917"/>
      <c r="K23" s="917"/>
      <c r="L23" s="917"/>
      <c r="M23" s="917"/>
      <c r="N23" s="917"/>
      <c r="O23" s="917"/>
      <c r="P23" s="917"/>
      <c r="Q23" s="917"/>
      <c r="R23" s="917"/>
      <c r="S23" s="917"/>
      <c r="T23" s="917"/>
      <c r="U23" s="917"/>
      <c r="V23" s="917"/>
      <c r="W23" s="917"/>
      <c r="X23" s="917"/>
      <c r="Y23" s="917"/>
      <c r="Z23" s="917"/>
      <c r="AA23" s="917"/>
      <c r="AB23" s="917"/>
      <c r="AC23" s="917"/>
      <c r="AD23" s="917"/>
      <c r="AE23" s="917"/>
      <c r="AF23" s="917"/>
      <c r="AG23" s="917"/>
      <c r="AH23" s="917"/>
      <c r="AI23" s="917"/>
    </row>
    <row r="24" spans="2:35">
      <c r="B24" s="777" t="s">
        <v>812</v>
      </c>
      <c r="C24" s="777"/>
      <c r="D24" s="856" t="s">
        <v>814</v>
      </c>
      <c r="E24" s="857"/>
      <c r="F24" s="856" t="s">
        <v>814</v>
      </c>
      <c r="G24" s="857"/>
      <c r="H24" s="857"/>
      <c r="I24" s="857"/>
      <c r="J24" s="857"/>
      <c r="K24" s="857"/>
      <c r="L24" s="857"/>
      <c r="M24" s="857"/>
      <c r="N24" s="857"/>
      <c r="O24" s="857"/>
      <c r="P24" s="857"/>
      <c r="Q24" s="857"/>
      <c r="R24" s="857"/>
      <c r="S24" s="857"/>
      <c r="T24" s="857"/>
      <c r="U24" s="857"/>
      <c r="V24" s="857"/>
      <c r="W24" s="857"/>
      <c r="X24" s="857"/>
      <c r="Y24" s="857"/>
      <c r="Z24" s="857"/>
      <c r="AA24" s="857"/>
      <c r="AB24" s="857"/>
      <c r="AC24" s="857"/>
      <c r="AD24" s="857"/>
      <c r="AE24" s="857"/>
      <c r="AF24" s="857"/>
      <c r="AG24" s="857"/>
      <c r="AH24" s="857"/>
      <c r="AI24" s="872"/>
    </row>
    <row r="25" spans="2:35">
      <c r="U25" s="22"/>
    </row>
    <row r="26" spans="2:35">
      <c r="D26" s="804">
        <f>AH17+1</f>
        <v>44</v>
      </c>
      <c r="E26" s="805"/>
      <c r="F26" s="804">
        <f>D26+1</f>
        <v>45</v>
      </c>
      <c r="G26" s="805"/>
      <c r="H26" s="804">
        <f t="shared" ref="H26" si="28">F26+1</f>
        <v>46</v>
      </c>
      <c r="I26" s="805"/>
      <c r="J26" s="804">
        <f t="shared" ref="J26" si="29">H26+1</f>
        <v>47</v>
      </c>
      <c r="K26" s="805"/>
      <c r="L26" s="804">
        <f t="shared" ref="L26" si="30">J26+1</f>
        <v>48</v>
      </c>
      <c r="M26" s="805"/>
      <c r="N26" s="804">
        <f t="shared" ref="N26" si="31">L26+1</f>
        <v>49</v>
      </c>
      <c r="O26" s="805"/>
      <c r="P26" s="804">
        <f t="shared" ref="P26" si="32">N26+1</f>
        <v>50</v>
      </c>
      <c r="Q26" s="805"/>
      <c r="R26" s="804">
        <f t="shared" ref="R26" si="33">P26+1</f>
        <v>51</v>
      </c>
      <c r="S26" s="805"/>
      <c r="T26" s="804">
        <f t="shared" ref="T26" si="34">R26+1</f>
        <v>52</v>
      </c>
      <c r="U26" s="805"/>
      <c r="V26" s="804">
        <f t="shared" ref="V26" si="35">T26+1</f>
        <v>53</v>
      </c>
      <c r="W26" s="805"/>
      <c r="X26" s="804">
        <f t="shared" ref="X26" si="36">V26+1</f>
        <v>54</v>
      </c>
      <c r="Y26" s="805"/>
      <c r="Z26" s="804">
        <f t="shared" ref="Z26" si="37">X26+1</f>
        <v>55</v>
      </c>
      <c r="AA26" s="805"/>
      <c r="AB26" s="804">
        <f t="shared" ref="AB26" si="38">Z26+1</f>
        <v>56</v>
      </c>
      <c r="AC26" s="805"/>
      <c r="AD26" s="804">
        <f t="shared" ref="AD26" si="39">AB26+1</f>
        <v>57</v>
      </c>
      <c r="AE26" s="805"/>
      <c r="AF26" s="804">
        <f t="shared" ref="AF26" si="40">AD26+1</f>
        <v>58</v>
      </c>
      <c r="AG26" s="805"/>
      <c r="AH26" s="804">
        <f t="shared" ref="AH26" si="41">AF26+1</f>
        <v>59</v>
      </c>
      <c r="AI26" s="805"/>
    </row>
    <row r="27" spans="2:35" ht="13.5" customHeight="1">
      <c r="D27" s="917" t="s">
        <v>412</v>
      </c>
      <c r="E27" s="917"/>
      <c r="F27" s="917" t="s">
        <v>409</v>
      </c>
      <c r="G27" s="917"/>
      <c r="H27" s="917" t="s">
        <v>410</v>
      </c>
      <c r="I27" s="917"/>
      <c r="J27" s="917" t="s">
        <v>411</v>
      </c>
      <c r="K27" s="917"/>
      <c r="L27" s="917" t="s">
        <v>393</v>
      </c>
      <c r="M27" s="918"/>
      <c r="N27" s="919" t="s">
        <v>374</v>
      </c>
      <c r="O27" s="917"/>
      <c r="P27" s="917" t="s">
        <v>375</v>
      </c>
      <c r="Q27" s="917"/>
      <c r="R27" s="917" t="s">
        <v>376</v>
      </c>
      <c r="S27" s="917"/>
      <c r="T27" s="917" t="s">
        <v>377</v>
      </c>
      <c r="U27" s="917"/>
      <c r="V27" s="917" t="s">
        <v>378</v>
      </c>
      <c r="W27" s="917"/>
      <c r="X27" s="917" t="s">
        <v>379</v>
      </c>
      <c r="Y27" s="917"/>
      <c r="Z27" s="917" t="s">
        <v>380</v>
      </c>
      <c r="AA27" s="917"/>
      <c r="AB27" s="917" t="s">
        <v>381</v>
      </c>
      <c r="AC27" s="917"/>
      <c r="AD27" s="917" t="s">
        <v>382</v>
      </c>
      <c r="AE27" s="917"/>
      <c r="AF27" s="917" t="s">
        <v>259</v>
      </c>
      <c r="AG27" s="917"/>
      <c r="AH27" s="917" t="s">
        <v>383</v>
      </c>
      <c r="AI27" s="917"/>
    </row>
    <row r="28" spans="2:35">
      <c r="D28" s="917"/>
      <c r="E28" s="917"/>
      <c r="F28" s="917"/>
      <c r="G28" s="917"/>
      <c r="H28" s="917"/>
      <c r="I28" s="917"/>
      <c r="J28" s="917"/>
      <c r="K28" s="917"/>
      <c r="L28" s="917"/>
      <c r="M28" s="918"/>
      <c r="N28" s="919"/>
      <c r="O28" s="917"/>
      <c r="P28" s="917"/>
      <c r="Q28" s="917"/>
      <c r="R28" s="917"/>
      <c r="S28" s="917"/>
      <c r="T28" s="917"/>
      <c r="U28" s="917"/>
      <c r="V28" s="917"/>
      <c r="W28" s="917"/>
      <c r="X28" s="917"/>
      <c r="Y28" s="917"/>
      <c r="Z28" s="917"/>
      <c r="AA28" s="917"/>
      <c r="AB28" s="917"/>
      <c r="AC28" s="917"/>
      <c r="AD28" s="917"/>
      <c r="AE28" s="917"/>
      <c r="AF28" s="917"/>
      <c r="AG28" s="917"/>
      <c r="AH28" s="917"/>
      <c r="AI28" s="917"/>
    </row>
    <row r="29" spans="2:35">
      <c r="D29" s="917"/>
      <c r="E29" s="917"/>
      <c r="F29" s="917"/>
      <c r="G29" s="917"/>
      <c r="H29" s="917"/>
      <c r="I29" s="917"/>
      <c r="J29" s="917"/>
      <c r="K29" s="917"/>
      <c r="L29" s="917"/>
      <c r="M29" s="918"/>
      <c r="N29" s="919"/>
      <c r="O29" s="917"/>
      <c r="P29" s="917"/>
      <c r="Q29" s="917"/>
      <c r="R29" s="917"/>
      <c r="S29" s="917"/>
      <c r="T29" s="917"/>
      <c r="U29" s="917"/>
      <c r="V29" s="917"/>
      <c r="W29" s="917"/>
      <c r="X29" s="917"/>
      <c r="Y29" s="917"/>
      <c r="Z29" s="917"/>
      <c r="AA29" s="917"/>
      <c r="AB29" s="917"/>
      <c r="AC29" s="917"/>
      <c r="AD29" s="917"/>
      <c r="AE29" s="917"/>
      <c r="AF29" s="917"/>
      <c r="AG29" s="917"/>
      <c r="AH29" s="917"/>
      <c r="AI29" s="917"/>
    </row>
    <row r="30" spans="2:35">
      <c r="D30" s="917"/>
      <c r="E30" s="917"/>
      <c r="F30" s="917"/>
      <c r="G30" s="917"/>
      <c r="H30" s="917"/>
      <c r="I30" s="917"/>
      <c r="J30" s="917"/>
      <c r="K30" s="917"/>
      <c r="L30" s="917"/>
      <c r="M30" s="918"/>
      <c r="N30" s="919"/>
      <c r="O30" s="917"/>
      <c r="P30" s="917"/>
      <c r="Q30" s="917"/>
      <c r="R30" s="917"/>
      <c r="S30" s="917"/>
      <c r="T30" s="917"/>
      <c r="U30" s="917"/>
      <c r="V30" s="917"/>
      <c r="W30" s="917"/>
      <c r="X30" s="917"/>
      <c r="Y30" s="917"/>
      <c r="Z30" s="917"/>
      <c r="AA30" s="917"/>
      <c r="AB30" s="917"/>
      <c r="AC30" s="917"/>
      <c r="AD30" s="917"/>
      <c r="AE30" s="917"/>
      <c r="AF30" s="917"/>
      <c r="AG30" s="917"/>
      <c r="AH30" s="917"/>
      <c r="AI30" s="917"/>
    </row>
    <row r="31" spans="2:35">
      <c r="D31" s="917"/>
      <c r="E31" s="917"/>
      <c r="F31" s="917"/>
      <c r="G31" s="917"/>
      <c r="H31" s="917"/>
      <c r="I31" s="917"/>
      <c r="J31" s="917"/>
      <c r="K31" s="917"/>
      <c r="L31" s="917"/>
      <c r="M31" s="918"/>
      <c r="N31" s="919"/>
      <c r="O31" s="917"/>
      <c r="P31" s="917"/>
      <c r="Q31" s="917"/>
      <c r="R31" s="917"/>
      <c r="S31" s="917"/>
      <c r="T31" s="917"/>
      <c r="U31" s="917"/>
      <c r="V31" s="917"/>
      <c r="W31" s="917"/>
      <c r="X31" s="917"/>
      <c r="Y31" s="917"/>
      <c r="Z31" s="917"/>
      <c r="AA31" s="917"/>
      <c r="AB31" s="917"/>
      <c r="AC31" s="917"/>
      <c r="AD31" s="917"/>
      <c r="AE31" s="917"/>
      <c r="AF31" s="917"/>
      <c r="AG31" s="917"/>
      <c r="AH31" s="917"/>
      <c r="AI31" s="917"/>
    </row>
    <row r="32" spans="2:35">
      <c r="D32" s="917"/>
      <c r="E32" s="917"/>
      <c r="F32" s="917"/>
      <c r="G32" s="917"/>
      <c r="H32" s="917"/>
      <c r="I32" s="917"/>
      <c r="J32" s="917"/>
      <c r="K32" s="917"/>
      <c r="L32" s="917"/>
      <c r="M32" s="918"/>
      <c r="N32" s="919"/>
      <c r="O32" s="917"/>
      <c r="P32" s="917"/>
      <c r="Q32" s="917"/>
      <c r="R32" s="917"/>
      <c r="S32" s="917"/>
      <c r="T32" s="917"/>
      <c r="U32" s="917"/>
      <c r="V32" s="917"/>
      <c r="W32" s="917"/>
      <c r="X32" s="917"/>
      <c r="Y32" s="917"/>
      <c r="Z32" s="917"/>
      <c r="AA32" s="917"/>
      <c r="AB32" s="917"/>
      <c r="AC32" s="917"/>
      <c r="AD32" s="917"/>
      <c r="AE32" s="917"/>
      <c r="AF32" s="917"/>
      <c r="AG32" s="917"/>
      <c r="AH32" s="917"/>
      <c r="AI32" s="917"/>
    </row>
    <row r="33" spans="2:49">
      <c r="B33" s="777" t="s">
        <v>812</v>
      </c>
      <c r="C33" s="777"/>
      <c r="D33" s="914" t="s">
        <v>814</v>
      </c>
      <c r="E33" s="915"/>
      <c r="F33" s="915"/>
      <c r="G33" s="915"/>
      <c r="H33" s="915"/>
      <c r="I33" s="915"/>
      <c r="J33" s="915"/>
      <c r="K33" s="915"/>
      <c r="L33" s="915"/>
      <c r="M33" s="916"/>
      <c r="N33" s="856" t="s">
        <v>814</v>
      </c>
      <c r="O33" s="857"/>
      <c r="P33" s="857"/>
      <c r="Q33" s="857"/>
      <c r="R33" s="857"/>
      <c r="S33" s="857"/>
      <c r="T33" s="857"/>
      <c r="U33" s="857"/>
      <c r="V33" s="857"/>
      <c r="W33" s="857"/>
      <c r="X33" s="857"/>
      <c r="Y33" s="857"/>
      <c r="Z33" s="857"/>
      <c r="AA33" s="857"/>
      <c r="AB33" s="857"/>
      <c r="AC33" s="857"/>
      <c r="AD33" s="857"/>
      <c r="AE33" s="857"/>
      <c r="AF33" s="857"/>
      <c r="AG33" s="857"/>
      <c r="AH33" s="857"/>
      <c r="AI33" s="872"/>
    </row>
    <row r="34" spans="2:49">
      <c r="U34" s="22"/>
    </row>
    <row r="35" spans="2:49">
      <c r="D35" s="804">
        <f>AH26+1</f>
        <v>60</v>
      </c>
      <c r="E35" s="805"/>
      <c r="F35" s="804">
        <f>D35+1</f>
        <v>61</v>
      </c>
      <c r="G35" s="805"/>
      <c r="H35" s="804">
        <f t="shared" ref="H35" si="42">F35+1</f>
        <v>62</v>
      </c>
      <c r="I35" s="805"/>
      <c r="J35" s="804">
        <f t="shared" ref="J35" si="43">H35+1</f>
        <v>63</v>
      </c>
      <c r="K35" s="805"/>
      <c r="L35" s="804">
        <f t="shared" ref="L35" si="44">J35+1</f>
        <v>64</v>
      </c>
      <c r="M35" s="805"/>
      <c r="N35" s="804">
        <f t="shared" ref="N35" si="45">L35+1</f>
        <v>65</v>
      </c>
      <c r="O35" s="805"/>
      <c r="P35" s="804">
        <f t="shared" ref="P35" si="46">N35+1</f>
        <v>66</v>
      </c>
      <c r="Q35" s="805"/>
      <c r="R35" s="804">
        <f t="shared" ref="R35" si="47">P35+1</f>
        <v>67</v>
      </c>
      <c r="S35" s="805"/>
      <c r="T35" s="804">
        <f t="shared" ref="T35" si="48">R35+1</f>
        <v>68</v>
      </c>
      <c r="U35" s="805"/>
      <c r="V35" s="804">
        <f t="shared" ref="V35" si="49">T35+1</f>
        <v>69</v>
      </c>
      <c r="W35" s="805"/>
      <c r="X35" s="804">
        <f t="shared" ref="X35" si="50">V35+1</f>
        <v>70</v>
      </c>
      <c r="Y35" s="805"/>
      <c r="Z35" s="804">
        <f t="shared" ref="Z35" si="51">X35+1</f>
        <v>71</v>
      </c>
      <c r="AA35" s="805"/>
      <c r="AB35" s="804">
        <f t="shared" ref="AB35" si="52">Z35+1</f>
        <v>72</v>
      </c>
      <c r="AC35" s="805"/>
      <c r="AD35" s="804">
        <f t="shared" ref="AD35" si="53">AB35+1</f>
        <v>73</v>
      </c>
      <c r="AE35" s="805"/>
      <c r="AF35" s="804">
        <f t="shared" ref="AF35" si="54">AD35+1</f>
        <v>74</v>
      </c>
      <c r="AG35" s="805"/>
      <c r="AH35" s="804">
        <f t="shared" ref="AH35" si="55">AF35+1</f>
        <v>75</v>
      </c>
      <c r="AI35" s="805"/>
    </row>
    <row r="36" spans="2:49" ht="13.5" customHeight="1">
      <c r="D36" s="917" t="s">
        <v>384</v>
      </c>
      <c r="E36" s="917"/>
      <c r="F36" s="917" t="s">
        <v>385</v>
      </c>
      <c r="G36" s="917"/>
      <c r="H36" s="917" t="s">
        <v>386</v>
      </c>
      <c r="I36" s="917"/>
      <c r="J36" s="917" t="s">
        <v>387</v>
      </c>
      <c r="K36" s="917"/>
      <c r="L36" s="917" t="s">
        <v>388</v>
      </c>
      <c r="M36" s="917"/>
      <c r="N36" s="917" t="s">
        <v>389</v>
      </c>
      <c r="O36" s="917"/>
      <c r="P36" s="917" t="s">
        <v>390</v>
      </c>
      <c r="Q36" s="917"/>
      <c r="R36" s="917" t="s">
        <v>391</v>
      </c>
      <c r="S36" s="917"/>
      <c r="T36" s="917" t="s">
        <v>392</v>
      </c>
      <c r="U36" s="918"/>
      <c r="V36" s="877" t="s">
        <v>534</v>
      </c>
      <c r="W36" s="877"/>
      <c r="X36" s="877"/>
      <c r="Y36" s="877"/>
      <c r="Z36" s="877"/>
      <c r="AA36" s="877"/>
      <c r="AB36" s="877"/>
      <c r="AC36" s="877"/>
      <c r="AD36" s="877"/>
      <c r="AE36" s="877"/>
      <c r="AF36" s="877"/>
      <c r="AG36" s="877"/>
      <c r="AH36" s="877"/>
      <c r="AI36" s="877"/>
    </row>
    <row r="37" spans="2:49">
      <c r="D37" s="917"/>
      <c r="E37" s="917"/>
      <c r="F37" s="917"/>
      <c r="G37" s="917"/>
      <c r="H37" s="917"/>
      <c r="I37" s="917"/>
      <c r="J37" s="917"/>
      <c r="K37" s="917"/>
      <c r="L37" s="917"/>
      <c r="M37" s="917"/>
      <c r="N37" s="917"/>
      <c r="O37" s="917"/>
      <c r="P37" s="917"/>
      <c r="Q37" s="917"/>
      <c r="R37" s="917"/>
      <c r="S37" s="917"/>
      <c r="T37" s="917"/>
      <c r="U37" s="918"/>
      <c r="V37" s="877"/>
      <c r="W37" s="877"/>
      <c r="X37" s="877"/>
      <c r="Y37" s="877"/>
      <c r="Z37" s="877"/>
      <c r="AA37" s="877"/>
      <c r="AB37" s="877"/>
      <c r="AC37" s="877"/>
      <c r="AD37" s="877"/>
      <c r="AE37" s="877"/>
      <c r="AF37" s="877"/>
      <c r="AG37" s="877"/>
      <c r="AH37" s="877"/>
      <c r="AI37" s="877"/>
    </row>
    <row r="38" spans="2:49">
      <c r="D38" s="917"/>
      <c r="E38" s="917"/>
      <c r="F38" s="917"/>
      <c r="G38" s="917"/>
      <c r="H38" s="917"/>
      <c r="I38" s="917"/>
      <c r="J38" s="917"/>
      <c r="K38" s="917"/>
      <c r="L38" s="917"/>
      <c r="M38" s="917"/>
      <c r="N38" s="917"/>
      <c r="O38" s="917"/>
      <c r="P38" s="917"/>
      <c r="Q38" s="917"/>
      <c r="R38" s="917"/>
      <c r="S38" s="917"/>
      <c r="T38" s="917"/>
      <c r="U38" s="918"/>
      <c r="V38" s="877"/>
      <c r="W38" s="877"/>
      <c r="X38" s="877"/>
      <c r="Y38" s="877"/>
      <c r="Z38" s="877"/>
      <c r="AA38" s="877"/>
      <c r="AB38" s="877"/>
      <c r="AC38" s="877"/>
      <c r="AD38" s="877"/>
      <c r="AE38" s="877"/>
      <c r="AF38" s="877"/>
      <c r="AG38" s="877"/>
      <c r="AH38" s="877"/>
      <c r="AI38" s="877"/>
    </row>
    <row r="39" spans="2:49">
      <c r="D39" s="917"/>
      <c r="E39" s="917"/>
      <c r="F39" s="917"/>
      <c r="G39" s="917"/>
      <c r="H39" s="917"/>
      <c r="I39" s="917"/>
      <c r="J39" s="917"/>
      <c r="K39" s="917"/>
      <c r="L39" s="917"/>
      <c r="M39" s="917"/>
      <c r="N39" s="917"/>
      <c r="O39" s="917"/>
      <c r="P39" s="917"/>
      <c r="Q39" s="917"/>
      <c r="R39" s="917"/>
      <c r="S39" s="917"/>
      <c r="T39" s="917"/>
      <c r="U39" s="918"/>
      <c r="V39" s="877"/>
      <c r="W39" s="877"/>
      <c r="X39" s="877"/>
      <c r="Y39" s="877"/>
      <c r="Z39" s="877"/>
      <c r="AA39" s="877"/>
      <c r="AB39" s="877"/>
      <c r="AC39" s="877"/>
      <c r="AD39" s="877"/>
      <c r="AE39" s="877"/>
      <c r="AF39" s="877"/>
      <c r="AG39" s="877"/>
      <c r="AH39" s="877"/>
      <c r="AI39" s="877"/>
    </row>
    <row r="40" spans="2:49">
      <c r="D40" s="917"/>
      <c r="E40" s="917"/>
      <c r="F40" s="917"/>
      <c r="G40" s="917"/>
      <c r="H40" s="917"/>
      <c r="I40" s="917"/>
      <c r="J40" s="917"/>
      <c r="K40" s="917"/>
      <c r="L40" s="917"/>
      <c r="M40" s="917"/>
      <c r="N40" s="917"/>
      <c r="O40" s="917"/>
      <c r="P40" s="917"/>
      <c r="Q40" s="917"/>
      <c r="R40" s="917"/>
      <c r="S40" s="917"/>
      <c r="T40" s="917"/>
      <c r="U40" s="918"/>
      <c r="V40" s="877"/>
      <c r="W40" s="877"/>
      <c r="X40" s="877"/>
      <c r="Y40" s="877"/>
      <c r="Z40" s="877"/>
      <c r="AA40" s="877"/>
      <c r="AB40" s="877"/>
      <c r="AC40" s="877"/>
      <c r="AD40" s="877"/>
      <c r="AE40" s="877"/>
      <c r="AF40" s="877"/>
      <c r="AG40" s="877"/>
      <c r="AH40" s="877"/>
      <c r="AI40" s="877"/>
    </row>
    <row r="41" spans="2:49">
      <c r="D41" s="917"/>
      <c r="E41" s="917"/>
      <c r="F41" s="917"/>
      <c r="G41" s="917"/>
      <c r="H41" s="917"/>
      <c r="I41" s="917"/>
      <c r="J41" s="917"/>
      <c r="K41" s="917"/>
      <c r="L41" s="917"/>
      <c r="M41" s="917"/>
      <c r="N41" s="917"/>
      <c r="O41" s="917"/>
      <c r="P41" s="917"/>
      <c r="Q41" s="917"/>
      <c r="R41" s="917"/>
      <c r="S41" s="917"/>
      <c r="T41" s="917"/>
      <c r="U41" s="918"/>
      <c r="V41" s="877"/>
      <c r="W41" s="877"/>
      <c r="X41" s="877"/>
      <c r="Y41" s="877"/>
      <c r="Z41" s="877"/>
      <c r="AA41" s="877"/>
      <c r="AB41" s="877"/>
      <c r="AC41" s="877"/>
      <c r="AD41" s="877"/>
      <c r="AE41" s="877"/>
      <c r="AF41" s="877"/>
      <c r="AG41" s="877"/>
      <c r="AH41" s="877"/>
      <c r="AI41" s="877"/>
    </row>
    <row r="42" spans="2:49">
      <c r="B42" s="777" t="s">
        <v>812</v>
      </c>
      <c r="C42" s="777"/>
      <c r="D42" s="914" t="s">
        <v>814</v>
      </c>
      <c r="E42" s="915"/>
      <c r="F42" s="915"/>
      <c r="G42" s="915"/>
      <c r="H42" s="915"/>
      <c r="I42" s="915"/>
      <c r="J42" s="915"/>
      <c r="K42" s="915"/>
      <c r="L42" s="915"/>
      <c r="M42" s="915"/>
      <c r="N42" s="915"/>
      <c r="O42" s="915"/>
      <c r="P42" s="915"/>
      <c r="Q42" s="915"/>
      <c r="R42" s="915"/>
      <c r="S42" s="915"/>
      <c r="T42" s="915"/>
      <c r="U42" s="916"/>
    </row>
    <row r="43" spans="2:49">
      <c r="U43" s="22"/>
    </row>
    <row r="44" spans="2:49">
      <c r="D44" s="139" t="s">
        <v>3150</v>
      </c>
      <c r="E44" s="139"/>
      <c r="F44" s="87">
        <f>16*4</f>
        <v>64</v>
      </c>
      <c r="G44" s="139" t="s">
        <v>1939</v>
      </c>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row>
    <row r="46" spans="2:49">
      <c r="D46" s="804" t="s">
        <v>239</v>
      </c>
      <c r="E46" s="804"/>
      <c r="F46" s="804">
        <f>D46+1</f>
        <v>13</v>
      </c>
      <c r="G46" s="805"/>
      <c r="H46" s="804">
        <f t="shared" ref="H46" si="56">F46+1</f>
        <v>14</v>
      </c>
      <c r="I46" s="805"/>
      <c r="J46" s="804">
        <f t="shared" ref="J46" si="57">H46+1</f>
        <v>15</v>
      </c>
      <c r="K46" s="805"/>
      <c r="L46" s="804">
        <f t="shared" ref="L46" si="58">J46+1</f>
        <v>16</v>
      </c>
      <c r="M46" s="805"/>
      <c r="N46" s="804">
        <f t="shared" ref="N46" si="59">L46+1</f>
        <v>17</v>
      </c>
      <c r="O46" s="805"/>
      <c r="P46" s="804">
        <f t="shared" ref="P46" si="60">N46+1</f>
        <v>18</v>
      </c>
      <c r="Q46" s="805"/>
      <c r="R46" s="804">
        <f t="shared" ref="R46" si="61">P46+1</f>
        <v>19</v>
      </c>
      <c r="S46" s="805"/>
      <c r="T46" s="804">
        <f t="shared" ref="T46" si="62">R46+1</f>
        <v>20</v>
      </c>
      <c r="U46" s="805"/>
      <c r="V46" s="804">
        <f t="shared" ref="V46" si="63">T46+1</f>
        <v>21</v>
      </c>
      <c r="W46" s="805"/>
      <c r="X46" s="804">
        <f t="shared" ref="X46" si="64">V46+1</f>
        <v>22</v>
      </c>
      <c r="Y46" s="805"/>
      <c r="Z46" s="804">
        <f t="shared" ref="Z46" si="65">X46+1</f>
        <v>23</v>
      </c>
      <c r="AA46" s="805"/>
      <c r="AB46" s="804">
        <f t="shared" ref="AB46" si="66">Z46+1</f>
        <v>24</v>
      </c>
      <c r="AC46" s="805"/>
      <c r="AD46" s="804">
        <f t="shared" ref="AD46" si="67">AB46+1</f>
        <v>25</v>
      </c>
      <c r="AE46" s="805"/>
      <c r="AF46" s="804">
        <f t="shared" ref="AF46" si="68">AD46+1</f>
        <v>26</v>
      </c>
      <c r="AG46" s="805"/>
      <c r="AH46" s="804">
        <f t="shared" ref="AH46" si="69">AF46+1</f>
        <v>27</v>
      </c>
      <c r="AI46" s="805"/>
    </row>
    <row r="47" spans="2:49" ht="13.5" customHeight="1">
      <c r="D47" s="794" t="s">
        <v>68</v>
      </c>
      <c r="E47" s="794"/>
      <c r="F47" s="794"/>
      <c r="G47" s="794"/>
      <c r="H47" s="794" t="s">
        <v>69</v>
      </c>
      <c r="I47" s="794"/>
      <c r="J47" s="794"/>
      <c r="K47" s="794"/>
      <c r="L47" s="784" t="s">
        <v>70</v>
      </c>
      <c r="M47" s="784"/>
      <c r="N47" s="784" t="s">
        <v>71</v>
      </c>
      <c r="O47" s="784"/>
      <c r="P47" s="794" t="s">
        <v>502</v>
      </c>
      <c r="Q47" s="784"/>
      <c r="R47" s="794" t="s">
        <v>503</v>
      </c>
      <c r="S47" s="784"/>
      <c r="T47" s="738" t="s">
        <v>84</v>
      </c>
      <c r="U47" s="739"/>
      <c r="V47" s="739"/>
      <c r="W47" s="744"/>
      <c r="X47" s="784" t="s">
        <v>73</v>
      </c>
      <c r="Y47" s="784"/>
      <c r="Z47" s="747" t="s">
        <v>74</v>
      </c>
      <c r="AA47" s="749"/>
      <c r="AB47" s="747" t="s">
        <v>75</v>
      </c>
      <c r="AC47" s="749"/>
      <c r="AD47" s="747" t="s">
        <v>76</v>
      </c>
      <c r="AE47" s="749"/>
      <c r="AF47" s="748" t="s">
        <v>245</v>
      </c>
      <c r="AG47" s="748"/>
      <c r="AH47" s="748"/>
      <c r="AI47" s="749"/>
    </row>
    <row r="48" spans="2:49" ht="13.5" customHeight="1">
      <c r="D48" s="794"/>
      <c r="E48" s="794"/>
      <c r="F48" s="794"/>
      <c r="G48" s="794"/>
      <c r="H48" s="794"/>
      <c r="I48" s="794"/>
      <c r="J48" s="794"/>
      <c r="K48" s="794"/>
      <c r="L48" s="784"/>
      <c r="M48" s="784"/>
      <c r="N48" s="784"/>
      <c r="O48" s="784"/>
      <c r="P48" s="784"/>
      <c r="Q48" s="784"/>
      <c r="R48" s="784"/>
      <c r="S48" s="784"/>
      <c r="T48" s="740"/>
      <c r="U48" s="741"/>
      <c r="V48" s="741"/>
      <c r="W48" s="745"/>
      <c r="X48" s="784"/>
      <c r="Y48" s="784"/>
      <c r="Z48" s="750"/>
      <c r="AA48" s="752"/>
      <c r="AB48" s="750"/>
      <c r="AC48" s="752"/>
      <c r="AD48" s="750"/>
      <c r="AE48" s="752"/>
      <c r="AF48" s="751"/>
      <c r="AG48" s="751"/>
      <c r="AH48" s="751"/>
      <c r="AI48" s="752"/>
    </row>
    <row r="49" spans="2:35">
      <c r="D49" s="794"/>
      <c r="E49" s="794"/>
      <c r="F49" s="794"/>
      <c r="G49" s="794"/>
      <c r="H49" s="794"/>
      <c r="I49" s="794"/>
      <c r="J49" s="794"/>
      <c r="K49" s="794"/>
      <c r="L49" s="784"/>
      <c r="M49" s="784"/>
      <c r="N49" s="784"/>
      <c r="O49" s="784"/>
      <c r="P49" s="784"/>
      <c r="Q49" s="784"/>
      <c r="R49" s="784"/>
      <c r="S49" s="784"/>
      <c r="T49" s="740"/>
      <c r="U49" s="741"/>
      <c r="V49" s="741"/>
      <c r="W49" s="745"/>
      <c r="X49" s="784"/>
      <c r="Y49" s="784"/>
      <c r="Z49" s="750"/>
      <c r="AA49" s="752"/>
      <c r="AB49" s="750"/>
      <c r="AC49" s="752"/>
      <c r="AD49" s="750"/>
      <c r="AE49" s="752"/>
      <c r="AF49" s="751"/>
      <c r="AG49" s="751"/>
      <c r="AH49" s="751"/>
      <c r="AI49" s="752"/>
    </row>
    <row r="50" spans="2:35">
      <c r="D50" s="794"/>
      <c r="E50" s="794"/>
      <c r="F50" s="794"/>
      <c r="G50" s="794"/>
      <c r="H50" s="794"/>
      <c r="I50" s="794"/>
      <c r="J50" s="794"/>
      <c r="K50" s="794"/>
      <c r="L50" s="784"/>
      <c r="M50" s="784"/>
      <c r="N50" s="784"/>
      <c r="O50" s="784"/>
      <c r="P50" s="784"/>
      <c r="Q50" s="784"/>
      <c r="R50" s="784"/>
      <c r="S50" s="784"/>
      <c r="T50" s="740"/>
      <c r="U50" s="741"/>
      <c r="V50" s="741"/>
      <c r="W50" s="745"/>
      <c r="X50" s="784"/>
      <c r="Y50" s="784"/>
      <c r="Z50" s="750"/>
      <c r="AA50" s="752"/>
      <c r="AB50" s="750"/>
      <c r="AC50" s="752"/>
      <c r="AD50" s="750"/>
      <c r="AE50" s="752"/>
      <c r="AF50" s="751"/>
      <c r="AG50" s="751"/>
      <c r="AH50" s="751"/>
      <c r="AI50" s="752"/>
    </row>
    <row r="51" spans="2:35">
      <c r="D51" s="794"/>
      <c r="E51" s="794"/>
      <c r="F51" s="794"/>
      <c r="G51" s="794"/>
      <c r="H51" s="794"/>
      <c r="I51" s="794"/>
      <c r="J51" s="794"/>
      <c r="K51" s="794"/>
      <c r="L51" s="784"/>
      <c r="M51" s="784"/>
      <c r="N51" s="784"/>
      <c r="O51" s="784"/>
      <c r="P51" s="784"/>
      <c r="Q51" s="784"/>
      <c r="R51" s="784"/>
      <c r="S51" s="784"/>
      <c r="T51" s="740"/>
      <c r="U51" s="741"/>
      <c r="V51" s="741"/>
      <c r="W51" s="745"/>
      <c r="X51" s="784"/>
      <c r="Y51" s="784"/>
      <c r="Z51" s="750"/>
      <c r="AA51" s="752"/>
      <c r="AB51" s="750"/>
      <c r="AC51" s="752"/>
      <c r="AD51" s="750"/>
      <c r="AE51" s="752"/>
      <c r="AF51" s="751"/>
      <c r="AG51" s="751"/>
      <c r="AH51" s="751"/>
      <c r="AI51" s="752"/>
    </row>
    <row r="52" spans="2:35">
      <c r="D52" s="794"/>
      <c r="E52" s="794"/>
      <c r="F52" s="794"/>
      <c r="G52" s="794"/>
      <c r="H52" s="794"/>
      <c r="I52" s="794"/>
      <c r="J52" s="794"/>
      <c r="K52" s="794"/>
      <c r="L52" s="784"/>
      <c r="M52" s="784"/>
      <c r="N52" s="784"/>
      <c r="O52" s="784"/>
      <c r="P52" s="784"/>
      <c r="Q52" s="784"/>
      <c r="R52" s="784"/>
      <c r="S52" s="784"/>
      <c r="T52" s="742"/>
      <c r="U52" s="743"/>
      <c r="V52" s="743"/>
      <c r="W52" s="746"/>
      <c r="X52" s="784"/>
      <c r="Y52" s="784"/>
      <c r="Z52" s="753"/>
      <c r="AA52" s="755"/>
      <c r="AB52" s="753"/>
      <c r="AC52" s="755"/>
      <c r="AD52" s="753"/>
      <c r="AE52" s="755"/>
      <c r="AF52" s="754"/>
      <c r="AG52" s="754"/>
      <c r="AH52" s="754"/>
      <c r="AI52" s="755"/>
    </row>
    <row r="53" spans="2:35">
      <c r="B53" s="777" t="s">
        <v>812</v>
      </c>
      <c r="C53" s="777"/>
      <c r="D53" s="856" t="s">
        <v>814</v>
      </c>
      <c r="E53" s="857"/>
      <c r="F53" s="857"/>
      <c r="G53" s="872"/>
      <c r="H53" s="856" t="s">
        <v>814</v>
      </c>
      <c r="I53" s="857"/>
      <c r="J53" s="857"/>
      <c r="K53" s="872"/>
      <c r="L53" s="856" t="s">
        <v>814</v>
      </c>
      <c r="M53" s="857"/>
      <c r="N53" s="856" t="s">
        <v>814</v>
      </c>
      <c r="O53" s="857"/>
      <c r="P53" s="856" t="s">
        <v>814</v>
      </c>
      <c r="Q53" s="857"/>
      <c r="R53" s="856" t="s">
        <v>814</v>
      </c>
      <c r="S53" s="857"/>
      <c r="T53" s="856" t="s">
        <v>814</v>
      </c>
      <c r="U53" s="857"/>
      <c r="V53" s="857"/>
      <c r="W53" s="872"/>
      <c r="X53" s="856" t="s">
        <v>814</v>
      </c>
      <c r="Y53" s="857"/>
      <c r="Z53" s="856" t="s">
        <v>814</v>
      </c>
      <c r="AA53" s="857"/>
      <c r="AB53" s="856" t="s">
        <v>814</v>
      </c>
      <c r="AC53" s="857"/>
      <c r="AD53" s="856" t="s">
        <v>814</v>
      </c>
      <c r="AE53" s="857"/>
      <c r="AF53" s="856" t="s">
        <v>814</v>
      </c>
      <c r="AG53" s="857"/>
      <c r="AH53" s="857"/>
      <c r="AI53" s="872"/>
    </row>
    <row r="54" spans="2:35">
      <c r="U54" s="22"/>
    </row>
    <row r="55" spans="2:35">
      <c r="D55" s="804">
        <f>AH46+1</f>
        <v>28</v>
      </c>
      <c r="E55" s="805"/>
      <c r="F55" s="804">
        <f>D55+1</f>
        <v>29</v>
      </c>
      <c r="G55" s="805"/>
      <c r="H55" s="804">
        <f t="shared" ref="H55" si="70">F55+1</f>
        <v>30</v>
      </c>
      <c r="I55" s="805"/>
      <c r="J55" s="804">
        <f t="shared" ref="J55" si="71">H55+1</f>
        <v>31</v>
      </c>
      <c r="K55" s="805"/>
      <c r="L55" s="804">
        <f t="shared" ref="L55" si="72">J55+1</f>
        <v>32</v>
      </c>
      <c r="M55" s="805"/>
      <c r="N55" s="804">
        <f t="shared" ref="N55" si="73">L55+1</f>
        <v>33</v>
      </c>
      <c r="O55" s="805"/>
      <c r="P55" s="804">
        <f t="shared" ref="P55" si="74">N55+1</f>
        <v>34</v>
      </c>
      <c r="Q55" s="805"/>
      <c r="R55" s="804">
        <f t="shared" ref="R55" si="75">P55+1</f>
        <v>35</v>
      </c>
      <c r="S55" s="805"/>
      <c r="T55" s="804">
        <f t="shared" ref="T55" si="76">R55+1</f>
        <v>36</v>
      </c>
      <c r="U55" s="805"/>
      <c r="V55" s="804">
        <f t="shared" ref="V55" si="77">T55+1</f>
        <v>37</v>
      </c>
      <c r="W55" s="805"/>
      <c r="X55" s="804">
        <f t="shared" ref="X55" si="78">V55+1</f>
        <v>38</v>
      </c>
      <c r="Y55" s="805"/>
      <c r="Z55" s="804">
        <f t="shared" ref="Z55" si="79">X55+1</f>
        <v>39</v>
      </c>
      <c r="AA55" s="805"/>
      <c r="AB55" s="804">
        <f t="shared" ref="AB55" si="80">Z55+1</f>
        <v>40</v>
      </c>
      <c r="AC55" s="805"/>
      <c r="AD55" s="804">
        <f t="shared" ref="AD55" si="81">AB55+1</f>
        <v>41</v>
      </c>
      <c r="AE55" s="805"/>
      <c r="AF55" s="804">
        <f t="shared" ref="AF55" si="82">AD55+1</f>
        <v>42</v>
      </c>
      <c r="AG55" s="805"/>
      <c r="AH55" s="804">
        <f t="shared" ref="AH55" si="83">AF55+1</f>
        <v>43</v>
      </c>
      <c r="AI55" s="805"/>
    </row>
    <row r="56" spans="2:35" ht="13.5" customHeight="1">
      <c r="D56" s="738" t="s">
        <v>244</v>
      </c>
      <c r="E56" s="739"/>
      <c r="F56" s="739"/>
      <c r="G56" s="744"/>
      <c r="H56" s="738" t="s">
        <v>83</v>
      </c>
      <c r="I56" s="739"/>
      <c r="J56" s="739"/>
      <c r="K56" s="739"/>
      <c r="L56" s="739"/>
      <c r="M56" s="739"/>
      <c r="N56" s="739"/>
      <c r="O56" s="744"/>
      <c r="P56" s="794" t="s">
        <v>1875</v>
      </c>
      <c r="Q56" s="784"/>
      <c r="R56" s="747" t="s">
        <v>1857</v>
      </c>
      <c r="S56" s="749"/>
      <c r="T56" s="826" t="s">
        <v>3147</v>
      </c>
      <c r="U56" s="827"/>
      <c r="V56" s="827"/>
      <c r="W56" s="827"/>
      <c r="X56" s="827"/>
      <c r="Y56" s="827"/>
      <c r="Z56" s="827"/>
      <c r="AA56" s="827"/>
      <c r="AB56" s="813" t="s">
        <v>3157</v>
      </c>
      <c r="AC56" s="813"/>
      <c r="AD56" s="813"/>
      <c r="AE56" s="813"/>
      <c r="AF56" s="813" t="s">
        <v>3159</v>
      </c>
      <c r="AG56" s="813"/>
      <c r="AH56" s="813"/>
      <c r="AI56" s="813"/>
    </row>
    <row r="57" spans="2:35">
      <c r="D57" s="740"/>
      <c r="E57" s="741"/>
      <c r="F57" s="741"/>
      <c r="G57" s="745"/>
      <c r="H57" s="740"/>
      <c r="I57" s="741"/>
      <c r="J57" s="741"/>
      <c r="K57" s="741"/>
      <c r="L57" s="741"/>
      <c r="M57" s="741"/>
      <c r="N57" s="741"/>
      <c r="O57" s="745"/>
      <c r="P57" s="784"/>
      <c r="Q57" s="784"/>
      <c r="R57" s="750"/>
      <c r="S57" s="752"/>
      <c r="T57" s="818"/>
      <c r="U57" s="819"/>
      <c r="V57" s="819"/>
      <c r="W57" s="819"/>
      <c r="X57" s="819"/>
      <c r="Y57" s="819"/>
      <c r="Z57" s="819"/>
      <c r="AA57" s="819"/>
      <c r="AB57" s="813"/>
      <c r="AC57" s="813"/>
      <c r="AD57" s="813"/>
      <c r="AE57" s="813"/>
      <c r="AF57" s="813"/>
      <c r="AG57" s="813"/>
      <c r="AH57" s="813"/>
      <c r="AI57" s="813"/>
    </row>
    <row r="58" spans="2:35">
      <c r="D58" s="740"/>
      <c r="E58" s="741"/>
      <c r="F58" s="741"/>
      <c r="G58" s="745"/>
      <c r="H58" s="740"/>
      <c r="I58" s="741"/>
      <c r="J58" s="741"/>
      <c r="K58" s="741"/>
      <c r="L58" s="741"/>
      <c r="M58" s="741"/>
      <c r="N58" s="741"/>
      <c r="O58" s="745"/>
      <c r="P58" s="784"/>
      <c r="Q58" s="784"/>
      <c r="R58" s="750"/>
      <c r="S58" s="752"/>
      <c r="T58" s="818"/>
      <c r="U58" s="819"/>
      <c r="V58" s="819"/>
      <c r="W58" s="819"/>
      <c r="X58" s="819"/>
      <c r="Y58" s="819"/>
      <c r="Z58" s="819"/>
      <c r="AA58" s="819"/>
      <c r="AB58" s="813"/>
      <c r="AC58" s="813"/>
      <c r="AD58" s="813"/>
      <c r="AE58" s="813"/>
      <c r="AF58" s="813"/>
      <c r="AG58" s="813"/>
      <c r="AH58" s="813"/>
      <c r="AI58" s="813"/>
    </row>
    <row r="59" spans="2:35">
      <c r="D59" s="740"/>
      <c r="E59" s="741"/>
      <c r="F59" s="741"/>
      <c r="G59" s="745"/>
      <c r="H59" s="740"/>
      <c r="I59" s="741"/>
      <c r="J59" s="741"/>
      <c r="K59" s="741"/>
      <c r="L59" s="741"/>
      <c r="M59" s="741"/>
      <c r="N59" s="741"/>
      <c r="O59" s="745"/>
      <c r="P59" s="784"/>
      <c r="Q59" s="784"/>
      <c r="R59" s="750"/>
      <c r="S59" s="752"/>
      <c r="T59" s="818"/>
      <c r="U59" s="819"/>
      <c r="V59" s="819"/>
      <c r="W59" s="819"/>
      <c r="X59" s="819"/>
      <c r="Y59" s="819"/>
      <c r="Z59" s="819"/>
      <c r="AA59" s="819"/>
      <c r="AB59" s="813"/>
      <c r="AC59" s="813"/>
      <c r="AD59" s="813"/>
      <c r="AE59" s="813"/>
      <c r="AF59" s="813"/>
      <c r="AG59" s="813"/>
      <c r="AH59" s="813"/>
      <c r="AI59" s="813"/>
    </row>
    <row r="60" spans="2:35">
      <c r="D60" s="740"/>
      <c r="E60" s="741"/>
      <c r="F60" s="741"/>
      <c r="G60" s="745"/>
      <c r="H60" s="740"/>
      <c r="I60" s="741"/>
      <c r="J60" s="741"/>
      <c r="K60" s="741"/>
      <c r="L60" s="741"/>
      <c r="M60" s="741"/>
      <c r="N60" s="741"/>
      <c r="O60" s="745"/>
      <c r="P60" s="784"/>
      <c r="Q60" s="784"/>
      <c r="R60" s="750"/>
      <c r="S60" s="752"/>
      <c r="T60" s="818"/>
      <c r="U60" s="819"/>
      <c r="V60" s="819"/>
      <c r="W60" s="819"/>
      <c r="X60" s="819"/>
      <c r="Y60" s="819"/>
      <c r="Z60" s="819"/>
      <c r="AA60" s="819"/>
      <c r="AB60" s="813"/>
      <c r="AC60" s="813"/>
      <c r="AD60" s="813"/>
      <c r="AE60" s="813"/>
      <c r="AF60" s="813"/>
      <c r="AG60" s="813"/>
      <c r="AH60" s="813"/>
      <c r="AI60" s="813"/>
    </row>
    <row r="61" spans="2:35">
      <c r="D61" s="742"/>
      <c r="E61" s="743"/>
      <c r="F61" s="743"/>
      <c r="G61" s="746"/>
      <c r="H61" s="742"/>
      <c r="I61" s="743"/>
      <c r="J61" s="743"/>
      <c r="K61" s="743"/>
      <c r="L61" s="743"/>
      <c r="M61" s="743"/>
      <c r="N61" s="743"/>
      <c r="O61" s="746"/>
      <c r="P61" s="784"/>
      <c r="Q61" s="784"/>
      <c r="R61" s="753"/>
      <c r="S61" s="755"/>
      <c r="T61" s="821"/>
      <c r="U61" s="822"/>
      <c r="V61" s="822"/>
      <c r="W61" s="822"/>
      <c r="X61" s="822"/>
      <c r="Y61" s="822"/>
      <c r="Z61" s="822"/>
      <c r="AA61" s="822"/>
      <c r="AB61" s="813"/>
      <c r="AC61" s="813"/>
      <c r="AD61" s="813"/>
      <c r="AE61" s="813"/>
      <c r="AF61" s="813"/>
      <c r="AG61" s="813"/>
      <c r="AH61" s="813"/>
      <c r="AI61" s="813"/>
    </row>
    <row r="62" spans="2:35">
      <c r="B62" s="777" t="s">
        <v>812</v>
      </c>
      <c r="C62" s="777"/>
      <c r="D62" s="856" t="s">
        <v>814</v>
      </c>
      <c r="E62" s="857"/>
      <c r="F62" s="857"/>
      <c r="G62" s="872"/>
      <c r="H62" s="856" t="s">
        <v>814</v>
      </c>
      <c r="I62" s="857"/>
      <c r="J62" s="857"/>
      <c r="K62" s="857"/>
      <c r="L62" s="857"/>
      <c r="M62" s="857"/>
      <c r="N62" s="857"/>
      <c r="O62" s="872"/>
      <c r="P62" s="856" t="s">
        <v>1874</v>
      </c>
      <c r="Q62" s="857"/>
      <c r="R62" s="856" t="s">
        <v>1874</v>
      </c>
      <c r="S62" s="872"/>
      <c r="T62" s="810" t="s">
        <v>3205</v>
      </c>
      <c r="U62" s="828"/>
      <c r="V62" s="828"/>
      <c r="W62" s="828"/>
      <c r="X62" s="828"/>
      <c r="Y62" s="828"/>
      <c r="Z62" s="828"/>
      <c r="AA62" s="812"/>
      <c r="AB62" s="814" t="s">
        <v>3206</v>
      </c>
      <c r="AC62" s="814"/>
      <c r="AD62" s="814"/>
      <c r="AE62" s="814"/>
      <c r="AF62" s="814" t="s">
        <v>3207</v>
      </c>
      <c r="AG62" s="814"/>
      <c r="AH62" s="814"/>
      <c r="AI62" s="814"/>
    </row>
    <row r="63" spans="2:35">
      <c r="U63" s="22"/>
    </row>
    <row r="64" spans="2:35">
      <c r="D64" s="806">
        <f>AH55+1</f>
        <v>44</v>
      </c>
      <c r="E64" s="807"/>
      <c r="F64" s="806">
        <f>D64+1</f>
        <v>45</v>
      </c>
      <c r="G64" s="807"/>
      <c r="H64" s="806">
        <f t="shared" ref="H64" si="84">F64+1</f>
        <v>46</v>
      </c>
      <c r="I64" s="807"/>
      <c r="J64" s="806">
        <f t="shared" ref="J64" si="85">H64+1</f>
        <v>47</v>
      </c>
      <c r="K64" s="807"/>
      <c r="L64" s="806">
        <f t="shared" ref="L64" si="86">J64+1</f>
        <v>48</v>
      </c>
      <c r="M64" s="807"/>
      <c r="N64" s="806">
        <f t="shared" ref="N64" si="87">L64+1</f>
        <v>49</v>
      </c>
      <c r="O64" s="807"/>
      <c r="P64" s="806">
        <f t="shared" ref="P64" si="88">N64+1</f>
        <v>50</v>
      </c>
      <c r="Q64" s="807"/>
      <c r="R64" s="806">
        <f t="shared" ref="R64" si="89">P64+1</f>
        <v>51</v>
      </c>
      <c r="S64" s="807"/>
      <c r="T64" s="806">
        <f t="shared" ref="T64" si="90">R64+1</f>
        <v>52</v>
      </c>
      <c r="U64" s="807"/>
      <c r="V64" s="806">
        <f t="shared" ref="V64" si="91">T64+1</f>
        <v>53</v>
      </c>
      <c r="W64" s="807"/>
      <c r="X64" s="806">
        <f t="shared" ref="X64" si="92">V64+1</f>
        <v>54</v>
      </c>
      <c r="Y64" s="807"/>
      <c r="Z64" s="806">
        <f t="shared" ref="Z64" si="93">X64+1</f>
        <v>55</v>
      </c>
      <c r="AA64" s="807"/>
      <c r="AB64" s="806">
        <f t="shared" ref="AB64" si="94">Z64+1</f>
        <v>56</v>
      </c>
      <c r="AC64" s="807"/>
      <c r="AD64" s="806">
        <f t="shared" ref="AD64" si="95">AB64+1</f>
        <v>57</v>
      </c>
      <c r="AE64" s="807"/>
      <c r="AF64" s="806">
        <f t="shared" ref="AF64" si="96">AD64+1</f>
        <v>58</v>
      </c>
      <c r="AG64" s="807"/>
      <c r="AH64" s="806">
        <f t="shared" ref="AH64" si="97">AF64+1</f>
        <v>59</v>
      </c>
      <c r="AI64" s="807"/>
    </row>
    <row r="65" spans="2:35" ht="13.5" customHeight="1">
      <c r="D65" s="813" t="s">
        <v>3151</v>
      </c>
      <c r="E65" s="813"/>
      <c r="F65" s="813"/>
      <c r="G65" s="813"/>
      <c r="H65" s="813" t="s">
        <v>3160</v>
      </c>
      <c r="I65" s="813"/>
      <c r="J65" s="813"/>
      <c r="K65" s="813"/>
      <c r="L65" s="813"/>
      <c r="M65" s="813"/>
      <c r="N65" s="813"/>
      <c r="O65" s="813"/>
      <c r="P65" s="813" t="s">
        <v>3164</v>
      </c>
      <c r="Q65" s="813"/>
      <c r="R65" s="826" t="s">
        <v>3166</v>
      </c>
      <c r="S65" s="827"/>
      <c r="T65" s="827"/>
      <c r="U65" s="827"/>
      <c r="V65" s="827"/>
      <c r="W65" s="827"/>
      <c r="X65" s="827"/>
      <c r="Y65" s="827"/>
      <c r="Z65" s="826" t="s">
        <v>3162</v>
      </c>
      <c r="AA65" s="827"/>
      <c r="AB65" s="827"/>
      <c r="AC65" s="827"/>
      <c r="AD65" s="827"/>
      <c r="AE65" s="827"/>
      <c r="AF65" s="827"/>
      <c r="AG65" s="827"/>
      <c r="AH65" s="826" t="s">
        <v>3149</v>
      </c>
      <c r="AI65" s="829"/>
    </row>
    <row r="66" spans="2:35">
      <c r="D66" s="813"/>
      <c r="E66" s="813"/>
      <c r="F66" s="813"/>
      <c r="G66" s="813"/>
      <c r="H66" s="813"/>
      <c r="I66" s="813"/>
      <c r="J66" s="813"/>
      <c r="K66" s="813"/>
      <c r="L66" s="813"/>
      <c r="M66" s="813"/>
      <c r="N66" s="813"/>
      <c r="O66" s="813"/>
      <c r="P66" s="813"/>
      <c r="Q66" s="813"/>
      <c r="R66" s="818"/>
      <c r="S66" s="819"/>
      <c r="T66" s="819"/>
      <c r="U66" s="819"/>
      <c r="V66" s="819"/>
      <c r="W66" s="819"/>
      <c r="X66" s="819"/>
      <c r="Y66" s="819"/>
      <c r="Z66" s="818"/>
      <c r="AA66" s="819"/>
      <c r="AB66" s="819"/>
      <c r="AC66" s="819"/>
      <c r="AD66" s="819"/>
      <c r="AE66" s="819"/>
      <c r="AF66" s="819"/>
      <c r="AG66" s="819"/>
      <c r="AH66" s="818"/>
      <c r="AI66" s="820"/>
    </row>
    <row r="67" spans="2:35">
      <c r="D67" s="813"/>
      <c r="E67" s="813"/>
      <c r="F67" s="813"/>
      <c r="G67" s="813"/>
      <c r="H67" s="813"/>
      <c r="I67" s="813"/>
      <c r="J67" s="813"/>
      <c r="K67" s="813"/>
      <c r="L67" s="813"/>
      <c r="M67" s="813"/>
      <c r="N67" s="813"/>
      <c r="O67" s="813"/>
      <c r="P67" s="813"/>
      <c r="Q67" s="813"/>
      <c r="R67" s="818"/>
      <c r="S67" s="819"/>
      <c r="T67" s="819"/>
      <c r="U67" s="819"/>
      <c r="V67" s="819"/>
      <c r="W67" s="819"/>
      <c r="X67" s="819"/>
      <c r="Y67" s="819"/>
      <c r="Z67" s="818"/>
      <c r="AA67" s="819"/>
      <c r="AB67" s="819"/>
      <c r="AC67" s="819"/>
      <c r="AD67" s="819"/>
      <c r="AE67" s="819"/>
      <c r="AF67" s="819"/>
      <c r="AG67" s="819"/>
      <c r="AH67" s="818"/>
      <c r="AI67" s="820"/>
    </row>
    <row r="68" spans="2:35">
      <c r="D68" s="813"/>
      <c r="E68" s="813"/>
      <c r="F68" s="813"/>
      <c r="G68" s="813"/>
      <c r="H68" s="813"/>
      <c r="I68" s="813"/>
      <c r="J68" s="813"/>
      <c r="K68" s="813"/>
      <c r="L68" s="813"/>
      <c r="M68" s="813"/>
      <c r="N68" s="813"/>
      <c r="O68" s="813"/>
      <c r="P68" s="813"/>
      <c r="Q68" s="813"/>
      <c r="R68" s="818"/>
      <c r="S68" s="819"/>
      <c r="T68" s="819"/>
      <c r="U68" s="819"/>
      <c r="V68" s="819"/>
      <c r="W68" s="819"/>
      <c r="X68" s="819"/>
      <c r="Y68" s="819"/>
      <c r="Z68" s="818"/>
      <c r="AA68" s="819"/>
      <c r="AB68" s="819"/>
      <c r="AC68" s="819"/>
      <c r="AD68" s="819"/>
      <c r="AE68" s="819"/>
      <c r="AF68" s="819"/>
      <c r="AG68" s="819"/>
      <c r="AH68" s="818"/>
      <c r="AI68" s="820"/>
    </row>
    <row r="69" spans="2:35">
      <c r="D69" s="813"/>
      <c r="E69" s="813"/>
      <c r="F69" s="813"/>
      <c r="G69" s="813"/>
      <c r="H69" s="813"/>
      <c r="I69" s="813"/>
      <c r="J69" s="813"/>
      <c r="K69" s="813"/>
      <c r="L69" s="813"/>
      <c r="M69" s="813"/>
      <c r="N69" s="813"/>
      <c r="O69" s="813"/>
      <c r="P69" s="813"/>
      <c r="Q69" s="813"/>
      <c r="R69" s="818"/>
      <c r="S69" s="819"/>
      <c r="T69" s="819"/>
      <c r="U69" s="819"/>
      <c r="V69" s="819"/>
      <c r="W69" s="819"/>
      <c r="X69" s="819"/>
      <c r="Y69" s="819"/>
      <c r="Z69" s="818"/>
      <c r="AA69" s="819"/>
      <c r="AB69" s="819"/>
      <c r="AC69" s="819"/>
      <c r="AD69" s="819"/>
      <c r="AE69" s="819"/>
      <c r="AF69" s="819"/>
      <c r="AG69" s="819"/>
      <c r="AH69" s="818"/>
      <c r="AI69" s="820"/>
    </row>
    <row r="70" spans="2:35">
      <c r="D70" s="813"/>
      <c r="E70" s="813"/>
      <c r="F70" s="813"/>
      <c r="G70" s="813"/>
      <c r="H70" s="813"/>
      <c r="I70" s="813"/>
      <c r="J70" s="813"/>
      <c r="K70" s="813"/>
      <c r="L70" s="813"/>
      <c r="M70" s="813"/>
      <c r="N70" s="813"/>
      <c r="O70" s="813"/>
      <c r="P70" s="813"/>
      <c r="Q70" s="813"/>
      <c r="R70" s="821"/>
      <c r="S70" s="822"/>
      <c r="T70" s="822"/>
      <c r="U70" s="822"/>
      <c r="V70" s="822"/>
      <c r="W70" s="822"/>
      <c r="X70" s="822"/>
      <c r="Y70" s="822"/>
      <c r="Z70" s="821"/>
      <c r="AA70" s="822"/>
      <c r="AB70" s="822"/>
      <c r="AC70" s="822"/>
      <c r="AD70" s="822"/>
      <c r="AE70" s="822"/>
      <c r="AF70" s="822"/>
      <c r="AG70" s="822"/>
      <c r="AH70" s="821"/>
      <c r="AI70" s="823"/>
    </row>
    <row r="71" spans="2:35">
      <c r="B71" s="777" t="s">
        <v>812</v>
      </c>
      <c r="C71" s="777"/>
      <c r="D71" s="814" t="s">
        <v>3211</v>
      </c>
      <c r="E71" s="814"/>
      <c r="F71" s="814"/>
      <c r="G71" s="814"/>
      <c r="H71" s="814" t="s">
        <v>3211</v>
      </c>
      <c r="I71" s="814"/>
      <c r="J71" s="814"/>
      <c r="K71" s="814"/>
      <c r="L71" s="814"/>
      <c r="M71" s="814"/>
      <c r="N71" s="814"/>
      <c r="O71" s="814"/>
      <c r="P71" s="814" t="s">
        <v>3210</v>
      </c>
      <c r="Q71" s="814"/>
      <c r="R71" s="810" t="s">
        <v>3209</v>
      </c>
      <c r="S71" s="828"/>
      <c r="T71" s="828"/>
      <c r="U71" s="828"/>
      <c r="V71" s="828"/>
      <c r="W71" s="828"/>
      <c r="X71" s="828"/>
      <c r="Y71" s="812"/>
      <c r="Z71" s="810" t="s">
        <v>3209</v>
      </c>
      <c r="AA71" s="828"/>
      <c r="AB71" s="828"/>
      <c r="AC71" s="828"/>
      <c r="AD71" s="828"/>
      <c r="AE71" s="828"/>
      <c r="AF71" s="828"/>
      <c r="AG71" s="812"/>
      <c r="AH71" s="814" t="s">
        <v>3208</v>
      </c>
      <c r="AI71" s="814"/>
    </row>
    <row r="72" spans="2:35">
      <c r="U72" s="22"/>
    </row>
    <row r="73" spans="2:35">
      <c r="D73" s="806">
        <f>AH64+1</f>
        <v>60</v>
      </c>
      <c r="E73" s="807"/>
      <c r="F73" s="806">
        <f>D73+1</f>
        <v>61</v>
      </c>
      <c r="G73" s="807"/>
      <c r="H73" s="806">
        <f t="shared" ref="H73" si="98">F73+1</f>
        <v>62</v>
      </c>
      <c r="I73" s="807"/>
      <c r="J73" s="806">
        <f t="shared" ref="J73" si="99">H73+1</f>
        <v>63</v>
      </c>
      <c r="K73" s="807"/>
      <c r="L73" s="824">
        <f t="shared" ref="L73" si="100">J73+1</f>
        <v>64</v>
      </c>
      <c r="M73" s="825"/>
      <c r="N73" s="824">
        <f t="shared" ref="N73" si="101">L73+1</f>
        <v>65</v>
      </c>
      <c r="O73" s="825"/>
      <c r="P73" s="824">
        <f t="shared" ref="P73" si="102">N73+1</f>
        <v>66</v>
      </c>
      <c r="Q73" s="825"/>
      <c r="R73" s="824">
        <f t="shared" ref="R73" si="103">P73+1</f>
        <v>67</v>
      </c>
      <c r="S73" s="825"/>
      <c r="T73" s="824">
        <f t="shared" ref="T73" si="104">R73+1</f>
        <v>68</v>
      </c>
      <c r="U73" s="825"/>
      <c r="V73" s="806">
        <f t="shared" ref="V73" si="105">T73+1</f>
        <v>69</v>
      </c>
      <c r="W73" s="807"/>
      <c r="X73" s="806">
        <f t="shared" ref="X73" si="106">V73+1</f>
        <v>70</v>
      </c>
      <c r="Y73" s="807"/>
      <c r="Z73" s="806">
        <f t="shared" ref="Z73" si="107">X73+1</f>
        <v>71</v>
      </c>
      <c r="AA73" s="807"/>
      <c r="AB73" s="806">
        <f t="shared" ref="AB73" si="108">Z73+1</f>
        <v>72</v>
      </c>
      <c r="AC73" s="807"/>
      <c r="AD73" s="806">
        <f t="shared" ref="AD73" si="109">AB73+1</f>
        <v>73</v>
      </c>
      <c r="AE73" s="807"/>
      <c r="AF73" s="806">
        <f t="shared" ref="AF73" si="110">AD73+1</f>
        <v>74</v>
      </c>
      <c r="AG73" s="807"/>
      <c r="AH73" s="806">
        <f t="shared" ref="AH73" si="111">AF73+1</f>
        <v>75</v>
      </c>
      <c r="AI73" s="807"/>
    </row>
    <row r="74" spans="2:35" ht="13.5" customHeight="1">
      <c r="D74" s="815" t="s">
        <v>3194</v>
      </c>
      <c r="E74" s="816"/>
      <c r="F74" s="816"/>
      <c r="G74" s="816"/>
      <c r="H74" s="816"/>
      <c r="I74" s="816"/>
      <c r="J74" s="816"/>
      <c r="K74" s="817"/>
      <c r="L74" s="983" t="s">
        <v>3264</v>
      </c>
      <c r="M74" s="983"/>
      <c r="N74" s="983" t="s">
        <v>3244</v>
      </c>
      <c r="O74" s="983"/>
      <c r="P74" s="983" t="s">
        <v>3245</v>
      </c>
      <c r="Q74" s="983"/>
      <c r="R74" s="956" t="s">
        <v>3246</v>
      </c>
      <c r="S74" s="957"/>
      <c r="T74" s="957"/>
      <c r="U74" s="958"/>
      <c r="V74" s="988" t="s">
        <v>3152</v>
      </c>
      <c r="W74" s="989"/>
      <c r="X74" s="989"/>
      <c r="Y74" s="989"/>
      <c r="Z74" s="989"/>
      <c r="AA74" s="989"/>
      <c r="AB74" s="989"/>
      <c r="AC74" s="989"/>
      <c r="AD74" s="989"/>
      <c r="AE74" s="989"/>
      <c r="AF74" s="989"/>
      <c r="AG74" s="989"/>
      <c r="AH74" s="989"/>
      <c r="AI74" s="990"/>
    </row>
    <row r="75" spans="2:35">
      <c r="D75" s="818"/>
      <c r="E75" s="819"/>
      <c r="F75" s="819"/>
      <c r="G75" s="819"/>
      <c r="H75" s="819"/>
      <c r="I75" s="819"/>
      <c r="J75" s="819"/>
      <c r="K75" s="820"/>
      <c r="L75" s="983"/>
      <c r="M75" s="983"/>
      <c r="N75" s="983"/>
      <c r="O75" s="983"/>
      <c r="P75" s="983"/>
      <c r="Q75" s="983"/>
      <c r="R75" s="959"/>
      <c r="S75" s="960"/>
      <c r="T75" s="960"/>
      <c r="U75" s="961"/>
      <c r="V75" s="991"/>
      <c r="W75" s="992"/>
      <c r="X75" s="992"/>
      <c r="Y75" s="992"/>
      <c r="Z75" s="992"/>
      <c r="AA75" s="992"/>
      <c r="AB75" s="992"/>
      <c r="AC75" s="992"/>
      <c r="AD75" s="992"/>
      <c r="AE75" s="992"/>
      <c r="AF75" s="992"/>
      <c r="AG75" s="992"/>
      <c r="AH75" s="992"/>
      <c r="AI75" s="993"/>
    </row>
    <row r="76" spans="2:35">
      <c r="D76" s="818"/>
      <c r="E76" s="819"/>
      <c r="F76" s="819"/>
      <c r="G76" s="819"/>
      <c r="H76" s="819"/>
      <c r="I76" s="819"/>
      <c r="J76" s="819"/>
      <c r="K76" s="820"/>
      <c r="L76" s="983"/>
      <c r="M76" s="983"/>
      <c r="N76" s="983"/>
      <c r="O76" s="983"/>
      <c r="P76" s="983"/>
      <c r="Q76" s="983"/>
      <c r="R76" s="959"/>
      <c r="S76" s="960"/>
      <c r="T76" s="960"/>
      <c r="U76" s="961"/>
      <c r="V76" s="991"/>
      <c r="W76" s="992"/>
      <c r="X76" s="992"/>
      <c r="Y76" s="992"/>
      <c r="Z76" s="992"/>
      <c r="AA76" s="992"/>
      <c r="AB76" s="992"/>
      <c r="AC76" s="992"/>
      <c r="AD76" s="992"/>
      <c r="AE76" s="992"/>
      <c r="AF76" s="992"/>
      <c r="AG76" s="992"/>
      <c r="AH76" s="992"/>
      <c r="AI76" s="993"/>
    </row>
    <row r="77" spans="2:35">
      <c r="D77" s="818"/>
      <c r="E77" s="819"/>
      <c r="F77" s="819"/>
      <c r="G77" s="819"/>
      <c r="H77" s="819"/>
      <c r="I77" s="819"/>
      <c r="J77" s="819"/>
      <c r="K77" s="820"/>
      <c r="L77" s="983"/>
      <c r="M77" s="983"/>
      <c r="N77" s="983"/>
      <c r="O77" s="983"/>
      <c r="P77" s="983"/>
      <c r="Q77" s="983"/>
      <c r="R77" s="959"/>
      <c r="S77" s="960"/>
      <c r="T77" s="960"/>
      <c r="U77" s="961"/>
      <c r="V77" s="991"/>
      <c r="W77" s="992"/>
      <c r="X77" s="992"/>
      <c r="Y77" s="992"/>
      <c r="Z77" s="992"/>
      <c r="AA77" s="992"/>
      <c r="AB77" s="992"/>
      <c r="AC77" s="992"/>
      <c r="AD77" s="992"/>
      <c r="AE77" s="992"/>
      <c r="AF77" s="992"/>
      <c r="AG77" s="992"/>
      <c r="AH77" s="992"/>
      <c r="AI77" s="993"/>
    </row>
    <row r="78" spans="2:35">
      <c r="D78" s="818"/>
      <c r="E78" s="819"/>
      <c r="F78" s="819"/>
      <c r="G78" s="819"/>
      <c r="H78" s="819"/>
      <c r="I78" s="819"/>
      <c r="J78" s="819"/>
      <c r="K78" s="820"/>
      <c r="L78" s="983"/>
      <c r="M78" s="983"/>
      <c r="N78" s="983"/>
      <c r="O78" s="983"/>
      <c r="P78" s="983"/>
      <c r="Q78" s="983"/>
      <c r="R78" s="959"/>
      <c r="S78" s="960"/>
      <c r="T78" s="960"/>
      <c r="U78" s="961"/>
      <c r="V78" s="991"/>
      <c r="W78" s="992"/>
      <c r="X78" s="992"/>
      <c r="Y78" s="992"/>
      <c r="Z78" s="992"/>
      <c r="AA78" s="992"/>
      <c r="AB78" s="992"/>
      <c r="AC78" s="992"/>
      <c r="AD78" s="992"/>
      <c r="AE78" s="992"/>
      <c r="AF78" s="992"/>
      <c r="AG78" s="992"/>
      <c r="AH78" s="992"/>
      <c r="AI78" s="993"/>
    </row>
    <row r="79" spans="2:35">
      <c r="D79" s="821"/>
      <c r="E79" s="822"/>
      <c r="F79" s="822"/>
      <c r="G79" s="822"/>
      <c r="H79" s="822"/>
      <c r="I79" s="822"/>
      <c r="J79" s="822"/>
      <c r="K79" s="823"/>
      <c r="L79" s="983"/>
      <c r="M79" s="983"/>
      <c r="N79" s="983"/>
      <c r="O79" s="983"/>
      <c r="P79" s="983"/>
      <c r="Q79" s="983"/>
      <c r="R79" s="962"/>
      <c r="S79" s="963"/>
      <c r="T79" s="963"/>
      <c r="U79" s="964"/>
      <c r="V79" s="994"/>
      <c r="W79" s="995"/>
      <c r="X79" s="995"/>
      <c r="Y79" s="995"/>
      <c r="Z79" s="995"/>
      <c r="AA79" s="995"/>
      <c r="AB79" s="995"/>
      <c r="AC79" s="995"/>
      <c r="AD79" s="995"/>
      <c r="AE79" s="995"/>
      <c r="AF79" s="995"/>
      <c r="AG79" s="995"/>
      <c r="AH79" s="995"/>
      <c r="AI79" s="996"/>
    </row>
    <row r="80" spans="2:35">
      <c r="B80" s="777" t="s">
        <v>812</v>
      </c>
      <c r="C80" s="777"/>
      <c r="D80" s="810" t="s">
        <v>3205</v>
      </c>
      <c r="E80" s="811"/>
      <c r="F80" s="811"/>
      <c r="G80" s="811"/>
      <c r="H80" s="811"/>
      <c r="I80" s="811"/>
      <c r="J80" s="811"/>
      <c r="K80" s="812"/>
      <c r="L80" s="984" t="s">
        <v>3204</v>
      </c>
      <c r="M80" s="984"/>
      <c r="N80" s="984" t="s">
        <v>3204</v>
      </c>
      <c r="O80" s="984"/>
      <c r="P80" s="984" t="s">
        <v>3204</v>
      </c>
      <c r="Q80" s="984"/>
      <c r="R80" s="985" t="s">
        <v>3204</v>
      </c>
      <c r="S80" s="986"/>
      <c r="T80" s="986"/>
      <c r="U80" s="987"/>
    </row>
    <row r="81" spans="2:49">
      <c r="U81" s="22"/>
    </row>
    <row r="82" spans="2:49">
      <c r="U82" s="22"/>
    </row>
    <row r="83" spans="2:49">
      <c r="U83" s="22"/>
    </row>
    <row r="84" spans="2:49">
      <c r="D84" s="139" t="s">
        <v>1941</v>
      </c>
      <c r="E84" s="139"/>
      <c r="F84" s="139">
        <f>16*5</f>
        <v>80</v>
      </c>
      <c r="G84" s="139" t="s">
        <v>1939</v>
      </c>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row>
    <row r="86" spans="2:49">
      <c r="D86" s="804" t="s">
        <v>239</v>
      </c>
      <c r="E86" s="804"/>
      <c r="F86" s="804">
        <f>D86+1</f>
        <v>13</v>
      </c>
      <c r="G86" s="805"/>
      <c r="H86" s="804">
        <f t="shared" ref="H86" si="112">F86+1</f>
        <v>14</v>
      </c>
      <c r="I86" s="805"/>
      <c r="J86" s="804">
        <f t="shared" ref="J86" si="113">H86+1</f>
        <v>15</v>
      </c>
      <c r="K86" s="805"/>
      <c r="L86" s="804">
        <f t="shared" ref="L86" si="114">J86+1</f>
        <v>16</v>
      </c>
      <c r="M86" s="805"/>
      <c r="N86" s="804">
        <f t="shared" ref="N86" si="115">L86+1</f>
        <v>17</v>
      </c>
      <c r="O86" s="805"/>
      <c r="P86" s="804">
        <f t="shared" ref="P86" si="116">N86+1</f>
        <v>18</v>
      </c>
      <c r="Q86" s="805"/>
      <c r="R86" s="804">
        <f t="shared" ref="R86" si="117">P86+1</f>
        <v>19</v>
      </c>
      <c r="S86" s="805"/>
      <c r="T86" s="804">
        <f t="shared" ref="T86" si="118">R86+1</f>
        <v>20</v>
      </c>
      <c r="U86" s="805"/>
      <c r="V86" s="804">
        <f t="shared" ref="V86" si="119">T86+1</f>
        <v>21</v>
      </c>
      <c r="W86" s="805"/>
      <c r="X86" s="804">
        <f t="shared" ref="X86" si="120">V86+1</f>
        <v>22</v>
      </c>
      <c r="Y86" s="805"/>
      <c r="Z86" s="804">
        <f t="shared" ref="Z86" si="121">X86+1</f>
        <v>23</v>
      </c>
      <c r="AA86" s="805"/>
      <c r="AB86" s="804">
        <f t="shared" ref="AB86" si="122">Z86+1</f>
        <v>24</v>
      </c>
      <c r="AC86" s="805"/>
      <c r="AD86" s="804">
        <f t="shared" ref="AD86" si="123">AB86+1</f>
        <v>25</v>
      </c>
      <c r="AE86" s="805"/>
      <c r="AF86" s="804">
        <f t="shared" ref="AF86" si="124">AD86+1</f>
        <v>26</v>
      </c>
      <c r="AG86" s="805"/>
      <c r="AH86" s="804">
        <f t="shared" ref="AH86" si="125">AF86+1</f>
        <v>27</v>
      </c>
      <c r="AI86" s="805"/>
    </row>
    <row r="87" spans="2:49" ht="13.5" customHeight="1">
      <c r="D87" s="738" t="s">
        <v>77</v>
      </c>
      <c r="E87" s="739"/>
      <c r="F87" s="739"/>
      <c r="G87" s="739"/>
      <c r="H87" s="739"/>
      <c r="I87" s="739"/>
      <c r="J87" s="739"/>
      <c r="K87" s="744"/>
      <c r="L87" s="784" t="s">
        <v>78</v>
      </c>
      <c r="M87" s="784"/>
      <c r="N87" s="784" t="s">
        <v>79</v>
      </c>
      <c r="O87" s="784"/>
      <c r="P87" s="784" t="s">
        <v>80</v>
      </c>
      <c r="Q87" s="784"/>
      <c r="R87" s="784" t="s">
        <v>81</v>
      </c>
      <c r="S87" s="784"/>
      <c r="T87" s="738" t="s">
        <v>82</v>
      </c>
      <c r="U87" s="739"/>
      <c r="V87" s="739"/>
      <c r="W87" s="739"/>
      <c r="X87" s="739"/>
      <c r="Y87" s="739"/>
      <c r="Z87" s="739"/>
      <c r="AA87" s="744"/>
      <c r="AB87" s="738" t="s">
        <v>15</v>
      </c>
      <c r="AC87" s="739"/>
      <c r="AD87" s="739"/>
      <c r="AE87" s="739"/>
      <c r="AF87" s="739"/>
      <c r="AG87" s="739"/>
      <c r="AH87" s="739"/>
      <c r="AI87" s="744"/>
    </row>
    <row r="88" spans="2:49">
      <c r="D88" s="740"/>
      <c r="E88" s="741"/>
      <c r="F88" s="741"/>
      <c r="G88" s="741"/>
      <c r="H88" s="741"/>
      <c r="I88" s="741"/>
      <c r="J88" s="741"/>
      <c r="K88" s="745"/>
      <c r="L88" s="784"/>
      <c r="M88" s="784"/>
      <c r="N88" s="784"/>
      <c r="O88" s="784"/>
      <c r="P88" s="784"/>
      <c r="Q88" s="784"/>
      <c r="R88" s="784"/>
      <c r="S88" s="784"/>
      <c r="T88" s="740"/>
      <c r="U88" s="741"/>
      <c r="V88" s="741"/>
      <c r="W88" s="741"/>
      <c r="X88" s="741"/>
      <c r="Y88" s="741"/>
      <c r="Z88" s="741"/>
      <c r="AA88" s="745"/>
      <c r="AB88" s="740"/>
      <c r="AC88" s="741"/>
      <c r="AD88" s="741"/>
      <c r="AE88" s="741"/>
      <c r="AF88" s="741"/>
      <c r="AG88" s="741"/>
      <c r="AH88" s="741"/>
      <c r="AI88" s="745"/>
    </row>
    <row r="89" spans="2:49">
      <c r="D89" s="740"/>
      <c r="E89" s="741"/>
      <c r="F89" s="741"/>
      <c r="G89" s="741"/>
      <c r="H89" s="741"/>
      <c r="I89" s="741"/>
      <c r="J89" s="741"/>
      <c r="K89" s="745"/>
      <c r="L89" s="784"/>
      <c r="M89" s="784"/>
      <c r="N89" s="784"/>
      <c r="O89" s="784"/>
      <c r="P89" s="784"/>
      <c r="Q89" s="784"/>
      <c r="R89" s="784"/>
      <c r="S89" s="784"/>
      <c r="T89" s="740"/>
      <c r="U89" s="741"/>
      <c r="V89" s="741"/>
      <c r="W89" s="741"/>
      <c r="X89" s="741"/>
      <c r="Y89" s="741"/>
      <c r="Z89" s="741"/>
      <c r="AA89" s="745"/>
      <c r="AB89" s="740"/>
      <c r="AC89" s="741"/>
      <c r="AD89" s="741"/>
      <c r="AE89" s="741"/>
      <c r="AF89" s="741"/>
      <c r="AG89" s="741"/>
      <c r="AH89" s="741"/>
      <c r="AI89" s="745"/>
    </row>
    <row r="90" spans="2:49">
      <c r="D90" s="740"/>
      <c r="E90" s="741"/>
      <c r="F90" s="741"/>
      <c r="G90" s="741"/>
      <c r="H90" s="741"/>
      <c r="I90" s="741"/>
      <c r="J90" s="741"/>
      <c r="K90" s="745"/>
      <c r="L90" s="784"/>
      <c r="M90" s="784"/>
      <c r="N90" s="784"/>
      <c r="O90" s="784"/>
      <c r="P90" s="784"/>
      <c r="Q90" s="784"/>
      <c r="R90" s="784"/>
      <c r="S90" s="784"/>
      <c r="T90" s="740"/>
      <c r="U90" s="741"/>
      <c r="V90" s="741"/>
      <c r="W90" s="741"/>
      <c r="X90" s="741"/>
      <c r="Y90" s="741"/>
      <c r="Z90" s="741"/>
      <c r="AA90" s="745"/>
      <c r="AB90" s="740"/>
      <c r="AC90" s="741"/>
      <c r="AD90" s="741"/>
      <c r="AE90" s="741"/>
      <c r="AF90" s="741"/>
      <c r="AG90" s="741"/>
      <c r="AH90" s="741"/>
      <c r="AI90" s="745"/>
    </row>
    <row r="91" spans="2:49">
      <c r="D91" s="740"/>
      <c r="E91" s="741"/>
      <c r="F91" s="741"/>
      <c r="G91" s="741"/>
      <c r="H91" s="741"/>
      <c r="I91" s="741"/>
      <c r="J91" s="741"/>
      <c r="K91" s="745"/>
      <c r="L91" s="784"/>
      <c r="M91" s="784"/>
      <c r="N91" s="784"/>
      <c r="O91" s="784"/>
      <c r="P91" s="784"/>
      <c r="Q91" s="784"/>
      <c r="R91" s="784"/>
      <c r="S91" s="784"/>
      <c r="T91" s="740"/>
      <c r="U91" s="741"/>
      <c r="V91" s="741"/>
      <c r="W91" s="741"/>
      <c r="X91" s="741"/>
      <c r="Y91" s="741"/>
      <c r="Z91" s="741"/>
      <c r="AA91" s="745"/>
      <c r="AB91" s="740"/>
      <c r="AC91" s="741"/>
      <c r="AD91" s="741"/>
      <c r="AE91" s="741"/>
      <c r="AF91" s="741"/>
      <c r="AG91" s="741"/>
      <c r="AH91" s="741"/>
      <c r="AI91" s="745"/>
    </row>
    <row r="92" spans="2:49">
      <c r="D92" s="742"/>
      <c r="E92" s="743"/>
      <c r="F92" s="743"/>
      <c r="G92" s="743"/>
      <c r="H92" s="743"/>
      <c r="I92" s="743"/>
      <c r="J92" s="743"/>
      <c r="K92" s="746"/>
      <c r="L92" s="784"/>
      <c r="M92" s="784"/>
      <c r="N92" s="784"/>
      <c r="O92" s="784"/>
      <c r="P92" s="784"/>
      <c r="Q92" s="784"/>
      <c r="R92" s="784"/>
      <c r="S92" s="784"/>
      <c r="T92" s="742"/>
      <c r="U92" s="743"/>
      <c r="V92" s="743"/>
      <c r="W92" s="743"/>
      <c r="X92" s="743"/>
      <c r="Y92" s="743"/>
      <c r="Z92" s="743"/>
      <c r="AA92" s="746"/>
      <c r="AB92" s="742"/>
      <c r="AC92" s="743"/>
      <c r="AD92" s="743"/>
      <c r="AE92" s="743"/>
      <c r="AF92" s="743"/>
      <c r="AG92" s="743"/>
      <c r="AH92" s="743"/>
      <c r="AI92" s="746"/>
    </row>
    <row r="93" spans="2:49">
      <c r="B93" s="777" t="s">
        <v>812</v>
      </c>
      <c r="C93" s="777"/>
      <c r="D93" s="856" t="s">
        <v>814</v>
      </c>
      <c r="E93" s="857"/>
      <c r="F93" s="857"/>
      <c r="G93" s="857"/>
      <c r="H93" s="857"/>
      <c r="I93" s="857"/>
      <c r="J93" s="857"/>
      <c r="K93" s="872"/>
      <c r="L93" s="856" t="s">
        <v>814</v>
      </c>
      <c r="M93" s="857"/>
      <c r="N93" s="856" t="s">
        <v>814</v>
      </c>
      <c r="O93" s="857"/>
      <c r="P93" s="856" t="s">
        <v>814</v>
      </c>
      <c r="Q93" s="857"/>
      <c r="R93" s="856" t="s">
        <v>814</v>
      </c>
      <c r="S93" s="857"/>
      <c r="T93" s="856" t="s">
        <v>814</v>
      </c>
      <c r="U93" s="857"/>
      <c r="V93" s="857"/>
      <c r="W93" s="857"/>
      <c r="X93" s="857"/>
      <c r="Y93" s="857"/>
      <c r="Z93" s="857"/>
      <c r="AA93" s="872"/>
      <c r="AB93" s="856" t="s">
        <v>814</v>
      </c>
      <c r="AC93" s="857"/>
      <c r="AD93" s="857"/>
      <c r="AE93" s="857"/>
      <c r="AF93" s="857"/>
      <c r="AG93" s="857"/>
      <c r="AH93" s="857"/>
      <c r="AI93" s="872"/>
    </row>
    <row r="94" spans="2:49">
      <c r="U94" s="22"/>
    </row>
    <row r="95" spans="2:49">
      <c r="D95" s="804">
        <f>AH86+1</f>
        <v>28</v>
      </c>
      <c r="E95" s="805"/>
      <c r="F95" s="804">
        <f>D95+1</f>
        <v>29</v>
      </c>
      <c r="G95" s="805"/>
      <c r="H95" s="804">
        <f t="shared" ref="H95" si="126">F95+1</f>
        <v>30</v>
      </c>
      <c r="I95" s="805"/>
      <c r="J95" s="804">
        <f t="shared" ref="J95" si="127">H95+1</f>
        <v>31</v>
      </c>
      <c r="K95" s="805"/>
      <c r="L95" s="804">
        <f t="shared" ref="L95" si="128">J95+1</f>
        <v>32</v>
      </c>
      <c r="M95" s="805"/>
      <c r="N95" s="804">
        <f t="shared" ref="N95" si="129">L95+1</f>
        <v>33</v>
      </c>
      <c r="O95" s="805"/>
      <c r="P95" s="804">
        <f t="shared" ref="P95" si="130">N95+1</f>
        <v>34</v>
      </c>
      <c r="Q95" s="805"/>
      <c r="R95" s="804">
        <f t="shared" ref="R95" si="131">P95+1</f>
        <v>35</v>
      </c>
      <c r="S95" s="805"/>
      <c r="T95" s="804">
        <f t="shared" ref="T95" si="132">R95+1</f>
        <v>36</v>
      </c>
      <c r="U95" s="805"/>
      <c r="V95" s="804">
        <f t="shared" ref="V95" si="133">T95+1</f>
        <v>37</v>
      </c>
      <c r="W95" s="805"/>
      <c r="X95" s="804">
        <f t="shared" ref="X95" si="134">V95+1</f>
        <v>38</v>
      </c>
      <c r="Y95" s="805"/>
      <c r="Z95" s="804">
        <f t="shared" ref="Z95" si="135">X95+1</f>
        <v>39</v>
      </c>
      <c r="AA95" s="805"/>
      <c r="AB95" s="804">
        <f t="shared" ref="AB95" si="136">Z95+1</f>
        <v>40</v>
      </c>
      <c r="AC95" s="805"/>
      <c r="AD95" s="804">
        <f t="shared" ref="AD95" si="137">AB95+1</f>
        <v>41</v>
      </c>
      <c r="AE95" s="805"/>
      <c r="AF95" s="804">
        <f t="shared" ref="AF95" si="138">AD95+1</f>
        <v>42</v>
      </c>
      <c r="AG95" s="805"/>
      <c r="AH95" s="804">
        <f t="shared" ref="AH95" si="139">AF95+1</f>
        <v>43</v>
      </c>
      <c r="AI95" s="805"/>
    </row>
    <row r="96" spans="2:49" ht="13.5" customHeight="1">
      <c r="D96" s="794" t="s">
        <v>85</v>
      </c>
      <c r="E96" s="784"/>
      <c r="F96" s="784" t="s">
        <v>86</v>
      </c>
      <c r="G96" s="784"/>
      <c r="H96" s="784" t="s">
        <v>87</v>
      </c>
      <c r="I96" s="784"/>
      <c r="J96" s="794" t="s">
        <v>90</v>
      </c>
      <c r="K96" s="784"/>
      <c r="L96" s="794" t="s">
        <v>246</v>
      </c>
      <c r="M96" s="784"/>
      <c r="N96" s="794" t="s">
        <v>247</v>
      </c>
      <c r="O96" s="784"/>
      <c r="P96" s="794" t="s">
        <v>91</v>
      </c>
      <c r="Q96" s="784"/>
      <c r="R96" s="794" t="s">
        <v>92</v>
      </c>
      <c r="S96" s="784"/>
      <c r="T96" s="794" t="s">
        <v>131</v>
      </c>
      <c r="U96" s="784"/>
      <c r="V96" s="794" t="s">
        <v>132</v>
      </c>
      <c r="W96" s="784"/>
      <c r="X96" s="784" t="s">
        <v>94</v>
      </c>
      <c r="Y96" s="784"/>
      <c r="Z96" s="784" t="s">
        <v>96</v>
      </c>
      <c r="AA96" s="784"/>
      <c r="AB96" s="794" t="s">
        <v>97</v>
      </c>
      <c r="AC96" s="784"/>
      <c r="AD96" s="794" t="s">
        <v>98</v>
      </c>
      <c r="AE96" s="784"/>
      <c r="AF96" s="738" t="s">
        <v>3054</v>
      </c>
      <c r="AG96" s="739"/>
      <c r="AH96" s="739"/>
      <c r="AI96" s="744"/>
    </row>
    <row r="97" spans="2:35">
      <c r="D97" s="784"/>
      <c r="E97" s="784"/>
      <c r="F97" s="784"/>
      <c r="G97" s="784"/>
      <c r="H97" s="784"/>
      <c r="I97" s="784"/>
      <c r="J97" s="784"/>
      <c r="K97" s="784"/>
      <c r="L97" s="784"/>
      <c r="M97" s="784"/>
      <c r="N97" s="784"/>
      <c r="O97" s="784"/>
      <c r="P97" s="784"/>
      <c r="Q97" s="784"/>
      <c r="R97" s="784"/>
      <c r="S97" s="784"/>
      <c r="T97" s="784"/>
      <c r="U97" s="784"/>
      <c r="V97" s="784"/>
      <c r="W97" s="784"/>
      <c r="X97" s="784"/>
      <c r="Y97" s="784"/>
      <c r="Z97" s="784"/>
      <c r="AA97" s="784"/>
      <c r="AB97" s="784"/>
      <c r="AC97" s="784"/>
      <c r="AD97" s="784"/>
      <c r="AE97" s="784"/>
      <c r="AF97" s="740"/>
      <c r="AG97" s="741"/>
      <c r="AH97" s="741"/>
      <c r="AI97" s="745"/>
    </row>
    <row r="98" spans="2:35">
      <c r="D98" s="784"/>
      <c r="E98" s="784"/>
      <c r="F98" s="784"/>
      <c r="G98" s="784"/>
      <c r="H98" s="784"/>
      <c r="I98" s="784"/>
      <c r="J98" s="784"/>
      <c r="K98" s="784"/>
      <c r="L98" s="784"/>
      <c r="M98" s="784"/>
      <c r="N98" s="784"/>
      <c r="O98" s="784"/>
      <c r="P98" s="784"/>
      <c r="Q98" s="784"/>
      <c r="R98" s="784"/>
      <c r="S98" s="784"/>
      <c r="T98" s="784"/>
      <c r="U98" s="784"/>
      <c r="V98" s="784"/>
      <c r="W98" s="784"/>
      <c r="X98" s="784"/>
      <c r="Y98" s="784"/>
      <c r="Z98" s="784"/>
      <c r="AA98" s="784"/>
      <c r="AB98" s="784"/>
      <c r="AC98" s="784"/>
      <c r="AD98" s="784"/>
      <c r="AE98" s="784"/>
      <c r="AF98" s="740"/>
      <c r="AG98" s="741"/>
      <c r="AH98" s="741"/>
      <c r="AI98" s="745"/>
    </row>
    <row r="99" spans="2:35">
      <c r="D99" s="784"/>
      <c r="E99" s="784"/>
      <c r="F99" s="784"/>
      <c r="G99" s="784"/>
      <c r="H99" s="784"/>
      <c r="I99" s="784"/>
      <c r="J99" s="784"/>
      <c r="K99" s="784"/>
      <c r="L99" s="784"/>
      <c r="M99" s="784"/>
      <c r="N99" s="784"/>
      <c r="O99" s="784"/>
      <c r="P99" s="784"/>
      <c r="Q99" s="784"/>
      <c r="R99" s="784"/>
      <c r="S99" s="784"/>
      <c r="T99" s="784"/>
      <c r="U99" s="784"/>
      <c r="V99" s="784"/>
      <c r="W99" s="784"/>
      <c r="X99" s="784"/>
      <c r="Y99" s="784"/>
      <c r="Z99" s="784"/>
      <c r="AA99" s="784"/>
      <c r="AB99" s="784"/>
      <c r="AC99" s="784"/>
      <c r="AD99" s="784"/>
      <c r="AE99" s="784"/>
      <c r="AF99" s="740"/>
      <c r="AG99" s="741"/>
      <c r="AH99" s="741"/>
      <c r="AI99" s="745"/>
    </row>
    <row r="100" spans="2:35">
      <c r="D100" s="784"/>
      <c r="E100" s="784"/>
      <c r="F100" s="784"/>
      <c r="G100" s="784"/>
      <c r="H100" s="784"/>
      <c r="I100" s="784"/>
      <c r="J100" s="784"/>
      <c r="K100" s="784"/>
      <c r="L100" s="784"/>
      <c r="M100" s="784"/>
      <c r="N100" s="784"/>
      <c r="O100" s="784"/>
      <c r="P100" s="784"/>
      <c r="Q100" s="784"/>
      <c r="R100" s="784"/>
      <c r="S100" s="784"/>
      <c r="T100" s="784"/>
      <c r="U100" s="784"/>
      <c r="V100" s="784"/>
      <c r="W100" s="784"/>
      <c r="X100" s="784"/>
      <c r="Y100" s="784"/>
      <c r="Z100" s="784"/>
      <c r="AA100" s="784"/>
      <c r="AB100" s="784"/>
      <c r="AC100" s="784"/>
      <c r="AD100" s="784"/>
      <c r="AE100" s="784"/>
      <c r="AF100" s="740"/>
      <c r="AG100" s="741"/>
      <c r="AH100" s="741"/>
      <c r="AI100" s="745"/>
    </row>
    <row r="101" spans="2:35">
      <c r="D101" s="784"/>
      <c r="E101" s="784"/>
      <c r="F101" s="784"/>
      <c r="G101" s="784"/>
      <c r="H101" s="784"/>
      <c r="I101" s="784"/>
      <c r="J101" s="784"/>
      <c r="K101" s="784"/>
      <c r="L101" s="784"/>
      <c r="M101" s="784"/>
      <c r="N101" s="784"/>
      <c r="O101" s="784"/>
      <c r="P101" s="784"/>
      <c r="Q101" s="784"/>
      <c r="R101" s="784"/>
      <c r="S101" s="784"/>
      <c r="T101" s="784"/>
      <c r="U101" s="784"/>
      <c r="V101" s="784"/>
      <c r="W101" s="784"/>
      <c r="X101" s="784"/>
      <c r="Y101" s="784"/>
      <c r="Z101" s="784"/>
      <c r="AA101" s="784"/>
      <c r="AB101" s="784"/>
      <c r="AC101" s="784"/>
      <c r="AD101" s="784"/>
      <c r="AE101" s="784"/>
      <c r="AF101" s="742"/>
      <c r="AG101" s="743"/>
      <c r="AH101" s="743"/>
      <c r="AI101" s="746"/>
    </row>
    <row r="102" spans="2:35">
      <c r="B102" s="777" t="s">
        <v>812</v>
      </c>
      <c r="C102" s="777"/>
      <c r="D102" s="856" t="s">
        <v>814</v>
      </c>
      <c r="E102" s="857"/>
      <c r="F102" s="856" t="s">
        <v>814</v>
      </c>
      <c r="G102" s="857"/>
      <c r="H102" s="856" t="s">
        <v>814</v>
      </c>
      <c r="I102" s="857"/>
      <c r="J102" s="856" t="s">
        <v>814</v>
      </c>
      <c r="K102" s="857"/>
      <c r="L102" s="856" t="s">
        <v>814</v>
      </c>
      <c r="M102" s="857"/>
      <c r="N102" s="856" t="s">
        <v>814</v>
      </c>
      <c r="O102" s="857"/>
      <c r="P102" s="856" t="s">
        <v>814</v>
      </c>
      <c r="Q102" s="857"/>
      <c r="R102" s="856" t="s">
        <v>814</v>
      </c>
      <c r="S102" s="857"/>
      <c r="T102" s="856" t="s">
        <v>814</v>
      </c>
      <c r="U102" s="857"/>
      <c r="V102" s="856" t="s">
        <v>814</v>
      </c>
      <c r="W102" s="857"/>
      <c r="X102" s="856" t="s">
        <v>814</v>
      </c>
      <c r="Y102" s="857"/>
      <c r="Z102" s="856" t="s">
        <v>814</v>
      </c>
      <c r="AA102" s="857"/>
      <c r="AB102" s="856" t="s">
        <v>814</v>
      </c>
      <c r="AC102" s="857"/>
      <c r="AD102" s="856" t="s">
        <v>814</v>
      </c>
      <c r="AE102" s="857"/>
      <c r="AF102" s="856" t="s">
        <v>813</v>
      </c>
      <c r="AG102" s="857"/>
      <c r="AH102" s="857"/>
      <c r="AI102" s="872"/>
    </row>
    <row r="103" spans="2:35">
      <c r="U103" s="22"/>
    </row>
    <row r="104" spans="2:35">
      <c r="D104" s="804">
        <f>AH95+1</f>
        <v>44</v>
      </c>
      <c r="E104" s="805"/>
      <c r="F104" s="804">
        <f>D104+1</f>
        <v>45</v>
      </c>
      <c r="G104" s="805"/>
      <c r="H104" s="804">
        <f t="shared" ref="H104" si="140">F104+1</f>
        <v>46</v>
      </c>
      <c r="I104" s="805"/>
      <c r="J104" s="804">
        <f t="shared" ref="J104" si="141">H104+1</f>
        <v>47</v>
      </c>
      <c r="K104" s="805"/>
      <c r="L104" s="804">
        <f t="shared" ref="L104" si="142">J104+1</f>
        <v>48</v>
      </c>
      <c r="M104" s="805"/>
      <c r="N104" s="804">
        <f t="shared" ref="N104" si="143">L104+1</f>
        <v>49</v>
      </c>
      <c r="O104" s="805"/>
      <c r="P104" s="804">
        <f t="shared" ref="P104" si="144">N104+1</f>
        <v>50</v>
      </c>
      <c r="Q104" s="805"/>
      <c r="R104" s="804">
        <f t="shared" ref="R104" si="145">P104+1</f>
        <v>51</v>
      </c>
      <c r="S104" s="805"/>
      <c r="T104" s="804">
        <f t="shared" ref="T104" si="146">R104+1</f>
        <v>52</v>
      </c>
      <c r="U104" s="805"/>
      <c r="V104" s="804">
        <f t="shared" ref="V104" si="147">T104+1</f>
        <v>53</v>
      </c>
      <c r="W104" s="805"/>
      <c r="X104" s="804">
        <f t="shared" ref="X104" si="148">V104+1</f>
        <v>54</v>
      </c>
      <c r="Y104" s="805"/>
      <c r="Z104" s="804">
        <f t="shared" ref="Z104" si="149">X104+1</f>
        <v>55</v>
      </c>
      <c r="AA104" s="805"/>
      <c r="AB104" s="804">
        <f t="shared" ref="AB104" si="150">Z104+1</f>
        <v>56</v>
      </c>
      <c r="AC104" s="805"/>
      <c r="AD104" s="804">
        <f t="shared" ref="AD104" si="151">AB104+1</f>
        <v>57</v>
      </c>
      <c r="AE104" s="805"/>
      <c r="AF104" s="804">
        <f t="shared" ref="AF104" si="152">AD104+1</f>
        <v>58</v>
      </c>
      <c r="AG104" s="805"/>
      <c r="AH104" s="804">
        <f t="shared" ref="AH104" si="153">AF104+1</f>
        <v>59</v>
      </c>
      <c r="AI104" s="805"/>
    </row>
    <row r="105" spans="2:35" ht="13.5" customHeight="1">
      <c r="D105" s="784" t="s">
        <v>29</v>
      </c>
      <c r="E105" s="784"/>
      <c r="F105" s="794" t="s">
        <v>254</v>
      </c>
      <c r="G105" s="784"/>
      <c r="H105" s="738" t="s">
        <v>255</v>
      </c>
      <c r="I105" s="749"/>
      <c r="J105" s="738" t="s">
        <v>256</v>
      </c>
      <c r="K105" s="749"/>
      <c r="L105" s="738" t="s">
        <v>257</v>
      </c>
      <c r="M105" s="749"/>
      <c r="N105" s="738" t="s">
        <v>258</v>
      </c>
      <c r="O105" s="749"/>
      <c r="P105" s="738" t="s">
        <v>99</v>
      </c>
      <c r="Q105" s="744"/>
      <c r="R105" s="738" t="s">
        <v>100</v>
      </c>
      <c r="S105" s="744"/>
      <c r="T105" s="738" t="s">
        <v>101</v>
      </c>
      <c r="U105" s="744"/>
      <c r="V105" s="738" t="s">
        <v>102</v>
      </c>
      <c r="W105" s="744"/>
      <c r="X105" s="747" t="s">
        <v>103</v>
      </c>
      <c r="Y105" s="749"/>
      <c r="Z105" s="738" t="s">
        <v>519</v>
      </c>
      <c r="AA105" s="744"/>
      <c r="AB105" s="738" t="s">
        <v>520</v>
      </c>
      <c r="AC105" s="744"/>
      <c r="AD105" s="830" t="s">
        <v>1890</v>
      </c>
      <c r="AE105" s="831"/>
      <c r="AF105" s="738" t="s">
        <v>1881</v>
      </c>
      <c r="AG105" s="744"/>
      <c r="AH105" s="738" t="s">
        <v>1882</v>
      </c>
      <c r="AI105" s="744"/>
    </row>
    <row r="106" spans="2:35">
      <c r="D106" s="784"/>
      <c r="E106" s="784"/>
      <c r="F106" s="784"/>
      <c r="G106" s="784"/>
      <c r="H106" s="750"/>
      <c r="I106" s="752"/>
      <c r="J106" s="750"/>
      <c r="K106" s="752"/>
      <c r="L106" s="750"/>
      <c r="M106" s="752"/>
      <c r="N106" s="750"/>
      <c r="O106" s="752"/>
      <c r="P106" s="740"/>
      <c r="Q106" s="745"/>
      <c r="R106" s="740"/>
      <c r="S106" s="745"/>
      <c r="T106" s="740"/>
      <c r="U106" s="745"/>
      <c r="V106" s="740"/>
      <c r="W106" s="745"/>
      <c r="X106" s="750"/>
      <c r="Y106" s="752"/>
      <c r="Z106" s="740"/>
      <c r="AA106" s="745"/>
      <c r="AB106" s="740"/>
      <c r="AC106" s="745"/>
      <c r="AD106" s="740"/>
      <c r="AE106" s="745"/>
      <c r="AF106" s="740"/>
      <c r="AG106" s="745"/>
      <c r="AH106" s="740"/>
      <c r="AI106" s="745"/>
    </row>
    <row r="107" spans="2:35">
      <c r="D107" s="784"/>
      <c r="E107" s="784"/>
      <c r="F107" s="784"/>
      <c r="G107" s="784"/>
      <c r="H107" s="750"/>
      <c r="I107" s="752"/>
      <c r="J107" s="750"/>
      <c r="K107" s="752"/>
      <c r="L107" s="750"/>
      <c r="M107" s="752"/>
      <c r="N107" s="750"/>
      <c r="O107" s="752"/>
      <c r="P107" s="740"/>
      <c r="Q107" s="745"/>
      <c r="R107" s="740"/>
      <c r="S107" s="745"/>
      <c r="T107" s="740"/>
      <c r="U107" s="745"/>
      <c r="V107" s="740"/>
      <c r="W107" s="745"/>
      <c r="X107" s="750"/>
      <c r="Y107" s="752"/>
      <c r="Z107" s="740"/>
      <c r="AA107" s="745"/>
      <c r="AB107" s="740"/>
      <c r="AC107" s="745"/>
      <c r="AD107" s="740"/>
      <c r="AE107" s="745"/>
      <c r="AF107" s="740"/>
      <c r="AG107" s="745"/>
      <c r="AH107" s="740"/>
      <c r="AI107" s="745"/>
    </row>
    <row r="108" spans="2:35">
      <c r="D108" s="784"/>
      <c r="E108" s="784"/>
      <c r="F108" s="784"/>
      <c r="G108" s="784"/>
      <c r="H108" s="750"/>
      <c r="I108" s="752"/>
      <c r="J108" s="750"/>
      <c r="K108" s="752"/>
      <c r="L108" s="750"/>
      <c r="M108" s="752"/>
      <c r="N108" s="750"/>
      <c r="O108" s="752"/>
      <c r="P108" s="740"/>
      <c r="Q108" s="745"/>
      <c r="R108" s="740"/>
      <c r="S108" s="745"/>
      <c r="T108" s="740"/>
      <c r="U108" s="745"/>
      <c r="V108" s="740"/>
      <c r="W108" s="745"/>
      <c r="X108" s="750"/>
      <c r="Y108" s="752"/>
      <c r="Z108" s="740"/>
      <c r="AA108" s="745"/>
      <c r="AB108" s="740"/>
      <c r="AC108" s="745"/>
      <c r="AD108" s="740"/>
      <c r="AE108" s="745"/>
      <c r="AF108" s="740"/>
      <c r="AG108" s="745"/>
      <c r="AH108" s="740"/>
      <c r="AI108" s="745"/>
    </row>
    <row r="109" spans="2:35">
      <c r="D109" s="784"/>
      <c r="E109" s="784"/>
      <c r="F109" s="784"/>
      <c r="G109" s="784"/>
      <c r="H109" s="750"/>
      <c r="I109" s="752"/>
      <c r="J109" s="750"/>
      <c r="K109" s="752"/>
      <c r="L109" s="750"/>
      <c r="M109" s="752"/>
      <c r="N109" s="750"/>
      <c r="O109" s="752"/>
      <c r="P109" s="740"/>
      <c r="Q109" s="745"/>
      <c r="R109" s="740"/>
      <c r="S109" s="745"/>
      <c r="T109" s="740"/>
      <c r="U109" s="745"/>
      <c r="V109" s="740"/>
      <c r="W109" s="745"/>
      <c r="X109" s="750"/>
      <c r="Y109" s="752"/>
      <c r="Z109" s="740"/>
      <c r="AA109" s="745"/>
      <c r="AB109" s="740"/>
      <c r="AC109" s="745"/>
      <c r="AD109" s="740"/>
      <c r="AE109" s="745"/>
      <c r="AF109" s="740"/>
      <c r="AG109" s="745"/>
      <c r="AH109" s="740"/>
      <c r="AI109" s="745"/>
    </row>
    <row r="110" spans="2:35">
      <c r="D110" s="784"/>
      <c r="E110" s="784"/>
      <c r="F110" s="784"/>
      <c r="G110" s="784"/>
      <c r="H110" s="753"/>
      <c r="I110" s="755"/>
      <c r="J110" s="753"/>
      <c r="K110" s="755"/>
      <c r="L110" s="753"/>
      <c r="M110" s="755"/>
      <c r="N110" s="753"/>
      <c r="O110" s="755"/>
      <c r="P110" s="742"/>
      <c r="Q110" s="746"/>
      <c r="R110" s="742"/>
      <c r="S110" s="746"/>
      <c r="T110" s="742"/>
      <c r="U110" s="746"/>
      <c r="V110" s="742"/>
      <c r="W110" s="746"/>
      <c r="X110" s="753"/>
      <c r="Y110" s="755"/>
      <c r="Z110" s="742"/>
      <c r="AA110" s="746"/>
      <c r="AB110" s="742"/>
      <c r="AC110" s="746"/>
      <c r="AD110" s="742"/>
      <c r="AE110" s="746"/>
      <c r="AF110" s="742"/>
      <c r="AG110" s="746"/>
      <c r="AH110" s="742"/>
      <c r="AI110" s="746"/>
    </row>
    <row r="111" spans="2:35">
      <c r="B111" s="777" t="s">
        <v>812</v>
      </c>
      <c r="C111" s="777"/>
      <c r="D111" s="856" t="s">
        <v>814</v>
      </c>
      <c r="E111" s="857"/>
      <c r="F111" s="856" t="s">
        <v>814</v>
      </c>
      <c r="G111" s="857"/>
      <c r="H111" s="856" t="s">
        <v>814</v>
      </c>
      <c r="I111" s="857"/>
      <c r="J111" s="856" t="s">
        <v>814</v>
      </c>
      <c r="K111" s="857"/>
      <c r="L111" s="856" t="s">
        <v>814</v>
      </c>
      <c r="M111" s="857"/>
      <c r="N111" s="856" t="s">
        <v>814</v>
      </c>
      <c r="O111" s="857"/>
      <c r="P111" s="856" t="s">
        <v>814</v>
      </c>
      <c r="Q111" s="857"/>
      <c r="R111" s="856" t="s">
        <v>814</v>
      </c>
      <c r="S111" s="857"/>
      <c r="T111" s="856" t="s">
        <v>814</v>
      </c>
      <c r="U111" s="857"/>
      <c r="V111" s="856" t="s">
        <v>814</v>
      </c>
      <c r="W111" s="857"/>
      <c r="X111" s="856" t="s">
        <v>814</v>
      </c>
      <c r="Y111" s="857"/>
      <c r="Z111" s="856" t="s">
        <v>814</v>
      </c>
      <c r="AA111" s="857"/>
      <c r="AB111" s="856" t="s">
        <v>814</v>
      </c>
      <c r="AC111" s="872"/>
      <c r="AD111" s="856" t="s">
        <v>1874</v>
      </c>
      <c r="AE111" s="857"/>
      <c r="AF111" s="856" t="s">
        <v>1874</v>
      </c>
      <c r="AG111" s="857"/>
      <c r="AH111" s="801" t="s">
        <v>1874</v>
      </c>
      <c r="AI111" s="801"/>
    </row>
    <row r="112" spans="2:35">
      <c r="U112" s="22"/>
    </row>
    <row r="113" spans="2:35">
      <c r="D113" s="804">
        <f>AH104+1</f>
        <v>60</v>
      </c>
      <c r="E113" s="805"/>
      <c r="F113" s="804">
        <f>D113+1</f>
        <v>61</v>
      </c>
      <c r="G113" s="805"/>
      <c r="H113" s="804">
        <f t="shared" ref="H113" si="154">F113+1</f>
        <v>62</v>
      </c>
      <c r="I113" s="805"/>
      <c r="J113" s="804">
        <f t="shared" ref="J113" si="155">H113+1</f>
        <v>63</v>
      </c>
      <c r="K113" s="805"/>
      <c r="L113" s="804">
        <f t="shared" ref="L113" si="156">J113+1</f>
        <v>64</v>
      </c>
      <c r="M113" s="805"/>
      <c r="N113" s="804">
        <f t="shared" ref="N113" si="157">L113+1</f>
        <v>65</v>
      </c>
      <c r="O113" s="805"/>
      <c r="P113" s="804">
        <f t="shared" ref="P113" si="158">N113+1</f>
        <v>66</v>
      </c>
      <c r="Q113" s="805"/>
      <c r="R113" s="804">
        <f t="shared" ref="R113" si="159">P113+1</f>
        <v>67</v>
      </c>
      <c r="S113" s="805"/>
      <c r="T113" s="804">
        <f t="shared" ref="T113" si="160">R113+1</f>
        <v>68</v>
      </c>
      <c r="U113" s="805"/>
      <c r="V113" s="804">
        <f t="shared" ref="V113" si="161">T113+1</f>
        <v>69</v>
      </c>
      <c r="W113" s="805"/>
      <c r="X113" s="804">
        <f t="shared" ref="X113" si="162">V113+1</f>
        <v>70</v>
      </c>
      <c r="Y113" s="805"/>
      <c r="Z113" s="804">
        <f t="shared" ref="Z113" si="163">X113+1</f>
        <v>71</v>
      </c>
      <c r="AA113" s="805"/>
      <c r="AB113" s="804">
        <f t="shared" ref="AB113" si="164">Z113+1</f>
        <v>72</v>
      </c>
      <c r="AC113" s="805"/>
      <c r="AD113" s="804">
        <f t="shared" ref="AD113" si="165">AB113+1</f>
        <v>73</v>
      </c>
      <c r="AE113" s="805"/>
      <c r="AF113" s="804">
        <f t="shared" ref="AF113" si="166">AD113+1</f>
        <v>74</v>
      </c>
      <c r="AG113" s="805"/>
      <c r="AH113" s="804">
        <f t="shared" ref="AH113" si="167">AF113+1</f>
        <v>75</v>
      </c>
      <c r="AI113" s="805"/>
    </row>
    <row r="114" spans="2:35" ht="13.5" customHeight="1">
      <c r="D114" s="794" t="s">
        <v>1883</v>
      </c>
      <c r="E114" s="794"/>
      <c r="F114" s="794" t="s">
        <v>1884</v>
      </c>
      <c r="G114" s="794"/>
      <c r="H114" s="738" t="s">
        <v>1854</v>
      </c>
      <c r="I114" s="744"/>
      <c r="J114" s="738" t="s">
        <v>1885</v>
      </c>
      <c r="K114" s="744"/>
      <c r="L114" s="738" t="s">
        <v>2765</v>
      </c>
      <c r="M114" s="744"/>
      <c r="N114" s="738" t="s">
        <v>2037</v>
      </c>
      <c r="O114" s="744"/>
      <c r="P114" s="738" t="s">
        <v>2755</v>
      </c>
      <c r="Q114" s="744"/>
      <c r="R114" s="738" t="s">
        <v>2756</v>
      </c>
      <c r="S114" s="744"/>
      <c r="T114" s="738" t="s">
        <v>2757</v>
      </c>
      <c r="U114" s="744"/>
      <c r="V114" s="738" t="s">
        <v>2758</v>
      </c>
      <c r="W114" s="744"/>
      <c r="X114" s="738" t="s">
        <v>2759</v>
      </c>
      <c r="Y114" s="744"/>
      <c r="Z114" s="738" t="s">
        <v>2760</v>
      </c>
      <c r="AA114" s="744"/>
      <c r="AB114" s="738" t="s">
        <v>2761</v>
      </c>
      <c r="AC114" s="744"/>
      <c r="AD114" s="738" t="s">
        <v>2762</v>
      </c>
      <c r="AE114" s="744"/>
      <c r="AF114" s="738" t="s">
        <v>2763</v>
      </c>
      <c r="AG114" s="744"/>
      <c r="AH114" s="738" t="s">
        <v>2764</v>
      </c>
      <c r="AI114" s="744"/>
    </row>
    <row r="115" spans="2:35">
      <c r="D115" s="794"/>
      <c r="E115" s="794"/>
      <c r="F115" s="794"/>
      <c r="G115" s="794"/>
      <c r="H115" s="740"/>
      <c r="I115" s="745"/>
      <c r="J115" s="740"/>
      <c r="K115" s="745"/>
      <c r="L115" s="740"/>
      <c r="M115" s="745"/>
      <c r="N115" s="740"/>
      <c r="O115" s="745"/>
      <c r="P115" s="740"/>
      <c r="Q115" s="745"/>
      <c r="R115" s="740"/>
      <c r="S115" s="745"/>
      <c r="T115" s="740"/>
      <c r="U115" s="745"/>
      <c r="V115" s="740"/>
      <c r="W115" s="745"/>
      <c r="X115" s="740"/>
      <c r="Y115" s="745"/>
      <c r="Z115" s="740"/>
      <c r="AA115" s="745"/>
      <c r="AB115" s="740"/>
      <c r="AC115" s="745"/>
      <c r="AD115" s="740"/>
      <c r="AE115" s="745"/>
      <c r="AF115" s="740"/>
      <c r="AG115" s="745"/>
      <c r="AH115" s="740"/>
      <c r="AI115" s="745"/>
    </row>
    <row r="116" spans="2:35">
      <c r="D116" s="794"/>
      <c r="E116" s="794"/>
      <c r="F116" s="794"/>
      <c r="G116" s="794"/>
      <c r="H116" s="740"/>
      <c r="I116" s="745"/>
      <c r="J116" s="740"/>
      <c r="K116" s="745"/>
      <c r="L116" s="740"/>
      <c r="M116" s="745"/>
      <c r="N116" s="740"/>
      <c r="O116" s="745"/>
      <c r="P116" s="740"/>
      <c r="Q116" s="745"/>
      <c r="R116" s="740"/>
      <c r="S116" s="745"/>
      <c r="T116" s="740"/>
      <c r="U116" s="745"/>
      <c r="V116" s="740"/>
      <c r="W116" s="745"/>
      <c r="X116" s="740"/>
      <c r="Y116" s="745"/>
      <c r="Z116" s="740"/>
      <c r="AA116" s="745"/>
      <c r="AB116" s="740"/>
      <c r="AC116" s="745"/>
      <c r="AD116" s="740"/>
      <c r="AE116" s="745"/>
      <c r="AF116" s="740"/>
      <c r="AG116" s="745"/>
      <c r="AH116" s="740"/>
      <c r="AI116" s="745"/>
    </row>
    <row r="117" spans="2:35">
      <c r="D117" s="794"/>
      <c r="E117" s="794"/>
      <c r="F117" s="794"/>
      <c r="G117" s="794"/>
      <c r="H117" s="740"/>
      <c r="I117" s="745"/>
      <c r="J117" s="740"/>
      <c r="K117" s="745"/>
      <c r="L117" s="740"/>
      <c r="M117" s="745"/>
      <c r="N117" s="740"/>
      <c r="O117" s="745"/>
      <c r="P117" s="740"/>
      <c r="Q117" s="745"/>
      <c r="R117" s="740"/>
      <c r="S117" s="745"/>
      <c r="T117" s="740"/>
      <c r="U117" s="745"/>
      <c r="V117" s="740"/>
      <c r="W117" s="745"/>
      <c r="X117" s="740"/>
      <c r="Y117" s="745"/>
      <c r="Z117" s="740"/>
      <c r="AA117" s="745"/>
      <c r="AB117" s="740"/>
      <c r="AC117" s="745"/>
      <c r="AD117" s="740"/>
      <c r="AE117" s="745"/>
      <c r="AF117" s="740"/>
      <c r="AG117" s="745"/>
      <c r="AH117" s="740"/>
      <c r="AI117" s="745"/>
    </row>
    <row r="118" spans="2:35">
      <c r="D118" s="794"/>
      <c r="E118" s="794"/>
      <c r="F118" s="794"/>
      <c r="G118" s="794"/>
      <c r="H118" s="740"/>
      <c r="I118" s="745"/>
      <c r="J118" s="740"/>
      <c r="K118" s="745"/>
      <c r="L118" s="740"/>
      <c r="M118" s="745"/>
      <c r="N118" s="740"/>
      <c r="O118" s="745"/>
      <c r="P118" s="740"/>
      <c r="Q118" s="745"/>
      <c r="R118" s="740"/>
      <c r="S118" s="745"/>
      <c r="T118" s="740"/>
      <c r="U118" s="745"/>
      <c r="V118" s="740"/>
      <c r="W118" s="745"/>
      <c r="X118" s="740"/>
      <c r="Y118" s="745"/>
      <c r="Z118" s="740"/>
      <c r="AA118" s="745"/>
      <c r="AB118" s="740"/>
      <c r="AC118" s="745"/>
      <c r="AD118" s="740"/>
      <c r="AE118" s="745"/>
      <c r="AF118" s="740"/>
      <c r="AG118" s="745"/>
      <c r="AH118" s="740"/>
      <c r="AI118" s="745"/>
    </row>
    <row r="119" spans="2:35">
      <c r="D119" s="794"/>
      <c r="E119" s="794"/>
      <c r="F119" s="794"/>
      <c r="G119" s="794"/>
      <c r="H119" s="742"/>
      <c r="I119" s="746"/>
      <c r="J119" s="742"/>
      <c r="K119" s="746"/>
      <c r="L119" s="742"/>
      <c r="M119" s="746"/>
      <c r="N119" s="742"/>
      <c r="O119" s="746"/>
      <c r="P119" s="742"/>
      <c r="Q119" s="746"/>
      <c r="R119" s="742"/>
      <c r="S119" s="746"/>
      <c r="T119" s="742"/>
      <c r="U119" s="746"/>
      <c r="V119" s="742"/>
      <c r="W119" s="746"/>
      <c r="X119" s="742"/>
      <c r="Y119" s="746"/>
      <c r="Z119" s="742"/>
      <c r="AA119" s="746"/>
      <c r="AB119" s="742"/>
      <c r="AC119" s="746"/>
      <c r="AD119" s="742"/>
      <c r="AE119" s="746"/>
      <c r="AF119" s="742"/>
      <c r="AG119" s="746"/>
      <c r="AH119" s="742"/>
      <c r="AI119" s="746"/>
    </row>
    <row r="120" spans="2:35">
      <c r="B120" s="777" t="s">
        <v>812</v>
      </c>
      <c r="C120" s="777"/>
      <c r="D120" s="856" t="s">
        <v>1874</v>
      </c>
      <c r="E120" s="857"/>
      <c r="F120" s="856" t="s">
        <v>1874</v>
      </c>
      <c r="G120" s="857"/>
      <c r="H120" s="856" t="s">
        <v>1874</v>
      </c>
      <c r="I120" s="857"/>
      <c r="J120" s="856" t="s">
        <v>1874</v>
      </c>
      <c r="K120" s="857"/>
      <c r="L120" s="856" t="s">
        <v>1874</v>
      </c>
      <c r="M120" s="857"/>
      <c r="N120" s="856" t="s">
        <v>1706</v>
      </c>
      <c r="O120" s="857"/>
      <c r="P120" s="856" t="s">
        <v>2766</v>
      </c>
      <c r="Q120" s="857"/>
      <c r="R120" s="856" t="s">
        <v>2766</v>
      </c>
      <c r="S120" s="857"/>
      <c r="T120" s="856" t="s">
        <v>2766</v>
      </c>
      <c r="U120" s="857"/>
      <c r="V120" s="856" t="s">
        <v>2766</v>
      </c>
      <c r="W120" s="857"/>
      <c r="X120" s="856" t="s">
        <v>2766</v>
      </c>
      <c r="Y120" s="857"/>
      <c r="Z120" s="856" t="s">
        <v>2766</v>
      </c>
      <c r="AA120" s="857"/>
      <c r="AB120" s="856" t="s">
        <v>2766</v>
      </c>
      <c r="AC120" s="857"/>
      <c r="AD120" s="856" t="s">
        <v>2766</v>
      </c>
      <c r="AE120" s="857"/>
      <c r="AF120" s="856" t="s">
        <v>2766</v>
      </c>
      <c r="AG120" s="857"/>
      <c r="AH120" s="856" t="s">
        <v>2766</v>
      </c>
      <c r="AI120" s="872"/>
    </row>
    <row r="121" spans="2:35">
      <c r="U121" s="22"/>
    </row>
    <row r="122" spans="2:35">
      <c r="D122" s="804">
        <f>AH113+1</f>
        <v>76</v>
      </c>
      <c r="E122" s="805"/>
      <c r="F122" s="804">
        <f>D122+1</f>
        <v>77</v>
      </c>
      <c r="G122" s="805"/>
      <c r="H122" s="804">
        <f t="shared" ref="H122" si="168">F122+1</f>
        <v>78</v>
      </c>
      <c r="I122" s="805"/>
      <c r="J122" s="804">
        <f t="shared" ref="J122" si="169">H122+1</f>
        <v>79</v>
      </c>
      <c r="K122" s="805"/>
      <c r="L122" s="804">
        <f t="shared" ref="L122" si="170">J122+1</f>
        <v>80</v>
      </c>
      <c r="M122" s="805"/>
      <c r="N122" s="804">
        <f t="shared" ref="N122" si="171">L122+1</f>
        <v>81</v>
      </c>
      <c r="O122" s="805"/>
      <c r="P122" s="804">
        <f t="shared" ref="P122" si="172">N122+1</f>
        <v>82</v>
      </c>
      <c r="Q122" s="805"/>
      <c r="R122" s="804">
        <f t="shared" ref="R122" si="173">P122+1</f>
        <v>83</v>
      </c>
      <c r="S122" s="805"/>
      <c r="T122" s="804">
        <f t="shared" ref="T122" si="174">R122+1</f>
        <v>84</v>
      </c>
      <c r="U122" s="805"/>
      <c r="V122" s="804">
        <f t="shared" ref="V122" si="175">T122+1</f>
        <v>85</v>
      </c>
      <c r="W122" s="805"/>
      <c r="X122" s="804">
        <f t="shared" ref="X122" si="176">V122+1</f>
        <v>86</v>
      </c>
      <c r="Y122" s="805"/>
      <c r="Z122" s="804">
        <f t="shared" ref="Z122" si="177">X122+1</f>
        <v>87</v>
      </c>
      <c r="AA122" s="805"/>
      <c r="AB122" s="804">
        <f t="shared" ref="AB122" si="178">Z122+1</f>
        <v>88</v>
      </c>
      <c r="AC122" s="805"/>
      <c r="AD122" s="804">
        <f t="shared" ref="AD122" si="179">AB122+1</f>
        <v>89</v>
      </c>
      <c r="AE122" s="805"/>
      <c r="AF122" s="804">
        <f t="shared" ref="AF122" si="180">AD122+1</f>
        <v>90</v>
      </c>
      <c r="AG122" s="805"/>
      <c r="AH122" s="804">
        <f t="shared" ref="AH122" si="181">AF122+1</f>
        <v>91</v>
      </c>
      <c r="AI122" s="805"/>
    </row>
    <row r="123" spans="2:35" ht="13.5" customHeight="1">
      <c r="D123" s="794" t="s">
        <v>2038</v>
      </c>
      <c r="E123" s="794"/>
      <c r="F123" s="794" t="s">
        <v>2039</v>
      </c>
      <c r="G123" s="794"/>
      <c r="H123" s="738" t="s">
        <v>2040</v>
      </c>
      <c r="I123" s="744"/>
      <c r="J123" s="861" t="s">
        <v>1886</v>
      </c>
      <c r="K123" s="862"/>
      <c r="L123" s="862"/>
      <c r="M123" s="862"/>
      <c r="N123" s="862"/>
      <c r="O123" s="862"/>
      <c r="P123" s="862"/>
      <c r="Q123" s="862"/>
      <c r="R123" s="862"/>
      <c r="S123" s="862"/>
      <c r="T123" s="862"/>
      <c r="U123" s="862"/>
      <c r="V123" s="862"/>
      <c r="W123" s="862"/>
      <c r="X123" s="862"/>
      <c r="Y123" s="862"/>
      <c r="Z123" s="862"/>
      <c r="AA123" s="862"/>
      <c r="AB123" s="862"/>
      <c r="AC123" s="862"/>
      <c r="AD123" s="862"/>
      <c r="AE123" s="862"/>
      <c r="AF123" s="862"/>
      <c r="AG123" s="862"/>
      <c r="AH123" s="862"/>
      <c r="AI123" s="863"/>
    </row>
    <row r="124" spans="2:35">
      <c r="D124" s="794"/>
      <c r="E124" s="794"/>
      <c r="F124" s="794"/>
      <c r="G124" s="794"/>
      <c r="H124" s="740"/>
      <c r="I124" s="745"/>
      <c r="J124" s="864"/>
      <c r="K124" s="865"/>
      <c r="L124" s="865"/>
      <c r="M124" s="865"/>
      <c r="N124" s="865"/>
      <c r="O124" s="865"/>
      <c r="P124" s="865"/>
      <c r="Q124" s="865"/>
      <c r="R124" s="865"/>
      <c r="S124" s="865"/>
      <c r="T124" s="865"/>
      <c r="U124" s="865"/>
      <c r="V124" s="865"/>
      <c r="W124" s="865"/>
      <c r="X124" s="865"/>
      <c r="Y124" s="865"/>
      <c r="Z124" s="865"/>
      <c r="AA124" s="865"/>
      <c r="AB124" s="865"/>
      <c r="AC124" s="865"/>
      <c r="AD124" s="865"/>
      <c r="AE124" s="865"/>
      <c r="AF124" s="865"/>
      <c r="AG124" s="865"/>
      <c r="AH124" s="865"/>
      <c r="AI124" s="866"/>
    </row>
    <row r="125" spans="2:35">
      <c r="D125" s="794"/>
      <c r="E125" s="794"/>
      <c r="F125" s="794"/>
      <c r="G125" s="794"/>
      <c r="H125" s="740"/>
      <c r="I125" s="745"/>
      <c r="J125" s="864"/>
      <c r="K125" s="865"/>
      <c r="L125" s="865"/>
      <c r="M125" s="865"/>
      <c r="N125" s="865"/>
      <c r="O125" s="865"/>
      <c r="P125" s="865"/>
      <c r="Q125" s="865"/>
      <c r="R125" s="865"/>
      <c r="S125" s="865"/>
      <c r="T125" s="865"/>
      <c r="U125" s="865"/>
      <c r="V125" s="865"/>
      <c r="W125" s="865"/>
      <c r="X125" s="865"/>
      <c r="Y125" s="865"/>
      <c r="Z125" s="865"/>
      <c r="AA125" s="865"/>
      <c r="AB125" s="865"/>
      <c r="AC125" s="865"/>
      <c r="AD125" s="865"/>
      <c r="AE125" s="865"/>
      <c r="AF125" s="865"/>
      <c r="AG125" s="865"/>
      <c r="AH125" s="865"/>
      <c r="AI125" s="866"/>
    </row>
    <row r="126" spans="2:35">
      <c r="D126" s="794"/>
      <c r="E126" s="794"/>
      <c r="F126" s="794"/>
      <c r="G126" s="794"/>
      <c r="H126" s="740"/>
      <c r="I126" s="745"/>
      <c r="J126" s="864"/>
      <c r="K126" s="865"/>
      <c r="L126" s="865"/>
      <c r="M126" s="865"/>
      <c r="N126" s="865"/>
      <c r="O126" s="865"/>
      <c r="P126" s="865"/>
      <c r="Q126" s="865"/>
      <c r="R126" s="865"/>
      <c r="S126" s="865"/>
      <c r="T126" s="865"/>
      <c r="U126" s="865"/>
      <c r="V126" s="865"/>
      <c r="W126" s="865"/>
      <c r="X126" s="865"/>
      <c r="Y126" s="865"/>
      <c r="Z126" s="865"/>
      <c r="AA126" s="865"/>
      <c r="AB126" s="865"/>
      <c r="AC126" s="865"/>
      <c r="AD126" s="865"/>
      <c r="AE126" s="865"/>
      <c r="AF126" s="865"/>
      <c r="AG126" s="865"/>
      <c r="AH126" s="865"/>
      <c r="AI126" s="866"/>
    </row>
    <row r="127" spans="2:35">
      <c r="D127" s="794"/>
      <c r="E127" s="794"/>
      <c r="F127" s="794"/>
      <c r="G127" s="794"/>
      <c r="H127" s="740"/>
      <c r="I127" s="745"/>
      <c r="J127" s="864"/>
      <c r="K127" s="865"/>
      <c r="L127" s="865"/>
      <c r="M127" s="865"/>
      <c r="N127" s="865"/>
      <c r="O127" s="865"/>
      <c r="P127" s="865"/>
      <c r="Q127" s="865"/>
      <c r="R127" s="865"/>
      <c r="S127" s="865"/>
      <c r="T127" s="865"/>
      <c r="U127" s="865"/>
      <c r="V127" s="865"/>
      <c r="W127" s="865"/>
      <c r="X127" s="865"/>
      <c r="Y127" s="865"/>
      <c r="Z127" s="865"/>
      <c r="AA127" s="865"/>
      <c r="AB127" s="865"/>
      <c r="AC127" s="865"/>
      <c r="AD127" s="865"/>
      <c r="AE127" s="865"/>
      <c r="AF127" s="865"/>
      <c r="AG127" s="865"/>
      <c r="AH127" s="865"/>
      <c r="AI127" s="866"/>
    </row>
    <row r="128" spans="2:35">
      <c r="D128" s="794"/>
      <c r="E128" s="794"/>
      <c r="F128" s="794"/>
      <c r="G128" s="794"/>
      <c r="H128" s="742"/>
      <c r="I128" s="746"/>
      <c r="J128" s="867"/>
      <c r="K128" s="868"/>
      <c r="L128" s="868"/>
      <c r="M128" s="868"/>
      <c r="N128" s="868"/>
      <c r="O128" s="868"/>
      <c r="P128" s="868"/>
      <c r="Q128" s="868"/>
      <c r="R128" s="868"/>
      <c r="S128" s="868"/>
      <c r="T128" s="868"/>
      <c r="U128" s="868"/>
      <c r="V128" s="868"/>
      <c r="W128" s="868"/>
      <c r="X128" s="868"/>
      <c r="Y128" s="868"/>
      <c r="Z128" s="868"/>
      <c r="AA128" s="868"/>
      <c r="AB128" s="868"/>
      <c r="AC128" s="868"/>
      <c r="AD128" s="868"/>
      <c r="AE128" s="868"/>
      <c r="AF128" s="868"/>
      <c r="AG128" s="868"/>
      <c r="AH128" s="868"/>
      <c r="AI128" s="869"/>
    </row>
    <row r="129" spans="2:49">
      <c r="B129" s="777" t="s">
        <v>812</v>
      </c>
      <c r="C129" s="777"/>
      <c r="D129" s="801" t="s">
        <v>1706</v>
      </c>
      <c r="E129" s="801"/>
      <c r="F129" s="856" t="s">
        <v>1706</v>
      </c>
      <c r="G129" s="857"/>
      <c r="H129" s="801" t="s">
        <v>1706</v>
      </c>
      <c r="I129" s="801"/>
    </row>
    <row r="131" spans="2:49">
      <c r="D131" s="139" t="s">
        <v>1940</v>
      </c>
      <c r="E131" s="139"/>
      <c r="F131" s="139">
        <f>16*1</f>
        <v>16</v>
      </c>
      <c r="G131" s="139" t="s">
        <v>1939</v>
      </c>
      <c r="H131" s="139"/>
      <c r="I131" s="139"/>
      <c r="J131" s="139"/>
      <c r="K131" s="139"/>
      <c r="L131" s="139"/>
      <c r="M131" s="139"/>
      <c r="N131" s="139"/>
      <c r="O131" s="139"/>
      <c r="P131" s="139"/>
      <c r="Q131" s="139"/>
      <c r="R131" s="139"/>
      <c r="S131" s="139"/>
      <c r="T131" s="139"/>
      <c r="U131" s="139"/>
      <c r="V131" s="139"/>
      <c r="W131" s="139"/>
      <c r="X131" s="139"/>
      <c r="Y131" s="139"/>
      <c r="Z131" s="139"/>
      <c r="AA131" s="139"/>
      <c r="AB131" s="139"/>
      <c r="AC131" s="139"/>
      <c r="AD131" s="139"/>
      <c r="AE131" s="139"/>
      <c r="AF131" s="139"/>
      <c r="AG131" s="139"/>
      <c r="AH131" s="139"/>
      <c r="AI131" s="139"/>
    </row>
    <row r="133" spans="2:49">
      <c r="D133" s="804" t="s">
        <v>239</v>
      </c>
      <c r="E133" s="804"/>
      <c r="F133" s="804">
        <f>D133+1</f>
        <v>13</v>
      </c>
      <c r="G133" s="805"/>
      <c r="H133" s="804">
        <f t="shared" ref="H133" si="182">F133+1</f>
        <v>14</v>
      </c>
      <c r="I133" s="805"/>
      <c r="J133" s="804">
        <f t="shared" ref="J133" si="183">H133+1</f>
        <v>15</v>
      </c>
      <c r="K133" s="805"/>
      <c r="L133" s="804">
        <f t="shared" ref="L133" si="184">J133+1</f>
        <v>16</v>
      </c>
      <c r="M133" s="805"/>
      <c r="N133" s="804">
        <f t="shared" ref="N133" si="185">L133+1</f>
        <v>17</v>
      </c>
      <c r="O133" s="805"/>
      <c r="P133" s="804">
        <f t="shared" ref="P133" si="186">N133+1</f>
        <v>18</v>
      </c>
      <c r="Q133" s="805"/>
      <c r="R133" s="804">
        <f t="shared" ref="R133" si="187">P133+1</f>
        <v>19</v>
      </c>
      <c r="S133" s="805"/>
      <c r="T133" s="804">
        <f t="shared" ref="T133" si="188">R133+1</f>
        <v>20</v>
      </c>
      <c r="U133" s="805"/>
      <c r="V133" s="804">
        <f t="shared" ref="V133" si="189">T133+1</f>
        <v>21</v>
      </c>
      <c r="W133" s="805"/>
      <c r="X133" s="804">
        <f t="shared" ref="X133" si="190">V133+1</f>
        <v>22</v>
      </c>
      <c r="Y133" s="805"/>
      <c r="Z133" s="804">
        <f t="shared" ref="Z133" si="191">X133+1</f>
        <v>23</v>
      </c>
      <c r="AA133" s="805"/>
      <c r="AB133" s="804">
        <f t="shared" ref="AB133" si="192">Z133+1</f>
        <v>24</v>
      </c>
      <c r="AC133" s="805"/>
      <c r="AD133" s="804">
        <f t="shared" ref="AD133" si="193">AB133+1</f>
        <v>25</v>
      </c>
      <c r="AE133" s="805"/>
      <c r="AF133" s="804">
        <f t="shared" ref="AF133" si="194">AD133+1</f>
        <v>26</v>
      </c>
      <c r="AG133" s="805"/>
      <c r="AH133" s="804">
        <f t="shared" ref="AH133" si="195">AF133+1</f>
        <v>27</v>
      </c>
      <c r="AI133" s="805"/>
    </row>
    <row r="134" spans="2:49" ht="13.5" customHeight="1">
      <c r="D134" s="794" t="s">
        <v>104</v>
      </c>
      <c r="E134" s="784"/>
      <c r="F134" s="784" t="s">
        <v>105</v>
      </c>
      <c r="G134" s="784"/>
      <c r="H134" s="738" t="s">
        <v>106</v>
      </c>
      <c r="I134" s="739"/>
      <c r="J134" s="739"/>
      <c r="K134" s="744"/>
      <c r="L134" s="738" t="s">
        <v>107</v>
      </c>
      <c r="M134" s="739"/>
      <c r="N134" s="739"/>
      <c r="O134" s="744"/>
      <c r="P134" s="738" t="s">
        <v>108</v>
      </c>
      <c r="Q134" s="739"/>
      <c r="R134" s="739"/>
      <c r="S134" s="744"/>
      <c r="T134" s="794" t="s">
        <v>109</v>
      </c>
      <c r="U134" s="784"/>
      <c r="V134" s="923" t="s">
        <v>111</v>
      </c>
      <c r="W134" s="784"/>
      <c r="X134" s="931" t="s">
        <v>535</v>
      </c>
      <c r="Y134" s="931"/>
      <c r="Z134" s="931"/>
      <c r="AA134" s="931"/>
      <c r="AB134" s="931"/>
      <c r="AC134" s="931"/>
      <c r="AD134" s="931"/>
      <c r="AE134" s="931"/>
      <c r="AF134" s="931"/>
      <c r="AG134" s="931"/>
      <c r="AH134" s="931"/>
      <c r="AI134" s="931"/>
    </row>
    <row r="135" spans="2:49">
      <c r="D135" s="784"/>
      <c r="E135" s="784"/>
      <c r="F135" s="784"/>
      <c r="G135" s="784"/>
      <c r="H135" s="740"/>
      <c r="I135" s="741"/>
      <c r="J135" s="741"/>
      <c r="K135" s="745"/>
      <c r="L135" s="740"/>
      <c r="M135" s="741"/>
      <c r="N135" s="741"/>
      <c r="O135" s="745"/>
      <c r="P135" s="740"/>
      <c r="Q135" s="741"/>
      <c r="R135" s="741"/>
      <c r="S135" s="745"/>
      <c r="T135" s="784"/>
      <c r="U135" s="784"/>
      <c r="V135" s="784"/>
      <c r="W135" s="784"/>
      <c r="X135" s="931"/>
      <c r="Y135" s="931"/>
      <c r="Z135" s="931"/>
      <c r="AA135" s="931"/>
      <c r="AB135" s="931"/>
      <c r="AC135" s="931"/>
      <c r="AD135" s="931"/>
      <c r="AE135" s="931"/>
      <c r="AF135" s="931"/>
      <c r="AG135" s="931"/>
      <c r="AH135" s="931"/>
      <c r="AI135" s="931"/>
    </row>
    <row r="136" spans="2:49">
      <c r="D136" s="784"/>
      <c r="E136" s="784"/>
      <c r="F136" s="784"/>
      <c r="G136" s="784"/>
      <c r="H136" s="740"/>
      <c r="I136" s="741"/>
      <c r="J136" s="741"/>
      <c r="K136" s="745"/>
      <c r="L136" s="740"/>
      <c r="M136" s="741"/>
      <c r="N136" s="741"/>
      <c r="O136" s="745"/>
      <c r="P136" s="740"/>
      <c r="Q136" s="741"/>
      <c r="R136" s="741"/>
      <c r="S136" s="745"/>
      <c r="T136" s="784"/>
      <c r="U136" s="784"/>
      <c r="V136" s="784"/>
      <c r="W136" s="784"/>
      <c r="X136" s="931"/>
      <c r="Y136" s="931"/>
      <c r="Z136" s="931"/>
      <c r="AA136" s="931"/>
      <c r="AB136" s="931"/>
      <c r="AC136" s="931"/>
      <c r="AD136" s="931"/>
      <c r="AE136" s="931"/>
      <c r="AF136" s="931"/>
      <c r="AG136" s="931"/>
      <c r="AH136" s="931"/>
      <c r="AI136" s="931"/>
    </row>
    <row r="137" spans="2:49">
      <c r="D137" s="784"/>
      <c r="E137" s="784"/>
      <c r="F137" s="784"/>
      <c r="G137" s="784"/>
      <c r="H137" s="740"/>
      <c r="I137" s="741"/>
      <c r="J137" s="741"/>
      <c r="K137" s="745"/>
      <c r="L137" s="740"/>
      <c r="M137" s="741"/>
      <c r="N137" s="741"/>
      <c r="O137" s="745"/>
      <c r="P137" s="740"/>
      <c r="Q137" s="741"/>
      <c r="R137" s="741"/>
      <c r="S137" s="745"/>
      <c r="T137" s="784"/>
      <c r="U137" s="784"/>
      <c r="V137" s="784"/>
      <c r="W137" s="784"/>
      <c r="X137" s="931"/>
      <c r="Y137" s="931"/>
      <c r="Z137" s="931"/>
      <c r="AA137" s="931"/>
      <c r="AB137" s="931"/>
      <c r="AC137" s="931"/>
      <c r="AD137" s="931"/>
      <c r="AE137" s="931"/>
      <c r="AF137" s="931"/>
      <c r="AG137" s="931"/>
      <c r="AH137" s="931"/>
      <c r="AI137" s="931"/>
    </row>
    <row r="138" spans="2:49">
      <c r="D138" s="784"/>
      <c r="E138" s="784"/>
      <c r="F138" s="784"/>
      <c r="G138" s="784"/>
      <c r="H138" s="740"/>
      <c r="I138" s="741"/>
      <c r="J138" s="741"/>
      <c r="K138" s="745"/>
      <c r="L138" s="740"/>
      <c r="M138" s="741"/>
      <c r="N138" s="741"/>
      <c r="O138" s="745"/>
      <c r="P138" s="740"/>
      <c r="Q138" s="741"/>
      <c r="R138" s="741"/>
      <c r="S138" s="745"/>
      <c r="T138" s="784"/>
      <c r="U138" s="784"/>
      <c r="V138" s="784"/>
      <c r="W138" s="784"/>
      <c r="X138" s="931"/>
      <c r="Y138" s="931"/>
      <c r="Z138" s="931"/>
      <c r="AA138" s="931"/>
      <c r="AB138" s="931"/>
      <c r="AC138" s="931"/>
      <c r="AD138" s="931"/>
      <c r="AE138" s="931"/>
      <c r="AF138" s="931"/>
      <c r="AG138" s="931"/>
      <c r="AH138" s="931"/>
      <c r="AI138" s="931"/>
    </row>
    <row r="139" spans="2:49">
      <c r="D139" s="784"/>
      <c r="E139" s="784"/>
      <c r="F139" s="784"/>
      <c r="G139" s="784"/>
      <c r="H139" s="742"/>
      <c r="I139" s="743"/>
      <c r="J139" s="743"/>
      <c r="K139" s="746"/>
      <c r="L139" s="742"/>
      <c r="M139" s="743"/>
      <c r="N139" s="743"/>
      <c r="O139" s="746"/>
      <c r="P139" s="742"/>
      <c r="Q139" s="743"/>
      <c r="R139" s="743"/>
      <c r="S139" s="746"/>
      <c r="T139" s="784"/>
      <c r="U139" s="784"/>
      <c r="V139" s="784"/>
      <c r="W139" s="784"/>
      <c r="X139" s="931"/>
      <c r="Y139" s="931"/>
      <c r="Z139" s="931"/>
      <c r="AA139" s="931"/>
      <c r="AB139" s="931"/>
      <c r="AC139" s="931"/>
      <c r="AD139" s="931"/>
      <c r="AE139" s="931"/>
      <c r="AF139" s="931"/>
      <c r="AG139" s="931"/>
      <c r="AH139" s="931"/>
      <c r="AI139" s="931"/>
    </row>
    <row r="140" spans="2:49">
      <c r="B140" s="777" t="s">
        <v>812</v>
      </c>
      <c r="C140" s="777"/>
      <c r="D140" s="856" t="s">
        <v>814</v>
      </c>
      <c r="E140" s="857"/>
      <c r="F140" s="856" t="s">
        <v>814</v>
      </c>
      <c r="G140" s="857"/>
      <c r="H140" s="856" t="s">
        <v>813</v>
      </c>
      <c r="I140" s="857"/>
      <c r="J140" s="857"/>
      <c r="K140" s="872"/>
      <c r="L140" s="856" t="s">
        <v>813</v>
      </c>
      <c r="M140" s="857"/>
      <c r="N140" s="857"/>
      <c r="O140" s="872"/>
      <c r="P140" s="856" t="s">
        <v>813</v>
      </c>
      <c r="Q140" s="857"/>
      <c r="R140" s="857"/>
      <c r="S140" s="872"/>
      <c r="T140" s="856" t="s">
        <v>814</v>
      </c>
      <c r="U140" s="872"/>
      <c r="V140" s="856" t="s">
        <v>814</v>
      </c>
      <c r="W140" s="872"/>
    </row>
    <row r="142" spans="2:49">
      <c r="D142" s="139" t="s">
        <v>1938</v>
      </c>
      <c r="E142" s="139"/>
      <c r="F142" s="139">
        <f>16*6</f>
        <v>96</v>
      </c>
      <c r="G142" s="139" t="s">
        <v>1939</v>
      </c>
      <c r="H142" s="139"/>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row>
    <row r="144" spans="2:49">
      <c r="D144" s="804" t="s">
        <v>239</v>
      </c>
      <c r="E144" s="804"/>
      <c r="F144" s="804">
        <f>D144+1</f>
        <v>13</v>
      </c>
      <c r="G144" s="805"/>
      <c r="H144" s="804">
        <f t="shared" ref="H144" si="196">F144+1</f>
        <v>14</v>
      </c>
      <c r="I144" s="805"/>
      <c r="J144" s="804">
        <f t="shared" ref="J144" si="197">H144+1</f>
        <v>15</v>
      </c>
      <c r="K144" s="805"/>
      <c r="L144" s="804">
        <f t="shared" ref="L144" si="198">J144+1</f>
        <v>16</v>
      </c>
      <c r="M144" s="805"/>
      <c r="N144" s="804">
        <f t="shared" ref="N144" si="199">L144+1</f>
        <v>17</v>
      </c>
      <c r="O144" s="805"/>
      <c r="P144" s="804">
        <f t="shared" ref="P144" si="200">N144+1</f>
        <v>18</v>
      </c>
      <c r="Q144" s="805"/>
      <c r="R144" s="804">
        <f t="shared" ref="R144" si="201">P144+1</f>
        <v>19</v>
      </c>
      <c r="S144" s="805"/>
      <c r="T144" s="804">
        <f t="shared" ref="T144" si="202">R144+1</f>
        <v>20</v>
      </c>
      <c r="U144" s="805"/>
      <c r="V144" s="804">
        <f t="shared" ref="V144" si="203">T144+1</f>
        <v>21</v>
      </c>
      <c r="W144" s="805"/>
      <c r="X144" s="804">
        <f t="shared" ref="X144" si="204">V144+1</f>
        <v>22</v>
      </c>
      <c r="Y144" s="805"/>
      <c r="Z144" s="804">
        <f t="shared" ref="Z144" si="205">X144+1</f>
        <v>23</v>
      </c>
      <c r="AA144" s="805"/>
      <c r="AB144" s="804">
        <f t="shared" ref="AB144" si="206">Z144+1</f>
        <v>24</v>
      </c>
      <c r="AC144" s="805"/>
      <c r="AD144" s="804">
        <f t="shared" ref="AD144" si="207">AB144+1</f>
        <v>25</v>
      </c>
      <c r="AE144" s="805"/>
      <c r="AF144" s="804">
        <f t="shared" ref="AF144" si="208">AD144+1</f>
        <v>26</v>
      </c>
      <c r="AG144" s="805"/>
      <c r="AH144" s="804">
        <f t="shared" ref="AH144" si="209">AF144+1</f>
        <v>27</v>
      </c>
      <c r="AI144" s="805"/>
    </row>
    <row r="145" spans="2:35" ht="13.5" customHeight="1">
      <c r="D145" s="738" t="s">
        <v>113</v>
      </c>
      <c r="E145" s="739"/>
      <c r="F145" s="739"/>
      <c r="G145" s="739"/>
      <c r="H145" s="739"/>
      <c r="I145" s="739"/>
      <c r="J145" s="739"/>
      <c r="K145" s="744"/>
      <c r="L145" s="747" t="s">
        <v>115</v>
      </c>
      <c r="M145" s="748"/>
      <c r="N145" s="748"/>
      <c r="O145" s="749"/>
      <c r="P145" s="747" t="s">
        <v>116</v>
      </c>
      <c r="Q145" s="749"/>
      <c r="R145" s="738" t="s">
        <v>155</v>
      </c>
      <c r="S145" s="749"/>
      <c r="T145" s="747" t="s">
        <v>117</v>
      </c>
      <c r="U145" s="748"/>
      <c r="V145" s="748"/>
      <c r="W145" s="749"/>
      <c r="X145" s="738" t="s">
        <v>118</v>
      </c>
      <c r="Y145" s="739"/>
      <c r="Z145" s="739"/>
      <c r="AA145" s="739"/>
      <c r="AB145" s="739"/>
      <c r="AC145" s="739"/>
      <c r="AD145" s="739"/>
      <c r="AE145" s="744"/>
      <c r="AF145" s="738" t="s">
        <v>119</v>
      </c>
      <c r="AG145" s="749"/>
      <c r="AH145" s="738" t="s">
        <v>120</v>
      </c>
      <c r="AI145" s="924"/>
    </row>
    <row r="146" spans="2:35">
      <c r="D146" s="740"/>
      <c r="E146" s="741"/>
      <c r="F146" s="741"/>
      <c r="G146" s="741"/>
      <c r="H146" s="741"/>
      <c r="I146" s="741"/>
      <c r="J146" s="741"/>
      <c r="K146" s="745"/>
      <c r="L146" s="750"/>
      <c r="M146" s="751"/>
      <c r="N146" s="751"/>
      <c r="O146" s="752"/>
      <c r="P146" s="750"/>
      <c r="Q146" s="752"/>
      <c r="R146" s="750"/>
      <c r="S146" s="752"/>
      <c r="T146" s="750"/>
      <c r="U146" s="751"/>
      <c r="V146" s="751"/>
      <c r="W146" s="752"/>
      <c r="X146" s="740"/>
      <c r="Y146" s="741"/>
      <c r="Z146" s="741"/>
      <c r="AA146" s="741"/>
      <c r="AB146" s="741"/>
      <c r="AC146" s="741"/>
      <c r="AD146" s="741"/>
      <c r="AE146" s="745"/>
      <c r="AF146" s="750"/>
      <c r="AG146" s="752"/>
      <c r="AH146" s="750"/>
      <c r="AI146" s="925"/>
    </row>
    <row r="147" spans="2:35">
      <c r="D147" s="740"/>
      <c r="E147" s="741"/>
      <c r="F147" s="741"/>
      <c r="G147" s="741"/>
      <c r="H147" s="741"/>
      <c r="I147" s="741"/>
      <c r="J147" s="741"/>
      <c r="K147" s="745"/>
      <c r="L147" s="750"/>
      <c r="M147" s="751"/>
      <c r="N147" s="751"/>
      <c r="O147" s="752"/>
      <c r="P147" s="750"/>
      <c r="Q147" s="752"/>
      <c r="R147" s="750"/>
      <c r="S147" s="752"/>
      <c r="T147" s="750"/>
      <c r="U147" s="751"/>
      <c r="V147" s="751"/>
      <c r="W147" s="752"/>
      <c r="X147" s="740"/>
      <c r="Y147" s="741"/>
      <c r="Z147" s="741"/>
      <c r="AA147" s="741"/>
      <c r="AB147" s="741"/>
      <c r="AC147" s="741"/>
      <c r="AD147" s="741"/>
      <c r="AE147" s="745"/>
      <c r="AF147" s="750"/>
      <c r="AG147" s="752"/>
      <c r="AH147" s="750"/>
      <c r="AI147" s="925"/>
    </row>
    <row r="148" spans="2:35">
      <c r="D148" s="740"/>
      <c r="E148" s="741"/>
      <c r="F148" s="741"/>
      <c r="G148" s="741"/>
      <c r="H148" s="741"/>
      <c r="I148" s="741"/>
      <c r="J148" s="741"/>
      <c r="K148" s="745"/>
      <c r="L148" s="750"/>
      <c r="M148" s="751"/>
      <c r="N148" s="751"/>
      <c r="O148" s="752"/>
      <c r="P148" s="750"/>
      <c r="Q148" s="752"/>
      <c r="R148" s="750"/>
      <c r="S148" s="752"/>
      <c r="T148" s="750"/>
      <c r="U148" s="751"/>
      <c r="V148" s="751"/>
      <c r="W148" s="752"/>
      <c r="X148" s="740"/>
      <c r="Y148" s="741"/>
      <c r="Z148" s="741"/>
      <c r="AA148" s="741"/>
      <c r="AB148" s="741"/>
      <c r="AC148" s="741"/>
      <c r="AD148" s="741"/>
      <c r="AE148" s="745"/>
      <c r="AF148" s="750"/>
      <c r="AG148" s="752"/>
      <c r="AH148" s="750"/>
      <c r="AI148" s="925"/>
    </row>
    <row r="149" spans="2:35">
      <c r="D149" s="740"/>
      <c r="E149" s="741"/>
      <c r="F149" s="741"/>
      <c r="G149" s="741"/>
      <c r="H149" s="741"/>
      <c r="I149" s="741"/>
      <c r="J149" s="741"/>
      <c r="K149" s="745"/>
      <c r="L149" s="750"/>
      <c r="M149" s="751"/>
      <c r="N149" s="751"/>
      <c r="O149" s="752"/>
      <c r="P149" s="750"/>
      <c r="Q149" s="752"/>
      <c r="R149" s="750"/>
      <c r="S149" s="752"/>
      <c r="T149" s="750"/>
      <c r="U149" s="751"/>
      <c r="V149" s="751"/>
      <c r="W149" s="752"/>
      <c r="X149" s="740"/>
      <c r="Y149" s="741"/>
      <c r="Z149" s="741"/>
      <c r="AA149" s="741"/>
      <c r="AB149" s="741"/>
      <c r="AC149" s="741"/>
      <c r="AD149" s="741"/>
      <c r="AE149" s="745"/>
      <c r="AF149" s="750"/>
      <c r="AG149" s="752"/>
      <c r="AH149" s="750"/>
      <c r="AI149" s="925"/>
    </row>
    <row r="150" spans="2:35">
      <c r="D150" s="742"/>
      <c r="E150" s="743"/>
      <c r="F150" s="743"/>
      <c r="G150" s="743"/>
      <c r="H150" s="743"/>
      <c r="I150" s="743"/>
      <c r="J150" s="743"/>
      <c r="K150" s="746"/>
      <c r="L150" s="753"/>
      <c r="M150" s="754"/>
      <c r="N150" s="754"/>
      <c r="O150" s="755"/>
      <c r="P150" s="753"/>
      <c r="Q150" s="755"/>
      <c r="R150" s="753"/>
      <c r="S150" s="755"/>
      <c r="T150" s="753"/>
      <c r="U150" s="754"/>
      <c r="V150" s="754"/>
      <c r="W150" s="755"/>
      <c r="X150" s="742"/>
      <c r="Y150" s="743"/>
      <c r="Z150" s="743"/>
      <c r="AA150" s="743"/>
      <c r="AB150" s="743"/>
      <c r="AC150" s="743"/>
      <c r="AD150" s="743"/>
      <c r="AE150" s="746"/>
      <c r="AF150" s="753"/>
      <c r="AG150" s="755"/>
      <c r="AH150" s="753"/>
      <c r="AI150" s="926"/>
    </row>
    <row r="151" spans="2:35">
      <c r="B151" s="777" t="s">
        <v>812</v>
      </c>
      <c r="C151" s="777"/>
      <c r="D151" s="856" t="s">
        <v>814</v>
      </c>
      <c r="E151" s="857"/>
      <c r="F151" s="857"/>
      <c r="G151" s="857"/>
      <c r="H151" s="857"/>
      <c r="I151" s="857"/>
      <c r="J151" s="857"/>
      <c r="K151" s="872"/>
      <c r="L151" s="856" t="s">
        <v>813</v>
      </c>
      <c r="M151" s="857"/>
      <c r="N151" s="857"/>
      <c r="O151" s="872"/>
      <c r="P151" s="856" t="s">
        <v>814</v>
      </c>
      <c r="Q151" s="857"/>
      <c r="R151" s="856" t="s">
        <v>814</v>
      </c>
      <c r="S151" s="857"/>
      <c r="T151" s="856" t="s">
        <v>813</v>
      </c>
      <c r="U151" s="857"/>
      <c r="V151" s="857"/>
      <c r="W151" s="872"/>
      <c r="X151" s="856" t="s">
        <v>814</v>
      </c>
      <c r="Y151" s="857"/>
      <c r="Z151" s="857"/>
      <c r="AA151" s="857"/>
      <c r="AB151" s="857"/>
      <c r="AC151" s="857"/>
      <c r="AD151" s="857"/>
      <c r="AE151" s="872"/>
      <c r="AF151" s="856" t="s">
        <v>814</v>
      </c>
      <c r="AG151" s="857"/>
      <c r="AH151" s="801" t="s">
        <v>814</v>
      </c>
      <c r="AI151" s="801"/>
    </row>
    <row r="152" spans="2:35">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row>
    <row r="153" spans="2:35">
      <c r="D153" s="804">
        <f>AH144+1</f>
        <v>28</v>
      </c>
      <c r="E153" s="805"/>
      <c r="F153" s="804">
        <f>D153+1</f>
        <v>29</v>
      </c>
      <c r="G153" s="805"/>
      <c r="H153" s="804">
        <f t="shared" ref="H153" si="210">F153+1</f>
        <v>30</v>
      </c>
      <c r="I153" s="805"/>
      <c r="J153" s="808">
        <f t="shared" ref="J153" si="211">H153+1</f>
        <v>31</v>
      </c>
      <c r="K153" s="809"/>
      <c r="L153" s="808">
        <f t="shared" ref="L153" si="212">J153+1</f>
        <v>32</v>
      </c>
      <c r="M153" s="809"/>
      <c r="N153" s="808">
        <f t="shared" ref="N153" si="213">L153+1</f>
        <v>33</v>
      </c>
      <c r="O153" s="809"/>
      <c r="P153" s="808">
        <f t="shared" ref="P153" si="214">N153+1</f>
        <v>34</v>
      </c>
      <c r="Q153" s="809"/>
      <c r="R153" s="808">
        <f t="shared" ref="R153" si="215">P153+1</f>
        <v>35</v>
      </c>
      <c r="S153" s="809"/>
      <c r="T153" s="808">
        <f t="shared" ref="T153" si="216">R153+1</f>
        <v>36</v>
      </c>
      <c r="U153" s="809"/>
      <c r="V153" s="808">
        <f t="shared" ref="V153" si="217">T153+1</f>
        <v>37</v>
      </c>
      <c r="W153" s="809"/>
      <c r="X153" s="808">
        <f t="shared" ref="X153" si="218">V153+1</f>
        <v>38</v>
      </c>
      <c r="Y153" s="809"/>
      <c r="Z153" s="808">
        <f t="shared" ref="Z153" si="219">X153+1</f>
        <v>39</v>
      </c>
      <c r="AA153" s="809"/>
      <c r="AB153" s="808">
        <f t="shared" ref="AB153" si="220">Z153+1</f>
        <v>40</v>
      </c>
      <c r="AC153" s="809"/>
      <c r="AD153" s="808">
        <f t="shared" ref="AD153" si="221">AB153+1</f>
        <v>41</v>
      </c>
      <c r="AE153" s="809"/>
      <c r="AF153" s="808">
        <f t="shared" ref="AF153" si="222">AD153+1</f>
        <v>42</v>
      </c>
      <c r="AG153" s="809"/>
      <c r="AH153" s="808">
        <f t="shared" ref="AH153" si="223">AF153+1</f>
        <v>43</v>
      </c>
      <c r="AI153" s="809"/>
    </row>
    <row r="154" spans="2:35" ht="13.5" customHeight="1">
      <c r="D154" s="920" t="s">
        <v>121</v>
      </c>
      <c r="E154" s="749"/>
      <c r="F154" s="747" t="s">
        <v>122</v>
      </c>
      <c r="G154" s="748"/>
      <c r="H154" s="748"/>
      <c r="I154" s="749"/>
      <c r="J154" s="784" t="s">
        <v>123</v>
      </c>
      <c r="K154" s="784"/>
      <c r="L154" s="784"/>
      <c r="M154" s="784"/>
      <c r="N154" s="784"/>
      <c r="O154" s="784"/>
      <c r="P154" s="784"/>
      <c r="Q154" s="784"/>
      <c r="R154" s="747" t="s">
        <v>124</v>
      </c>
      <c r="S154" s="748"/>
      <c r="T154" s="748"/>
      <c r="U154" s="748"/>
      <c r="V154" s="748"/>
      <c r="W154" s="748"/>
      <c r="X154" s="748"/>
      <c r="Y154" s="748"/>
      <c r="Z154" s="738" t="s">
        <v>469</v>
      </c>
      <c r="AA154" s="739"/>
      <c r="AB154" s="739"/>
      <c r="AC154" s="744"/>
      <c r="AD154" s="738" t="s">
        <v>468</v>
      </c>
      <c r="AE154" s="739"/>
      <c r="AF154" s="739"/>
      <c r="AG154" s="744"/>
      <c r="AH154" s="738" t="s">
        <v>470</v>
      </c>
      <c r="AI154" s="749"/>
    </row>
    <row r="155" spans="2:35">
      <c r="D155" s="921"/>
      <c r="E155" s="752"/>
      <c r="F155" s="750"/>
      <c r="G155" s="751"/>
      <c r="H155" s="751"/>
      <c r="I155" s="752"/>
      <c r="J155" s="784"/>
      <c r="K155" s="784"/>
      <c r="L155" s="784"/>
      <c r="M155" s="784"/>
      <c r="N155" s="784"/>
      <c r="O155" s="784"/>
      <c r="P155" s="784"/>
      <c r="Q155" s="784"/>
      <c r="R155" s="750"/>
      <c r="S155" s="751"/>
      <c r="T155" s="751"/>
      <c r="U155" s="751"/>
      <c r="V155" s="751"/>
      <c r="W155" s="751"/>
      <c r="X155" s="751"/>
      <c r="Y155" s="751"/>
      <c r="Z155" s="740"/>
      <c r="AA155" s="741"/>
      <c r="AB155" s="741"/>
      <c r="AC155" s="745"/>
      <c r="AD155" s="740"/>
      <c r="AE155" s="741"/>
      <c r="AF155" s="741"/>
      <c r="AG155" s="745"/>
      <c r="AH155" s="750"/>
      <c r="AI155" s="752"/>
    </row>
    <row r="156" spans="2:35">
      <c r="D156" s="921"/>
      <c r="E156" s="752"/>
      <c r="F156" s="750"/>
      <c r="G156" s="751"/>
      <c r="H156" s="751"/>
      <c r="I156" s="752"/>
      <c r="J156" s="784"/>
      <c r="K156" s="784"/>
      <c r="L156" s="784"/>
      <c r="M156" s="784"/>
      <c r="N156" s="784"/>
      <c r="O156" s="784"/>
      <c r="P156" s="784"/>
      <c r="Q156" s="784"/>
      <c r="R156" s="750"/>
      <c r="S156" s="751"/>
      <c r="T156" s="751"/>
      <c r="U156" s="751"/>
      <c r="V156" s="751"/>
      <c r="W156" s="751"/>
      <c r="X156" s="751"/>
      <c r="Y156" s="751"/>
      <c r="Z156" s="740"/>
      <c r="AA156" s="741"/>
      <c r="AB156" s="741"/>
      <c r="AC156" s="745"/>
      <c r="AD156" s="740"/>
      <c r="AE156" s="741"/>
      <c r="AF156" s="741"/>
      <c r="AG156" s="745"/>
      <c r="AH156" s="750"/>
      <c r="AI156" s="752"/>
    </row>
    <row r="157" spans="2:35">
      <c r="D157" s="921"/>
      <c r="E157" s="752"/>
      <c r="F157" s="750"/>
      <c r="G157" s="751"/>
      <c r="H157" s="751"/>
      <c r="I157" s="752"/>
      <c r="J157" s="784"/>
      <c r="K157" s="784"/>
      <c r="L157" s="784"/>
      <c r="M157" s="784"/>
      <c r="N157" s="784"/>
      <c r="O157" s="784"/>
      <c r="P157" s="784"/>
      <c r="Q157" s="784"/>
      <c r="R157" s="750"/>
      <c r="S157" s="751"/>
      <c r="T157" s="751"/>
      <c r="U157" s="751"/>
      <c r="V157" s="751"/>
      <c r="W157" s="751"/>
      <c r="X157" s="751"/>
      <c r="Y157" s="751"/>
      <c r="Z157" s="740"/>
      <c r="AA157" s="741"/>
      <c r="AB157" s="741"/>
      <c r="AC157" s="745"/>
      <c r="AD157" s="740"/>
      <c r="AE157" s="741"/>
      <c r="AF157" s="741"/>
      <c r="AG157" s="745"/>
      <c r="AH157" s="750"/>
      <c r="AI157" s="752"/>
    </row>
    <row r="158" spans="2:35">
      <c r="D158" s="921"/>
      <c r="E158" s="752"/>
      <c r="F158" s="750"/>
      <c r="G158" s="751"/>
      <c r="H158" s="751"/>
      <c r="I158" s="752"/>
      <c r="J158" s="784"/>
      <c r="K158" s="784"/>
      <c r="L158" s="784"/>
      <c r="M158" s="784"/>
      <c r="N158" s="784"/>
      <c r="O158" s="784"/>
      <c r="P158" s="784"/>
      <c r="Q158" s="784"/>
      <c r="R158" s="750"/>
      <c r="S158" s="751"/>
      <c r="T158" s="751"/>
      <c r="U158" s="751"/>
      <c r="V158" s="751"/>
      <c r="W158" s="751"/>
      <c r="X158" s="751"/>
      <c r="Y158" s="751"/>
      <c r="Z158" s="740"/>
      <c r="AA158" s="741"/>
      <c r="AB158" s="741"/>
      <c r="AC158" s="745"/>
      <c r="AD158" s="740"/>
      <c r="AE158" s="741"/>
      <c r="AF158" s="741"/>
      <c r="AG158" s="745"/>
      <c r="AH158" s="750"/>
      <c r="AI158" s="752"/>
    </row>
    <row r="159" spans="2:35">
      <c r="D159" s="922"/>
      <c r="E159" s="755"/>
      <c r="F159" s="753"/>
      <c r="G159" s="754"/>
      <c r="H159" s="754"/>
      <c r="I159" s="755"/>
      <c r="J159" s="784"/>
      <c r="K159" s="784"/>
      <c r="L159" s="784"/>
      <c r="M159" s="784"/>
      <c r="N159" s="784"/>
      <c r="O159" s="784"/>
      <c r="P159" s="784"/>
      <c r="Q159" s="784"/>
      <c r="R159" s="753"/>
      <c r="S159" s="754"/>
      <c r="T159" s="754"/>
      <c r="U159" s="754"/>
      <c r="V159" s="754"/>
      <c r="W159" s="754"/>
      <c r="X159" s="754"/>
      <c r="Y159" s="754"/>
      <c r="Z159" s="742"/>
      <c r="AA159" s="743"/>
      <c r="AB159" s="743"/>
      <c r="AC159" s="746"/>
      <c r="AD159" s="742"/>
      <c r="AE159" s="743"/>
      <c r="AF159" s="743"/>
      <c r="AG159" s="746"/>
      <c r="AH159" s="753"/>
      <c r="AI159" s="755"/>
    </row>
    <row r="160" spans="2:35">
      <c r="B160" s="777" t="s">
        <v>812</v>
      </c>
      <c r="C160" s="777"/>
      <c r="D160" s="856" t="s">
        <v>814</v>
      </c>
      <c r="E160" s="857"/>
      <c r="F160" s="856" t="s">
        <v>813</v>
      </c>
      <c r="G160" s="857"/>
      <c r="H160" s="857"/>
      <c r="I160" s="872"/>
      <c r="J160" s="856" t="s">
        <v>814</v>
      </c>
      <c r="K160" s="857"/>
      <c r="L160" s="857"/>
      <c r="M160" s="857"/>
      <c r="N160" s="857"/>
      <c r="O160" s="857"/>
      <c r="P160" s="857"/>
      <c r="Q160" s="872"/>
      <c r="R160" s="856" t="s">
        <v>814</v>
      </c>
      <c r="S160" s="857"/>
      <c r="T160" s="857"/>
      <c r="U160" s="857"/>
      <c r="V160" s="857"/>
      <c r="W160" s="857"/>
      <c r="X160" s="857"/>
      <c r="Y160" s="872"/>
      <c r="Z160" s="856" t="s">
        <v>813</v>
      </c>
      <c r="AA160" s="857"/>
      <c r="AB160" s="857"/>
      <c r="AC160" s="872"/>
      <c r="AD160" s="856" t="s">
        <v>813</v>
      </c>
      <c r="AE160" s="857"/>
      <c r="AF160" s="857"/>
      <c r="AG160" s="872"/>
      <c r="AH160" s="801" t="s">
        <v>814</v>
      </c>
      <c r="AI160" s="801"/>
    </row>
    <row r="161" spans="2:35">
      <c r="U161" s="22"/>
    </row>
    <row r="162" spans="2:35">
      <c r="D162" s="804">
        <f>AH153+1</f>
        <v>44</v>
      </c>
      <c r="E162" s="805"/>
      <c r="F162" s="804">
        <f>D162+1</f>
        <v>45</v>
      </c>
      <c r="G162" s="805"/>
      <c r="H162" s="804">
        <f t="shared" ref="H162" si="224">F162+1</f>
        <v>46</v>
      </c>
      <c r="I162" s="805"/>
      <c r="J162" s="804">
        <f t="shared" ref="J162" si="225">H162+1</f>
        <v>47</v>
      </c>
      <c r="K162" s="805"/>
      <c r="L162" s="804">
        <f t="shared" ref="L162" si="226">J162+1</f>
        <v>48</v>
      </c>
      <c r="M162" s="805"/>
      <c r="N162" s="804">
        <f t="shared" ref="N162" si="227">L162+1</f>
        <v>49</v>
      </c>
      <c r="O162" s="805"/>
      <c r="P162" s="804">
        <f t="shared" ref="P162" si="228">N162+1</f>
        <v>50</v>
      </c>
      <c r="Q162" s="805"/>
      <c r="R162" s="804">
        <f t="shared" ref="R162" si="229">P162+1</f>
        <v>51</v>
      </c>
      <c r="S162" s="805"/>
      <c r="T162" s="804">
        <f t="shared" ref="T162" si="230">R162+1</f>
        <v>52</v>
      </c>
      <c r="U162" s="805"/>
      <c r="V162" s="804">
        <f t="shared" ref="V162" si="231">T162+1</f>
        <v>53</v>
      </c>
      <c r="W162" s="805"/>
      <c r="X162" s="804">
        <f t="shared" ref="X162" si="232">V162+1</f>
        <v>54</v>
      </c>
      <c r="Y162" s="805"/>
      <c r="Z162" s="804">
        <f t="shared" ref="Z162" si="233">X162+1</f>
        <v>55</v>
      </c>
      <c r="AA162" s="805"/>
      <c r="AB162" s="804">
        <f t="shared" ref="AB162" si="234">Z162+1</f>
        <v>56</v>
      </c>
      <c r="AC162" s="805"/>
      <c r="AD162" s="804">
        <f t="shared" ref="AD162" si="235">AB162+1</f>
        <v>57</v>
      </c>
      <c r="AE162" s="805"/>
      <c r="AF162" s="804">
        <f t="shared" ref="AF162" si="236">AD162+1</f>
        <v>58</v>
      </c>
      <c r="AG162" s="805"/>
      <c r="AH162" s="804">
        <f t="shared" ref="AH162" si="237">AF162+1</f>
        <v>59</v>
      </c>
      <c r="AI162" s="805"/>
    </row>
    <row r="163" spans="2:35" ht="13.5" customHeight="1">
      <c r="D163" s="738" t="s">
        <v>467</v>
      </c>
      <c r="E163" s="749"/>
      <c r="F163" s="738" t="s">
        <v>466</v>
      </c>
      <c r="G163" s="739"/>
      <c r="H163" s="739"/>
      <c r="I163" s="744"/>
      <c r="J163" s="747" t="s">
        <v>125</v>
      </c>
      <c r="K163" s="749"/>
      <c r="L163" s="747" t="s">
        <v>126</v>
      </c>
      <c r="M163" s="749"/>
      <c r="N163" s="747" t="s">
        <v>127</v>
      </c>
      <c r="O163" s="748"/>
      <c r="P163" s="748"/>
      <c r="Q163" s="748"/>
      <c r="R163" s="748"/>
      <c r="S163" s="748"/>
      <c r="T163" s="748"/>
      <c r="U163" s="748"/>
      <c r="V163" s="747" t="s">
        <v>128</v>
      </c>
      <c r="W163" s="748"/>
      <c r="X163" s="748"/>
      <c r="Y163" s="748"/>
      <c r="Z163" s="748"/>
      <c r="AA163" s="748"/>
      <c r="AB163" s="748"/>
      <c r="AC163" s="748"/>
      <c r="AD163" s="738" t="s">
        <v>129</v>
      </c>
      <c r="AE163" s="739"/>
      <c r="AF163" s="739"/>
      <c r="AG163" s="744"/>
      <c r="AH163" s="738" t="s">
        <v>130</v>
      </c>
      <c r="AI163" s="749"/>
    </row>
    <row r="164" spans="2:35">
      <c r="D164" s="750"/>
      <c r="E164" s="752"/>
      <c r="F164" s="740"/>
      <c r="G164" s="741"/>
      <c r="H164" s="741"/>
      <c r="I164" s="745"/>
      <c r="J164" s="750"/>
      <c r="K164" s="752"/>
      <c r="L164" s="750"/>
      <c r="M164" s="752"/>
      <c r="N164" s="750"/>
      <c r="O164" s="751"/>
      <c r="P164" s="751"/>
      <c r="Q164" s="751"/>
      <c r="R164" s="751"/>
      <c r="S164" s="751"/>
      <c r="T164" s="751"/>
      <c r="U164" s="751"/>
      <c r="V164" s="750"/>
      <c r="W164" s="751"/>
      <c r="X164" s="751"/>
      <c r="Y164" s="751"/>
      <c r="Z164" s="751"/>
      <c r="AA164" s="751"/>
      <c r="AB164" s="751"/>
      <c r="AC164" s="751"/>
      <c r="AD164" s="740"/>
      <c r="AE164" s="741"/>
      <c r="AF164" s="741"/>
      <c r="AG164" s="745"/>
      <c r="AH164" s="750"/>
      <c r="AI164" s="752"/>
    </row>
    <row r="165" spans="2:35">
      <c r="D165" s="750"/>
      <c r="E165" s="752"/>
      <c r="F165" s="740"/>
      <c r="G165" s="741"/>
      <c r="H165" s="741"/>
      <c r="I165" s="745"/>
      <c r="J165" s="750"/>
      <c r="K165" s="752"/>
      <c r="L165" s="750"/>
      <c r="M165" s="752"/>
      <c r="N165" s="750"/>
      <c r="O165" s="751"/>
      <c r="P165" s="751"/>
      <c r="Q165" s="751"/>
      <c r="R165" s="751"/>
      <c r="S165" s="751"/>
      <c r="T165" s="751"/>
      <c r="U165" s="751"/>
      <c r="V165" s="750"/>
      <c r="W165" s="751"/>
      <c r="X165" s="751"/>
      <c r="Y165" s="751"/>
      <c r="Z165" s="751"/>
      <c r="AA165" s="751"/>
      <c r="AB165" s="751"/>
      <c r="AC165" s="751"/>
      <c r="AD165" s="740"/>
      <c r="AE165" s="741"/>
      <c r="AF165" s="741"/>
      <c r="AG165" s="745"/>
      <c r="AH165" s="750"/>
      <c r="AI165" s="752"/>
    </row>
    <row r="166" spans="2:35">
      <c r="D166" s="750"/>
      <c r="E166" s="752"/>
      <c r="F166" s="740"/>
      <c r="G166" s="741"/>
      <c r="H166" s="741"/>
      <c r="I166" s="745"/>
      <c r="J166" s="750"/>
      <c r="K166" s="752"/>
      <c r="L166" s="750"/>
      <c r="M166" s="752"/>
      <c r="N166" s="750"/>
      <c r="O166" s="751"/>
      <c r="P166" s="751"/>
      <c r="Q166" s="751"/>
      <c r="R166" s="751"/>
      <c r="S166" s="751"/>
      <c r="T166" s="751"/>
      <c r="U166" s="751"/>
      <c r="V166" s="750"/>
      <c r="W166" s="751"/>
      <c r="X166" s="751"/>
      <c r="Y166" s="751"/>
      <c r="Z166" s="751"/>
      <c r="AA166" s="751"/>
      <c r="AB166" s="751"/>
      <c r="AC166" s="751"/>
      <c r="AD166" s="740"/>
      <c r="AE166" s="741"/>
      <c r="AF166" s="741"/>
      <c r="AG166" s="745"/>
      <c r="AH166" s="750"/>
      <c r="AI166" s="752"/>
    </row>
    <row r="167" spans="2:35">
      <c r="D167" s="750"/>
      <c r="E167" s="752"/>
      <c r="F167" s="740"/>
      <c r="G167" s="741"/>
      <c r="H167" s="741"/>
      <c r="I167" s="745"/>
      <c r="J167" s="750"/>
      <c r="K167" s="752"/>
      <c r="L167" s="750"/>
      <c r="M167" s="752"/>
      <c r="N167" s="750"/>
      <c r="O167" s="751"/>
      <c r="P167" s="751"/>
      <c r="Q167" s="751"/>
      <c r="R167" s="751"/>
      <c r="S167" s="751"/>
      <c r="T167" s="751"/>
      <c r="U167" s="751"/>
      <c r="V167" s="750"/>
      <c r="W167" s="751"/>
      <c r="X167" s="751"/>
      <c r="Y167" s="751"/>
      <c r="Z167" s="751"/>
      <c r="AA167" s="751"/>
      <c r="AB167" s="751"/>
      <c r="AC167" s="751"/>
      <c r="AD167" s="740"/>
      <c r="AE167" s="741"/>
      <c r="AF167" s="741"/>
      <c r="AG167" s="745"/>
      <c r="AH167" s="750"/>
      <c r="AI167" s="752"/>
    </row>
    <row r="168" spans="2:35">
      <c r="D168" s="753"/>
      <c r="E168" s="755"/>
      <c r="F168" s="742"/>
      <c r="G168" s="743"/>
      <c r="H168" s="743"/>
      <c r="I168" s="746"/>
      <c r="J168" s="753"/>
      <c r="K168" s="755"/>
      <c r="L168" s="753"/>
      <c r="M168" s="755"/>
      <c r="N168" s="753"/>
      <c r="O168" s="754"/>
      <c r="P168" s="754"/>
      <c r="Q168" s="754"/>
      <c r="R168" s="754"/>
      <c r="S168" s="754"/>
      <c r="T168" s="754"/>
      <c r="U168" s="754"/>
      <c r="V168" s="753"/>
      <c r="W168" s="754"/>
      <c r="X168" s="754"/>
      <c r="Y168" s="754"/>
      <c r="Z168" s="754"/>
      <c r="AA168" s="754"/>
      <c r="AB168" s="754"/>
      <c r="AC168" s="754"/>
      <c r="AD168" s="742"/>
      <c r="AE168" s="743"/>
      <c r="AF168" s="743"/>
      <c r="AG168" s="746"/>
      <c r="AH168" s="753"/>
      <c r="AI168" s="755"/>
    </row>
    <row r="169" spans="2:35">
      <c r="B169" s="777" t="s">
        <v>812</v>
      </c>
      <c r="C169" s="777"/>
      <c r="D169" s="856" t="s">
        <v>814</v>
      </c>
      <c r="E169" s="857"/>
      <c r="F169" s="856" t="s">
        <v>813</v>
      </c>
      <c r="G169" s="857"/>
      <c r="H169" s="857"/>
      <c r="I169" s="872"/>
      <c r="J169" s="856" t="s">
        <v>814</v>
      </c>
      <c r="K169" s="857"/>
      <c r="L169" s="856" t="s">
        <v>814</v>
      </c>
      <c r="M169" s="857"/>
      <c r="N169" s="856" t="s">
        <v>814</v>
      </c>
      <c r="O169" s="857"/>
      <c r="P169" s="857"/>
      <c r="Q169" s="857"/>
      <c r="R169" s="857"/>
      <c r="S169" s="857"/>
      <c r="T169" s="857"/>
      <c r="U169" s="872"/>
      <c r="V169" s="856" t="s">
        <v>814</v>
      </c>
      <c r="W169" s="857"/>
      <c r="X169" s="857"/>
      <c r="Y169" s="857"/>
      <c r="Z169" s="857"/>
      <c r="AA169" s="857"/>
      <c r="AB169" s="857"/>
      <c r="AC169" s="872"/>
      <c r="AD169" s="856" t="s">
        <v>813</v>
      </c>
      <c r="AE169" s="857"/>
      <c r="AF169" s="857"/>
      <c r="AG169" s="872"/>
      <c r="AH169" s="801" t="s">
        <v>814</v>
      </c>
      <c r="AI169" s="801"/>
    </row>
    <row r="170" spans="2:35">
      <c r="U170" s="22"/>
    </row>
    <row r="171" spans="2:35">
      <c r="D171" s="804">
        <f>AH162+1</f>
        <v>60</v>
      </c>
      <c r="E171" s="805"/>
      <c r="F171" s="804">
        <f>D171+1</f>
        <v>61</v>
      </c>
      <c r="G171" s="805"/>
      <c r="H171" s="804">
        <f t="shared" ref="H171" si="238">F171+1</f>
        <v>62</v>
      </c>
      <c r="I171" s="805"/>
      <c r="J171" s="804">
        <f t="shared" ref="J171" si="239">H171+1</f>
        <v>63</v>
      </c>
      <c r="K171" s="805"/>
      <c r="L171" s="804">
        <f t="shared" ref="L171" si="240">J171+1</f>
        <v>64</v>
      </c>
      <c r="M171" s="805"/>
      <c r="N171" s="804">
        <f t="shared" ref="N171" si="241">L171+1</f>
        <v>65</v>
      </c>
      <c r="O171" s="805"/>
      <c r="P171" s="804">
        <f t="shared" ref="P171" si="242">N171+1</f>
        <v>66</v>
      </c>
      <c r="Q171" s="805"/>
      <c r="R171" s="804">
        <f t="shared" ref="R171" si="243">P171+1</f>
        <v>67</v>
      </c>
      <c r="S171" s="805"/>
      <c r="T171" s="804">
        <f t="shared" ref="T171" si="244">R171+1</f>
        <v>68</v>
      </c>
      <c r="U171" s="805"/>
      <c r="V171" s="804">
        <f t="shared" ref="V171" si="245">T171+1</f>
        <v>69</v>
      </c>
      <c r="W171" s="805"/>
      <c r="X171" s="804">
        <f t="shared" ref="X171" si="246">V171+1</f>
        <v>70</v>
      </c>
      <c r="Y171" s="805"/>
      <c r="Z171" s="804">
        <f t="shared" ref="Z171" si="247">X171+1</f>
        <v>71</v>
      </c>
      <c r="AA171" s="805"/>
      <c r="AB171" s="804">
        <f t="shared" ref="AB171" si="248">Z171+1</f>
        <v>72</v>
      </c>
      <c r="AC171" s="805"/>
      <c r="AD171" s="804">
        <f t="shared" ref="AD171" si="249">AB171+1</f>
        <v>73</v>
      </c>
      <c r="AE171" s="805"/>
      <c r="AF171" s="804">
        <f t="shared" ref="AF171" si="250">AD171+1</f>
        <v>74</v>
      </c>
      <c r="AG171" s="805"/>
      <c r="AH171" s="804">
        <f t="shared" ref="AH171" si="251">AF171+1</f>
        <v>75</v>
      </c>
      <c r="AI171" s="805"/>
    </row>
    <row r="172" spans="2:35" ht="13.5" customHeight="1">
      <c r="D172" s="738" t="s">
        <v>1944</v>
      </c>
      <c r="E172" s="749"/>
      <c r="F172" s="830" t="s">
        <v>1915</v>
      </c>
      <c r="G172" s="942"/>
      <c r="H172" s="942"/>
      <c r="I172" s="831"/>
      <c r="J172" s="738" t="s">
        <v>1945</v>
      </c>
      <c r="K172" s="749"/>
      <c r="L172" s="830" t="s">
        <v>1946</v>
      </c>
      <c r="M172" s="831"/>
      <c r="N172" s="738" t="s">
        <v>1947</v>
      </c>
      <c r="O172" s="749"/>
      <c r="P172" s="738" t="s">
        <v>1948</v>
      </c>
      <c r="Q172" s="749"/>
      <c r="R172" s="738" t="s">
        <v>1949</v>
      </c>
      <c r="S172" s="749"/>
      <c r="T172" s="830" t="s">
        <v>1950</v>
      </c>
      <c r="U172" s="942"/>
      <c r="V172" s="942"/>
      <c r="W172" s="831"/>
      <c r="X172" s="738" t="s">
        <v>1952</v>
      </c>
      <c r="Y172" s="749"/>
      <c r="Z172" s="738" t="s">
        <v>1953</v>
      </c>
      <c r="AA172" s="749"/>
      <c r="AB172" s="738" t="s">
        <v>1954</v>
      </c>
      <c r="AC172" s="749"/>
      <c r="AD172" s="738" t="s">
        <v>1924</v>
      </c>
      <c r="AE172" s="749"/>
      <c r="AF172" s="738" t="s">
        <v>3027</v>
      </c>
      <c r="AG172" s="749"/>
      <c r="AH172" s="738" t="s">
        <v>3024</v>
      </c>
      <c r="AI172" s="749"/>
    </row>
    <row r="173" spans="2:35">
      <c r="D173" s="750"/>
      <c r="E173" s="752"/>
      <c r="F173" s="740"/>
      <c r="G173" s="741"/>
      <c r="H173" s="741"/>
      <c r="I173" s="745"/>
      <c r="J173" s="750"/>
      <c r="K173" s="752"/>
      <c r="L173" s="740"/>
      <c r="M173" s="745"/>
      <c r="N173" s="750"/>
      <c r="O173" s="752"/>
      <c r="P173" s="750"/>
      <c r="Q173" s="752"/>
      <c r="R173" s="750"/>
      <c r="S173" s="752"/>
      <c r="T173" s="740"/>
      <c r="U173" s="741"/>
      <c r="V173" s="741"/>
      <c r="W173" s="745"/>
      <c r="X173" s="750"/>
      <c r="Y173" s="752"/>
      <c r="Z173" s="750"/>
      <c r="AA173" s="752"/>
      <c r="AB173" s="750"/>
      <c r="AC173" s="752"/>
      <c r="AD173" s="750"/>
      <c r="AE173" s="752"/>
      <c r="AF173" s="750"/>
      <c r="AG173" s="752"/>
      <c r="AH173" s="750"/>
      <c r="AI173" s="752"/>
    </row>
    <row r="174" spans="2:35">
      <c r="D174" s="750"/>
      <c r="E174" s="752"/>
      <c r="F174" s="740"/>
      <c r="G174" s="741"/>
      <c r="H174" s="741"/>
      <c r="I174" s="745"/>
      <c r="J174" s="750"/>
      <c r="K174" s="752"/>
      <c r="L174" s="740"/>
      <c r="M174" s="745"/>
      <c r="N174" s="750"/>
      <c r="O174" s="752"/>
      <c r="P174" s="750"/>
      <c r="Q174" s="752"/>
      <c r="R174" s="750"/>
      <c r="S174" s="752"/>
      <c r="T174" s="740"/>
      <c r="U174" s="741"/>
      <c r="V174" s="741"/>
      <c r="W174" s="745"/>
      <c r="X174" s="750"/>
      <c r="Y174" s="752"/>
      <c r="Z174" s="750"/>
      <c r="AA174" s="752"/>
      <c r="AB174" s="750"/>
      <c r="AC174" s="752"/>
      <c r="AD174" s="750"/>
      <c r="AE174" s="752"/>
      <c r="AF174" s="750"/>
      <c r="AG174" s="752"/>
      <c r="AH174" s="750"/>
      <c r="AI174" s="752"/>
    </row>
    <row r="175" spans="2:35">
      <c r="D175" s="750"/>
      <c r="E175" s="752"/>
      <c r="F175" s="740"/>
      <c r="G175" s="741"/>
      <c r="H175" s="741"/>
      <c r="I175" s="745"/>
      <c r="J175" s="750"/>
      <c r="K175" s="752"/>
      <c r="L175" s="740"/>
      <c r="M175" s="745"/>
      <c r="N175" s="750"/>
      <c r="O175" s="752"/>
      <c r="P175" s="750"/>
      <c r="Q175" s="752"/>
      <c r="R175" s="750"/>
      <c r="S175" s="752"/>
      <c r="T175" s="740"/>
      <c r="U175" s="741"/>
      <c r="V175" s="741"/>
      <c r="W175" s="745"/>
      <c r="X175" s="750"/>
      <c r="Y175" s="752"/>
      <c r="Z175" s="750"/>
      <c r="AA175" s="752"/>
      <c r="AB175" s="750"/>
      <c r="AC175" s="752"/>
      <c r="AD175" s="750"/>
      <c r="AE175" s="752"/>
      <c r="AF175" s="750"/>
      <c r="AG175" s="752"/>
      <c r="AH175" s="750"/>
      <c r="AI175" s="752"/>
    </row>
    <row r="176" spans="2:35">
      <c r="D176" s="750"/>
      <c r="E176" s="752"/>
      <c r="F176" s="740"/>
      <c r="G176" s="741"/>
      <c r="H176" s="741"/>
      <c r="I176" s="745"/>
      <c r="J176" s="750"/>
      <c r="K176" s="752"/>
      <c r="L176" s="740"/>
      <c r="M176" s="745"/>
      <c r="N176" s="750"/>
      <c r="O176" s="752"/>
      <c r="P176" s="750"/>
      <c r="Q176" s="752"/>
      <c r="R176" s="750"/>
      <c r="S176" s="752"/>
      <c r="T176" s="740"/>
      <c r="U176" s="741"/>
      <c r="V176" s="741"/>
      <c r="W176" s="745"/>
      <c r="X176" s="750"/>
      <c r="Y176" s="752"/>
      <c r="Z176" s="750"/>
      <c r="AA176" s="752"/>
      <c r="AB176" s="750"/>
      <c r="AC176" s="752"/>
      <c r="AD176" s="750"/>
      <c r="AE176" s="752"/>
      <c r="AF176" s="750"/>
      <c r="AG176" s="752"/>
      <c r="AH176" s="750"/>
      <c r="AI176" s="752"/>
    </row>
    <row r="177" spans="2:35">
      <c r="D177" s="753"/>
      <c r="E177" s="755"/>
      <c r="F177" s="742"/>
      <c r="G177" s="743"/>
      <c r="H177" s="743"/>
      <c r="I177" s="746"/>
      <c r="J177" s="753"/>
      <c r="K177" s="755"/>
      <c r="L177" s="742"/>
      <c r="M177" s="746"/>
      <c r="N177" s="753"/>
      <c r="O177" s="755"/>
      <c r="P177" s="753"/>
      <c r="Q177" s="755"/>
      <c r="R177" s="753"/>
      <c r="S177" s="755"/>
      <c r="T177" s="742"/>
      <c r="U177" s="743"/>
      <c r="V177" s="743"/>
      <c r="W177" s="746"/>
      <c r="X177" s="753"/>
      <c r="Y177" s="755"/>
      <c r="Z177" s="753"/>
      <c r="AA177" s="755"/>
      <c r="AB177" s="753"/>
      <c r="AC177" s="755"/>
      <c r="AD177" s="753"/>
      <c r="AE177" s="755"/>
      <c r="AF177" s="753"/>
      <c r="AG177" s="755"/>
      <c r="AH177" s="753"/>
      <c r="AI177" s="755"/>
    </row>
    <row r="178" spans="2:35">
      <c r="B178" s="777" t="s">
        <v>812</v>
      </c>
      <c r="C178" s="777"/>
      <c r="D178" s="856" t="s">
        <v>1874</v>
      </c>
      <c r="E178" s="857"/>
      <c r="F178" s="856" t="s">
        <v>1874</v>
      </c>
      <c r="G178" s="943"/>
      <c r="H178" s="943"/>
      <c r="I178" s="872"/>
      <c r="J178" s="856" t="s">
        <v>1874</v>
      </c>
      <c r="K178" s="857"/>
      <c r="L178" s="856" t="s">
        <v>1874</v>
      </c>
      <c r="M178" s="857"/>
      <c r="N178" s="856" t="s">
        <v>1874</v>
      </c>
      <c r="O178" s="857"/>
      <c r="P178" s="856" t="s">
        <v>1874</v>
      </c>
      <c r="Q178" s="857"/>
      <c r="R178" s="856" t="s">
        <v>1874</v>
      </c>
      <c r="S178" s="857"/>
      <c r="T178" s="801" t="s">
        <v>1874</v>
      </c>
      <c r="U178" s="801"/>
      <c r="V178" s="801"/>
      <c r="W178" s="801"/>
      <c r="X178" s="856" t="s">
        <v>1874</v>
      </c>
      <c r="Y178" s="857"/>
      <c r="Z178" s="856" t="s">
        <v>1874</v>
      </c>
      <c r="AA178" s="857"/>
      <c r="AB178" s="856" t="s">
        <v>1874</v>
      </c>
      <c r="AC178" s="857"/>
      <c r="AD178" s="801" t="s">
        <v>1874</v>
      </c>
      <c r="AE178" s="801"/>
      <c r="AF178" s="856" t="s">
        <v>1706</v>
      </c>
      <c r="AG178" s="857"/>
      <c r="AH178" s="801" t="s">
        <v>1706</v>
      </c>
      <c r="AI178" s="801"/>
    </row>
    <row r="179" spans="2:35">
      <c r="U179" s="22"/>
    </row>
    <row r="180" spans="2:35">
      <c r="D180" s="804">
        <f>AH171+1</f>
        <v>76</v>
      </c>
      <c r="E180" s="805"/>
      <c r="F180" s="804">
        <f>D180+1</f>
        <v>77</v>
      </c>
      <c r="G180" s="805"/>
      <c r="H180" s="804">
        <f t="shared" ref="H180" si="252">F180+1</f>
        <v>78</v>
      </c>
      <c r="I180" s="805"/>
      <c r="J180" s="804">
        <f t="shared" ref="J180" si="253">H180+1</f>
        <v>79</v>
      </c>
      <c r="K180" s="805"/>
      <c r="L180" s="804">
        <f t="shared" ref="L180" si="254">J180+1</f>
        <v>80</v>
      </c>
      <c r="M180" s="805"/>
      <c r="N180" s="804">
        <f t="shared" ref="N180" si="255">L180+1</f>
        <v>81</v>
      </c>
      <c r="O180" s="805"/>
      <c r="P180" s="804">
        <f t="shared" ref="P180" si="256">N180+1</f>
        <v>82</v>
      </c>
      <c r="Q180" s="805"/>
      <c r="R180" s="804">
        <f t="shared" ref="R180" si="257">P180+1</f>
        <v>83</v>
      </c>
      <c r="S180" s="805"/>
      <c r="T180" s="804">
        <f t="shared" ref="T180" si="258">R180+1</f>
        <v>84</v>
      </c>
      <c r="U180" s="805"/>
      <c r="V180" s="804">
        <f t="shared" ref="V180" si="259">T180+1</f>
        <v>85</v>
      </c>
      <c r="W180" s="805"/>
      <c r="X180" s="804">
        <f t="shared" ref="X180" si="260">V180+1</f>
        <v>86</v>
      </c>
      <c r="Y180" s="805"/>
      <c r="Z180" s="804">
        <f t="shared" ref="Z180" si="261">X180+1</f>
        <v>87</v>
      </c>
      <c r="AA180" s="805"/>
      <c r="AB180" s="804">
        <f t="shared" ref="AB180" si="262">Z180+1</f>
        <v>88</v>
      </c>
      <c r="AC180" s="805"/>
      <c r="AD180" s="804">
        <f t="shared" ref="AD180" si="263">AB180+1</f>
        <v>89</v>
      </c>
      <c r="AE180" s="805"/>
      <c r="AF180" s="804">
        <f t="shared" ref="AF180" si="264">AD180+1</f>
        <v>90</v>
      </c>
      <c r="AG180" s="805"/>
      <c r="AH180" s="804">
        <f t="shared" ref="AH180" si="265">AF180+1</f>
        <v>91</v>
      </c>
      <c r="AI180" s="805"/>
    </row>
    <row r="181" spans="2:35" ht="13.5" customHeight="1">
      <c r="D181" s="738" t="s">
        <v>3025</v>
      </c>
      <c r="E181" s="749"/>
      <c r="F181" s="738" t="s">
        <v>3028</v>
      </c>
      <c r="G181" s="749"/>
      <c r="H181" s="826" t="s">
        <v>3188</v>
      </c>
      <c r="I181" s="838"/>
      <c r="J181" s="997" t="s">
        <v>3258</v>
      </c>
      <c r="K181" s="998"/>
      <c r="L181" s="997" t="s">
        <v>3259</v>
      </c>
      <c r="M181" s="998"/>
      <c r="N181" s="997" t="s">
        <v>3260</v>
      </c>
      <c r="O181" s="998"/>
      <c r="P181" s="997" t="s">
        <v>3261</v>
      </c>
      <c r="Q181" s="998"/>
      <c r="R181" s="997" t="s">
        <v>3247</v>
      </c>
      <c r="S181" s="998"/>
      <c r="T181" s="997" t="s">
        <v>3218</v>
      </c>
      <c r="U181" s="998"/>
      <c r="V181" s="956" t="s">
        <v>3248</v>
      </c>
      <c r="W181" s="957"/>
      <c r="X181" s="957"/>
      <c r="Y181" s="958"/>
      <c r="Z181" s="997" t="s">
        <v>3249</v>
      </c>
      <c r="AA181" s="998"/>
      <c r="AB181" s="997" t="s">
        <v>3250</v>
      </c>
      <c r="AC181" s="998"/>
      <c r="AD181" s="997" t="s">
        <v>3253</v>
      </c>
      <c r="AE181" s="998"/>
      <c r="AF181" s="997" t="s">
        <v>3254</v>
      </c>
      <c r="AG181" s="998"/>
      <c r="AH181" s="997" t="s">
        <v>3252</v>
      </c>
      <c r="AI181" s="998"/>
    </row>
    <row r="182" spans="2:35">
      <c r="D182" s="750"/>
      <c r="E182" s="752"/>
      <c r="F182" s="750"/>
      <c r="G182" s="752"/>
      <c r="H182" s="839"/>
      <c r="I182" s="840"/>
      <c r="J182" s="999"/>
      <c r="K182" s="1000"/>
      <c r="L182" s="999"/>
      <c r="M182" s="1000"/>
      <c r="N182" s="999"/>
      <c r="O182" s="1000"/>
      <c r="P182" s="999"/>
      <c r="Q182" s="1000"/>
      <c r="R182" s="999"/>
      <c r="S182" s="1000"/>
      <c r="T182" s="999"/>
      <c r="U182" s="1000"/>
      <c r="V182" s="959"/>
      <c r="W182" s="960"/>
      <c r="X182" s="960"/>
      <c r="Y182" s="961"/>
      <c r="Z182" s="999"/>
      <c r="AA182" s="1000"/>
      <c r="AB182" s="999"/>
      <c r="AC182" s="1000"/>
      <c r="AD182" s="999"/>
      <c r="AE182" s="1000"/>
      <c r="AF182" s="999"/>
      <c r="AG182" s="1000"/>
      <c r="AH182" s="999"/>
      <c r="AI182" s="1000"/>
    </row>
    <row r="183" spans="2:35">
      <c r="D183" s="750"/>
      <c r="E183" s="752"/>
      <c r="F183" s="750"/>
      <c r="G183" s="752"/>
      <c r="H183" s="839"/>
      <c r="I183" s="840"/>
      <c r="J183" s="999"/>
      <c r="K183" s="1000"/>
      <c r="L183" s="999"/>
      <c r="M183" s="1000"/>
      <c r="N183" s="999"/>
      <c r="O183" s="1000"/>
      <c r="P183" s="999"/>
      <c r="Q183" s="1000"/>
      <c r="R183" s="999"/>
      <c r="S183" s="1000"/>
      <c r="T183" s="999"/>
      <c r="U183" s="1000"/>
      <c r="V183" s="959"/>
      <c r="W183" s="960"/>
      <c r="X183" s="960"/>
      <c r="Y183" s="961"/>
      <c r="Z183" s="999"/>
      <c r="AA183" s="1000"/>
      <c r="AB183" s="999"/>
      <c r="AC183" s="1000"/>
      <c r="AD183" s="999"/>
      <c r="AE183" s="1000"/>
      <c r="AF183" s="999"/>
      <c r="AG183" s="1000"/>
      <c r="AH183" s="999"/>
      <c r="AI183" s="1000"/>
    </row>
    <row r="184" spans="2:35">
      <c r="D184" s="750"/>
      <c r="E184" s="752"/>
      <c r="F184" s="750"/>
      <c r="G184" s="752"/>
      <c r="H184" s="839"/>
      <c r="I184" s="840"/>
      <c r="J184" s="999"/>
      <c r="K184" s="1000"/>
      <c r="L184" s="999"/>
      <c r="M184" s="1000"/>
      <c r="N184" s="999"/>
      <c r="O184" s="1000"/>
      <c r="P184" s="999"/>
      <c r="Q184" s="1000"/>
      <c r="R184" s="999"/>
      <c r="S184" s="1000"/>
      <c r="T184" s="999"/>
      <c r="U184" s="1000"/>
      <c r="V184" s="959"/>
      <c r="W184" s="960"/>
      <c r="X184" s="960"/>
      <c r="Y184" s="961"/>
      <c r="Z184" s="999"/>
      <c r="AA184" s="1000"/>
      <c r="AB184" s="999"/>
      <c r="AC184" s="1000"/>
      <c r="AD184" s="999"/>
      <c r="AE184" s="1000"/>
      <c r="AF184" s="999"/>
      <c r="AG184" s="1000"/>
      <c r="AH184" s="999"/>
      <c r="AI184" s="1000"/>
    </row>
    <row r="185" spans="2:35">
      <c r="D185" s="750"/>
      <c r="E185" s="752"/>
      <c r="F185" s="750"/>
      <c r="G185" s="752"/>
      <c r="H185" s="839"/>
      <c r="I185" s="840"/>
      <c r="J185" s="999"/>
      <c r="K185" s="1000"/>
      <c r="L185" s="999"/>
      <c r="M185" s="1000"/>
      <c r="N185" s="999"/>
      <c r="O185" s="1000"/>
      <c r="P185" s="999"/>
      <c r="Q185" s="1000"/>
      <c r="R185" s="999"/>
      <c r="S185" s="1000"/>
      <c r="T185" s="999"/>
      <c r="U185" s="1000"/>
      <c r="V185" s="959"/>
      <c r="W185" s="960"/>
      <c r="X185" s="960"/>
      <c r="Y185" s="961"/>
      <c r="Z185" s="999"/>
      <c r="AA185" s="1000"/>
      <c r="AB185" s="999"/>
      <c r="AC185" s="1000"/>
      <c r="AD185" s="999"/>
      <c r="AE185" s="1000"/>
      <c r="AF185" s="999"/>
      <c r="AG185" s="1000"/>
      <c r="AH185" s="999"/>
      <c r="AI185" s="1000"/>
    </row>
    <row r="186" spans="2:35">
      <c r="D186" s="753"/>
      <c r="E186" s="755"/>
      <c r="F186" s="753"/>
      <c r="G186" s="755"/>
      <c r="H186" s="841"/>
      <c r="I186" s="842"/>
      <c r="J186" s="1001"/>
      <c r="K186" s="1002"/>
      <c r="L186" s="1001"/>
      <c r="M186" s="1002"/>
      <c r="N186" s="1001"/>
      <c r="O186" s="1002"/>
      <c r="P186" s="1001"/>
      <c r="Q186" s="1002"/>
      <c r="R186" s="1001"/>
      <c r="S186" s="1002"/>
      <c r="T186" s="1001"/>
      <c r="U186" s="1002"/>
      <c r="V186" s="962"/>
      <c r="W186" s="963"/>
      <c r="X186" s="963"/>
      <c r="Y186" s="964"/>
      <c r="Z186" s="1001"/>
      <c r="AA186" s="1002"/>
      <c r="AB186" s="1001"/>
      <c r="AC186" s="1002"/>
      <c r="AD186" s="1001"/>
      <c r="AE186" s="1002"/>
      <c r="AF186" s="1001"/>
      <c r="AG186" s="1002"/>
      <c r="AH186" s="1001"/>
      <c r="AI186" s="1002"/>
    </row>
    <row r="187" spans="2:35" ht="13.5" customHeight="1">
      <c r="B187" s="777" t="s">
        <v>812</v>
      </c>
      <c r="C187" s="777"/>
      <c r="D187" s="856" t="s">
        <v>1706</v>
      </c>
      <c r="E187" s="857"/>
      <c r="F187" s="856" t="s">
        <v>1706</v>
      </c>
      <c r="G187" s="872"/>
      <c r="H187" s="843" t="s">
        <v>3211</v>
      </c>
      <c r="I187" s="812"/>
      <c r="J187" s="965" t="s">
        <v>3204</v>
      </c>
      <c r="K187" s="987"/>
      <c r="L187" s="965" t="s">
        <v>3204</v>
      </c>
      <c r="M187" s="987"/>
      <c r="N187" s="965" t="s">
        <v>3204</v>
      </c>
      <c r="O187" s="987"/>
      <c r="P187" s="965" t="s">
        <v>3204</v>
      </c>
      <c r="Q187" s="987"/>
      <c r="R187" s="965" t="s">
        <v>3204</v>
      </c>
      <c r="S187" s="987"/>
      <c r="T187" s="965" t="s">
        <v>3204</v>
      </c>
      <c r="U187" s="987"/>
      <c r="V187" s="965" t="s">
        <v>3204</v>
      </c>
      <c r="W187" s="966"/>
      <c r="X187" s="966"/>
      <c r="Y187" s="967"/>
      <c r="Z187" s="965" t="s">
        <v>3204</v>
      </c>
      <c r="AA187" s="967"/>
      <c r="AB187" s="965" t="s">
        <v>3204</v>
      </c>
      <c r="AC187" s="967"/>
      <c r="AD187" s="965" t="s">
        <v>3204</v>
      </c>
      <c r="AE187" s="987"/>
      <c r="AF187" s="965" t="s">
        <v>3204</v>
      </c>
      <c r="AG187" s="987"/>
      <c r="AH187" s="965" t="s">
        <v>3204</v>
      </c>
      <c r="AI187" s="987"/>
    </row>
    <row r="188" spans="2:35">
      <c r="U188" s="22"/>
    </row>
    <row r="189" spans="2:35">
      <c r="D189" s="804">
        <f>AH180+1</f>
        <v>92</v>
      </c>
      <c r="E189" s="805"/>
      <c r="F189" s="804">
        <f>D189+1</f>
        <v>93</v>
      </c>
      <c r="G189" s="805"/>
      <c r="H189" s="804">
        <f t="shared" ref="H189" si="266">F189+1</f>
        <v>94</v>
      </c>
      <c r="I189" s="805"/>
      <c r="J189" s="804">
        <f t="shared" ref="J189" si="267">H189+1</f>
        <v>95</v>
      </c>
      <c r="K189" s="805"/>
      <c r="L189" s="804">
        <f t="shared" ref="L189" si="268">J189+1</f>
        <v>96</v>
      </c>
      <c r="M189" s="805"/>
      <c r="N189" s="804">
        <f t="shared" ref="N189" si="269">L189+1</f>
        <v>97</v>
      </c>
      <c r="O189" s="805"/>
      <c r="P189" s="804">
        <f t="shared" ref="P189" si="270">N189+1</f>
        <v>98</v>
      </c>
      <c r="Q189" s="805"/>
      <c r="R189" s="804">
        <f t="shared" ref="R189" si="271">P189+1</f>
        <v>99</v>
      </c>
      <c r="S189" s="805"/>
      <c r="T189" s="804">
        <f t="shared" ref="T189" si="272">R189+1</f>
        <v>100</v>
      </c>
      <c r="U189" s="805"/>
      <c r="V189" s="804">
        <f t="shared" ref="V189" si="273">T189+1</f>
        <v>101</v>
      </c>
      <c r="W189" s="805"/>
      <c r="X189" s="804">
        <f t="shared" ref="X189" si="274">V189+1</f>
        <v>102</v>
      </c>
      <c r="Y189" s="805"/>
      <c r="Z189" s="804">
        <f t="shared" ref="Z189" si="275">X189+1</f>
        <v>103</v>
      </c>
      <c r="AA189" s="805"/>
      <c r="AB189" s="804">
        <f t="shared" ref="AB189" si="276">Z189+1</f>
        <v>104</v>
      </c>
      <c r="AC189" s="805"/>
      <c r="AD189" s="804">
        <f t="shared" ref="AD189" si="277">AB189+1</f>
        <v>105</v>
      </c>
      <c r="AE189" s="805"/>
      <c r="AF189" s="804">
        <f t="shared" ref="AF189" si="278">AD189+1</f>
        <v>106</v>
      </c>
      <c r="AG189" s="805"/>
      <c r="AH189" s="804">
        <f t="shared" ref="AH189" si="279">AF189+1</f>
        <v>107</v>
      </c>
      <c r="AI189" s="805"/>
    </row>
    <row r="190" spans="2:35" ht="13.5" customHeight="1">
      <c r="D190" s="997" t="s">
        <v>3255</v>
      </c>
      <c r="E190" s="998"/>
      <c r="F190" s="997" t="s">
        <v>3256</v>
      </c>
      <c r="G190" s="998"/>
      <c r="H190" s="861" t="s">
        <v>3262</v>
      </c>
      <c r="I190" s="862"/>
      <c r="J190" s="862"/>
      <c r="K190" s="862"/>
      <c r="L190" s="862"/>
      <c r="M190" s="862"/>
      <c r="N190" s="862"/>
      <c r="O190" s="862"/>
      <c r="P190" s="862"/>
      <c r="Q190" s="862"/>
      <c r="R190" s="862"/>
      <c r="S190" s="862"/>
      <c r="T190" s="862"/>
      <c r="U190" s="862"/>
      <c r="V190" s="862"/>
      <c r="W190" s="862"/>
      <c r="X190" s="862"/>
      <c r="Y190" s="862"/>
      <c r="Z190" s="862"/>
      <c r="AA190" s="862"/>
      <c r="AB190" s="862"/>
      <c r="AC190" s="862"/>
      <c r="AD190" s="862"/>
      <c r="AE190" s="862"/>
      <c r="AF190" s="862"/>
      <c r="AG190" s="862"/>
      <c r="AH190" s="862"/>
      <c r="AI190" s="863"/>
    </row>
    <row r="191" spans="2:35">
      <c r="D191" s="999"/>
      <c r="E191" s="1000"/>
      <c r="F191" s="999"/>
      <c r="G191" s="1000"/>
      <c r="H191" s="864"/>
      <c r="I191" s="865"/>
      <c r="J191" s="865"/>
      <c r="K191" s="865"/>
      <c r="L191" s="865"/>
      <c r="M191" s="865"/>
      <c r="N191" s="865"/>
      <c r="O191" s="865"/>
      <c r="P191" s="865"/>
      <c r="Q191" s="865"/>
      <c r="R191" s="865"/>
      <c r="S191" s="865"/>
      <c r="T191" s="865"/>
      <c r="U191" s="865"/>
      <c r="V191" s="865"/>
      <c r="W191" s="865"/>
      <c r="X191" s="865"/>
      <c r="Y191" s="865"/>
      <c r="Z191" s="865"/>
      <c r="AA191" s="865"/>
      <c r="AB191" s="865"/>
      <c r="AC191" s="865"/>
      <c r="AD191" s="865"/>
      <c r="AE191" s="865"/>
      <c r="AF191" s="865"/>
      <c r="AG191" s="865"/>
      <c r="AH191" s="865"/>
      <c r="AI191" s="866"/>
    </row>
    <row r="192" spans="2:35">
      <c r="D192" s="999"/>
      <c r="E192" s="1000"/>
      <c r="F192" s="999"/>
      <c r="G192" s="1000"/>
      <c r="H192" s="864"/>
      <c r="I192" s="865"/>
      <c r="J192" s="865"/>
      <c r="K192" s="865"/>
      <c r="L192" s="865"/>
      <c r="M192" s="865"/>
      <c r="N192" s="865"/>
      <c r="O192" s="865"/>
      <c r="P192" s="865"/>
      <c r="Q192" s="865"/>
      <c r="R192" s="865"/>
      <c r="S192" s="865"/>
      <c r="T192" s="865"/>
      <c r="U192" s="865"/>
      <c r="V192" s="865"/>
      <c r="W192" s="865"/>
      <c r="X192" s="865"/>
      <c r="Y192" s="865"/>
      <c r="Z192" s="865"/>
      <c r="AA192" s="865"/>
      <c r="AB192" s="865"/>
      <c r="AC192" s="865"/>
      <c r="AD192" s="865"/>
      <c r="AE192" s="865"/>
      <c r="AF192" s="865"/>
      <c r="AG192" s="865"/>
      <c r="AH192" s="865"/>
      <c r="AI192" s="866"/>
    </row>
    <row r="193" spans="2:49">
      <c r="D193" s="999"/>
      <c r="E193" s="1000"/>
      <c r="F193" s="999"/>
      <c r="G193" s="1000"/>
      <c r="H193" s="864"/>
      <c r="I193" s="865"/>
      <c r="J193" s="865"/>
      <c r="K193" s="865"/>
      <c r="L193" s="865"/>
      <c r="M193" s="865"/>
      <c r="N193" s="865"/>
      <c r="O193" s="865"/>
      <c r="P193" s="865"/>
      <c r="Q193" s="865"/>
      <c r="R193" s="865"/>
      <c r="S193" s="865"/>
      <c r="T193" s="865"/>
      <c r="U193" s="865"/>
      <c r="V193" s="865"/>
      <c r="W193" s="865"/>
      <c r="X193" s="865"/>
      <c r="Y193" s="865"/>
      <c r="Z193" s="865"/>
      <c r="AA193" s="865"/>
      <c r="AB193" s="865"/>
      <c r="AC193" s="865"/>
      <c r="AD193" s="865"/>
      <c r="AE193" s="865"/>
      <c r="AF193" s="865"/>
      <c r="AG193" s="865"/>
      <c r="AH193" s="865"/>
      <c r="AI193" s="866"/>
    </row>
    <row r="194" spans="2:49">
      <c r="D194" s="999"/>
      <c r="E194" s="1000"/>
      <c r="F194" s="999"/>
      <c r="G194" s="1000"/>
      <c r="H194" s="864"/>
      <c r="I194" s="865"/>
      <c r="J194" s="865"/>
      <c r="K194" s="865"/>
      <c r="L194" s="865"/>
      <c r="M194" s="865"/>
      <c r="N194" s="865"/>
      <c r="O194" s="865"/>
      <c r="P194" s="865"/>
      <c r="Q194" s="865"/>
      <c r="R194" s="865"/>
      <c r="S194" s="865"/>
      <c r="T194" s="865"/>
      <c r="U194" s="865"/>
      <c r="V194" s="865"/>
      <c r="W194" s="865"/>
      <c r="X194" s="865"/>
      <c r="Y194" s="865"/>
      <c r="Z194" s="865"/>
      <c r="AA194" s="865"/>
      <c r="AB194" s="865"/>
      <c r="AC194" s="865"/>
      <c r="AD194" s="865"/>
      <c r="AE194" s="865"/>
      <c r="AF194" s="865"/>
      <c r="AG194" s="865"/>
      <c r="AH194" s="865"/>
      <c r="AI194" s="866"/>
    </row>
    <row r="195" spans="2:49">
      <c r="D195" s="1001"/>
      <c r="E195" s="1002"/>
      <c r="F195" s="1001"/>
      <c r="G195" s="1002"/>
      <c r="H195" s="867"/>
      <c r="I195" s="868"/>
      <c r="J195" s="868"/>
      <c r="K195" s="868"/>
      <c r="L195" s="868"/>
      <c r="M195" s="868"/>
      <c r="N195" s="868"/>
      <c r="O195" s="868"/>
      <c r="P195" s="868"/>
      <c r="Q195" s="868"/>
      <c r="R195" s="868"/>
      <c r="S195" s="868"/>
      <c r="T195" s="868"/>
      <c r="U195" s="868"/>
      <c r="V195" s="868"/>
      <c r="W195" s="868"/>
      <c r="X195" s="868"/>
      <c r="Y195" s="868"/>
      <c r="Z195" s="868"/>
      <c r="AA195" s="868"/>
      <c r="AB195" s="868"/>
      <c r="AC195" s="868"/>
      <c r="AD195" s="868"/>
      <c r="AE195" s="868"/>
      <c r="AF195" s="868"/>
      <c r="AG195" s="868"/>
      <c r="AH195" s="868"/>
      <c r="AI195" s="869"/>
    </row>
    <row r="196" spans="2:49" ht="13.5" customHeight="1">
      <c r="B196" s="777" t="s">
        <v>812</v>
      </c>
      <c r="C196" s="777"/>
      <c r="D196" s="965" t="s">
        <v>3204</v>
      </c>
      <c r="E196" s="987"/>
      <c r="F196" s="965" t="s">
        <v>3257</v>
      </c>
      <c r="G196" s="987"/>
    </row>
    <row r="199" spans="2:49">
      <c r="D199" s="139" t="s">
        <v>2322</v>
      </c>
      <c r="E199" s="139"/>
      <c r="F199" s="139">
        <f>16*4</f>
        <v>64</v>
      </c>
      <c r="G199" s="139" t="s">
        <v>240</v>
      </c>
      <c r="H199" s="139"/>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row>
    <row r="201" spans="2:49">
      <c r="D201" s="804" t="s">
        <v>239</v>
      </c>
      <c r="E201" s="804"/>
      <c r="F201" s="804">
        <f>D201+1</f>
        <v>13</v>
      </c>
      <c r="G201" s="805"/>
      <c r="H201" s="804">
        <f t="shared" ref="H201" si="280">F201+1</f>
        <v>14</v>
      </c>
      <c r="I201" s="805"/>
      <c r="J201" s="804">
        <f t="shared" ref="J201" si="281">H201+1</f>
        <v>15</v>
      </c>
      <c r="K201" s="805"/>
      <c r="L201" s="804">
        <f t="shared" ref="L201" si="282">J201+1</f>
        <v>16</v>
      </c>
      <c r="M201" s="805"/>
      <c r="N201" s="804">
        <f t="shared" ref="N201" si="283">L201+1</f>
        <v>17</v>
      </c>
      <c r="O201" s="805"/>
      <c r="P201" s="804">
        <f t="shared" ref="P201" si="284">N201+1</f>
        <v>18</v>
      </c>
      <c r="Q201" s="805"/>
      <c r="R201" s="804">
        <f t="shared" ref="R201" si="285">P201+1</f>
        <v>19</v>
      </c>
      <c r="S201" s="805"/>
      <c r="T201" s="804">
        <f t="shared" ref="T201" si="286">R201+1</f>
        <v>20</v>
      </c>
      <c r="U201" s="805"/>
      <c r="V201" s="804">
        <f t="shared" ref="V201" si="287">T201+1</f>
        <v>21</v>
      </c>
      <c r="W201" s="805"/>
      <c r="X201" s="804">
        <f t="shared" ref="X201" si="288">V201+1</f>
        <v>22</v>
      </c>
      <c r="Y201" s="805"/>
      <c r="Z201" s="804">
        <f t="shared" ref="Z201" si="289">X201+1</f>
        <v>23</v>
      </c>
      <c r="AA201" s="805"/>
      <c r="AB201" s="804">
        <f t="shared" ref="AB201" si="290">Z201+1</f>
        <v>24</v>
      </c>
      <c r="AC201" s="805"/>
      <c r="AD201" s="804">
        <f t="shared" ref="AD201" si="291">AB201+1</f>
        <v>25</v>
      </c>
      <c r="AE201" s="805"/>
      <c r="AF201" s="804">
        <f t="shared" ref="AF201" si="292">AD201+1</f>
        <v>26</v>
      </c>
      <c r="AG201" s="805"/>
      <c r="AH201" s="804">
        <f t="shared" ref="AH201" si="293">AF201+1</f>
        <v>27</v>
      </c>
      <c r="AI201" s="805"/>
    </row>
    <row r="202" spans="2:49" ht="13.5" customHeight="1">
      <c r="D202" s="832" t="s">
        <v>2816</v>
      </c>
      <c r="E202" s="833"/>
      <c r="F202" s="833"/>
      <c r="G202" s="833"/>
      <c r="H202" s="833"/>
      <c r="I202" s="833"/>
      <c r="J202" s="833"/>
      <c r="K202" s="833"/>
      <c r="L202" s="833"/>
      <c r="M202" s="834"/>
      <c r="N202" s="832" t="s">
        <v>2817</v>
      </c>
      <c r="O202" s="833"/>
      <c r="P202" s="833"/>
      <c r="Q202" s="833"/>
      <c r="R202" s="833"/>
      <c r="S202" s="833"/>
      <c r="T202" s="833"/>
      <c r="U202" s="833"/>
      <c r="V202" s="833"/>
      <c r="W202" s="834"/>
      <c r="X202" s="832" t="s">
        <v>2818</v>
      </c>
      <c r="Y202" s="833"/>
      <c r="Z202" s="833"/>
      <c r="AA202" s="833"/>
      <c r="AB202" s="833"/>
      <c r="AC202" s="833"/>
      <c r="AD202" s="833"/>
      <c r="AE202" s="833"/>
      <c r="AF202" s="833"/>
      <c r="AG202" s="834"/>
      <c r="AH202" s="844" t="s">
        <v>2820</v>
      </c>
      <c r="AI202" s="845"/>
    </row>
    <row r="203" spans="2:49">
      <c r="D203" s="835"/>
      <c r="E203" s="836"/>
      <c r="F203" s="836"/>
      <c r="G203" s="836"/>
      <c r="H203" s="836"/>
      <c r="I203" s="836"/>
      <c r="J203" s="836"/>
      <c r="K203" s="836"/>
      <c r="L203" s="836"/>
      <c r="M203" s="837"/>
      <c r="N203" s="835"/>
      <c r="O203" s="836"/>
      <c r="P203" s="836"/>
      <c r="Q203" s="836"/>
      <c r="R203" s="836"/>
      <c r="S203" s="836"/>
      <c r="T203" s="836"/>
      <c r="U203" s="836"/>
      <c r="V203" s="836"/>
      <c r="W203" s="837"/>
      <c r="X203" s="835"/>
      <c r="Y203" s="836"/>
      <c r="Z203" s="836"/>
      <c r="AA203" s="836"/>
      <c r="AB203" s="836"/>
      <c r="AC203" s="836"/>
      <c r="AD203" s="836"/>
      <c r="AE203" s="836"/>
      <c r="AF203" s="836"/>
      <c r="AG203" s="837"/>
      <c r="AH203" s="846"/>
      <c r="AI203" s="847"/>
    </row>
    <row r="204" spans="2:49" ht="13.5" customHeight="1">
      <c r="D204" s="830" t="s">
        <v>2323</v>
      </c>
      <c r="E204" s="831"/>
      <c r="F204" s="830" t="s">
        <v>2325</v>
      </c>
      <c r="G204" s="831"/>
      <c r="H204" s="830" t="s">
        <v>2815</v>
      </c>
      <c r="I204" s="831"/>
      <c r="J204" s="830" t="s">
        <v>2324</v>
      </c>
      <c r="K204" s="831"/>
      <c r="L204" s="830" t="s">
        <v>2326</v>
      </c>
      <c r="M204" s="831"/>
      <c r="N204" s="830" t="s">
        <v>2323</v>
      </c>
      <c r="O204" s="831"/>
      <c r="P204" s="830" t="s">
        <v>2325</v>
      </c>
      <c r="Q204" s="831"/>
      <c r="R204" s="830" t="s">
        <v>2815</v>
      </c>
      <c r="S204" s="831"/>
      <c r="T204" s="830" t="s">
        <v>2324</v>
      </c>
      <c r="U204" s="831"/>
      <c r="V204" s="830" t="s">
        <v>2326</v>
      </c>
      <c r="W204" s="831"/>
      <c r="X204" s="830" t="s">
        <v>2323</v>
      </c>
      <c r="Y204" s="831"/>
      <c r="Z204" s="830" t="s">
        <v>2325</v>
      </c>
      <c r="AA204" s="831"/>
      <c r="AB204" s="830" t="s">
        <v>2815</v>
      </c>
      <c r="AC204" s="831"/>
      <c r="AD204" s="830" t="s">
        <v>2324</v>
      </c>
      <c r="AE204" s="831"/>
      <c r="AF204" s="830" t="s">
        <v>2326</v>
      </c>
      <c r="AG204" s="831"/>
      <c r="AH204" s="830" t="s">
        <v>2323</v>
      </c>
      <c r="AI204" s="831"/>
    </row>
    <row r="205" spans="2:49">
      <c r="D205" s="740"/>
      <c r="E205" s="745"/>
      <c r="F205" s="740"/>
      <c r="G205" s="745"/>
      <c r="H205" s="740"/>
      <c r="I205" s="745"/>
      <c r="J205" s="740"/>
      <c r="K205" s="745"/>
      <c r="L205" s="740"/>
      <c r="M205" s="745"/>
      <c r="N205" s="740"/>
      <c r="O205" s="745"/>
      <c r="P205" s="740"/>
      <c r="Q205" s="745"/>
      <c r="R205" s="740"/>
      <c r="S205" s="745"/>
      <c r="T205" s="740"/>
      <c r="U205" s="745"/>
      <c r="V205" s="740"/>
      <c r="W205" s="745"/>
      <c r="X205" s="740"/>
      <c r="Y205" s="745"/>
      <c r="Z205" s="740"/>
      <c r="AA205" s="745"/>
      <c r="AB205" s="740"/>
      <c r="AC205" s="745"/>
      <c r="AD205" s="740"/>
      <c r="AE205" s="745"/>
      <c r="AF205" s="740"/>
      <c r="AG205" s="745"/>
      <c r="AH205" s="740"/>
      <c r="AI205" s="745"/>
    </row>
    <row r="206" spans="2:49">
      <c r="D206" s="740"/>
      <c r="E206" s="745"/>
      <c r="F206" s="740"/>
      <c r="G206" s="745"/>
      <c r="H206" s="740"/>
      <c r="I206" s="745"/>
      <c r="J206" s="740"/>
      <c r="K206" s="745"/>
      <c r="L206" s="740"/>
      <c r="M206" s="745"/>
      <c r="N206" s="740"/>
      <c r="O206" s="745"/>
      <c r="P206" s="740"/>
      <c r="Q206" s="745"/>
      <c r="R206" s="740"/>
      <c r="S206" s="745"/>
      <c r="T206" s="740"/>
      <c r="U206" s="745"/>
      <c r="V206" s="740"/>
      <c r="W206" s="745"/>
      <c r="X206" s="740"/>
      <c r="Y206" s="745"/>
      <c r="Z206" s="740"/>
      <c r="AA206" s="745"/>
      <c r="AB206" s="740"/>
      <c r="AC206" s="745"/>
      <c r="AD206" s="740"/>
      <c r="AE206" s="745"/>
      <c r="AF206" s="740"/>
      <c r="AG206" s="745"/>
      <c r="AH206" s="740"/>
      <c r="AI206" s="745"/>
    </row>
    <row r="207" spans="2:49">
      <c r="D207" s="742"/>
      <c r="E207" s="746"/>
      <c r="F207" s="742"/>
      <c r="G207" s="746"/>
      <c r="H207" s="742"/>
      <c r="I207" s="746"/>
      <c r="J207" s="742"/>
      <c r="K207" s="746"/>
      <c r="L207" s="742"/>
      <c r="M207" s="746"/>
      <c r="N207" s="742"/>
      <c r="O207" s="746"/>
      <c r="P207" s="742"/>
      <c r="Q207" s="746"/>
      <c r="R207" s="742"/>
      <c r="S207" s="746"/>
      <c r="T207" s="742"/>
      <c r="U207" s="746"/>
      <c r="V207" s="742"/>
      <c r="W207" s="746"/>
      <c r="X207" s="742"/>
      <c r="Y207" s="746"/>
      <c r="Z207" s="742"/>
      <c r="AA207" s="746"/>
      <c r="AB207" s="742"/>
      <c r="AC207" s="746"/>
      <c r="AD207" s="742"/>
      <c r="AE207" s="746"/>
      <c r="AF207" s="742"/>
      <c r="AG207" s="746"/>
      <c r="AH207" s="742"/>
      <c r="AI207" s="746"/>
    </row>
    <row r="208" spans="2:49">
      <c r="B208" s="777" t="s">
        <v>812</v>
      </c>
      <c r="C208" s="777"/>
      <c r="D208" s="801" t="s">
        <v>1706</v>
      </c>
      <c r="E208" s="801"/>
      <c r="F208" s="801" t="s">
        <v>1706</v>
      </c>
      <c r="G208" s="801"/>
      <c r="H208" s="801" t="s">
        <v>1706</v>
      </c>
      <c r="I208" s="801"/>
      <c r="J208" s="801" t="s">
        <v>1706</v>
      </c>
      <c r="K208" s="801"/>
      <c r="L208" s="801" t="s">
        <v>1706</v>
      </c>
      <c r="M208" s="801"/>
      <c r="N208" s="801" t="s">
        <v>1706</v>
      </c>
      <c r="O208" s="801"/>
      <c r="P208" s="801" t="s">
        <v>1706</v>
      </c>
      <c r="Q208" s="801"/>
      <c r="R208" s="801" t="s">
        <v>1706</v>
      </c>
      <c r="S208" s="801"/>
      <c r="T208" s="801" t="s">
        <v>1706</v>
      </c>
      <c r="U208" s="801"/>
      <c r="V208" s="801" t="s">
        <v>1706</v>
      </c>
      <c r="W208" s="801"/>
      <c r="X208" s="801" t="s">
        <v>1706</v>
      </c>
      <c r="Y208" s="801"/>
      <c r="Z208" s="801" t="s">
        <v>1706</v>
      </c>
      <c r="AA208" s="801"/>
      <c r="AB208" s="801" t="s">
        <v>1706</v>
      </c>
      <c r="AC208" s="801"/>
      <c r="AD208" s="801" t="s">
        <v>1706</v>
      </c>
      <c r="AE208" s="801"/>
      <c r="AF208" s="801" t="s">
        <v>1706</v>
      </c>
      <c r="AG208" s="801"/>
      <c r="AH208" s="801" t="s">
        <v>1706</v>
      </c>
      <c r="AI208" s="801"/>
    </row>
    <row r="209" spans="2:35">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row>
    <row r="210" spans="2:35">
      <c r="D210" s="804">
        <f>AH201+1</f>
        <v>28</v>
      </c>
      <c r="E210" s="805"/>
      <c r="F210" s="804">
        <f>D210+1</f>
        <v>29</v>
      </c>
      <c r="G210" s="805"/>
      <c r="H210" s="804">
        <f t="shared" ref="H210" si="294">F210+1</f>
        <v>30</v>
      </c>
      <c r="I210" s="805"/>
      <c r="J210" s="808">
        <f t="shared" ref="J210" si="295">H210+1</f>
        <v>31</v>
      </c>
      <c r="K210" s="809"/>
      <c r="L210" s="808">
        <f t="shared" ref="L210" si="296">J210+1</f>
        <v>32</v>
      </c>
      <c r="M210" s="809"/>
      <c r="N210" s="808">
        <f t="shared" ref="N210" si="297">L210+1</f>
        <v>33</v>
      </c>
      <c r="O210" s="809"/>
      <c r="P210" s="808">
        <f t="shared" ref="P210" si="298">N210+1</f>
        <v>34</v>
      </c>
      <c r="Q210" s="809"/>
      <c r="R210" s="808">
        <f t="shared" ref="R210" si="299">P210+1</f>
        <v>35</v>
      </c>
      <c r="S210" s="809"/>
      <c r="T210" s="808">
        <f t="shared" ref="T210" si="300">R210+1</f>
        <v>36</v>
      </c>
      <c r="U210" s="809"/>
      <c r="V210" s="808">
        <f t="shared" ref="V210" si="301">T210+1</f>
        <v>37</v>
      </c>
      <c r="W210" s="809"/>
      <c r="X210" s="808">
        <f t="shared" ref="X210" si="302">V210+1</f>
        <v>38</v>
      </c>
      <c r="Y210" s="809"/>
      <c r="Z210" s="808">
        <f t="shared" ref="Z210" si="303">X210+1</f>
        <v>39</v>
      </c>
      <c r="AA210" s="809"/>
      <c r="AB210" s="808">
        <f t="shared" ref="AB210" si="304">Z210+1</f>
        <v>40</v>
      </c>
      <c r="AC210" s="809"/>
      <c r="AD210" s="808">
        <f t="shared" ref="AD210" si="305">AB210+1</f>
        <v>41</v>
      </c>
      <c r="AE210" s="809"/>
      <c r="AF210" s="808">
        <f t="shared" ref="AF210" si="306">AD210+1</f>
        <v>42</v>
      </c>
      <c r="AG210" s="809"/>
      <c r="AH210" s="808">
        <f t="shared" ref="AH210" si="307">AF210+1</f>
        <v>43</v>
      </c>
      <c r="AI210" s="809"/>
    </row>
    <row r="211" spans="2:35" ht="13.5" customHeight="1">
      <c r="D211" s="832" t="s">
        <v>2819</v>
      </c>
      <c r="E211" s="848"/>
      <c r="F211" s="848"/>
      <c r="G211" s="848"/>
      <c r="H211" s="848"/>
      <c r="I211" s="848"/>
      <c r="J211" s="848"/>
      <c r="K211" s="848"/>
      <c r="L211" s="832" t="s">
        <v>2821</v>
      </c>
      <c r="M211" s="833"/>
      <c r="N211" s="833"/>
      <c r="O211" s="833"/>
      <c r="P211" s="833"/>
      <c r="Q211" s="833"/>
      <c r="R211" s="833"/>
      <c r="S211" s="833"/>
      <c r="T211" s="833"/>
      <c r="U211" s="834"/>
      <c r="V211" s="832" t="s">
        <v>2822</v>
      </c>
      <c r="W211" s="833"/>
      <c r="X211" s="833"/>
      <c r="Y211" s="833"/>
      <c r="Z211" s="833"/>
      <c r="AA211" s="833"/>
      <c r="AB211" s="833"/>
      <c r="AC211" s="833"/>
      <c r="AD211" s="833"/>
      <c r="AE211" s="834"/>
      <c r="AF211" s="832" t="s">
        <v>2871</v>
      </c>
      <c r="AG211" s="848"/>
      <c r="AH211" s="848"/>
      <c r="AI211" s="849"/>
    </row>
    <row r="212" spans="2:35">
      <c r="D212" s="850"/>
      <c r="E212" s="851"/>
      <c r="F212" s="851"/>
      <c r="G212" s="851"/>
      <c r="H212" s="851"/>
      <c r="I212" s="851"/>
      <c r="J212" s="851"/>
      <c r="K212" s="851"/>
      <c r="L212" s="835"/>
      <c r="M212" s="836"/>
      <c r="N212" s="836"/>
      <c r="O212" s="836"/>
      <c r="P212" s="836"/>
      <c r="Q212" s="836"/>
      <c r="R212" s="836"/>
      <c r="S212" s="836"/>
      <c r="T212" s="836"/>
      <c r="U212" s="837"/>
      <c r="V212" s="835"/>
      <c r="W212" s="836"/>
      <c r="X212" s="836"/>
      <c r="Y212" s="836"/>
      <c r="Z212" s="836"/>
      <c r="AA212" s="836"/>
      <c r="AB212" s="836"/>
      <c r="AC212" s="836"/>
      <c r="AD212" s="836"/>
      <c r="AE212" s="837"/>
      <c r="AF212" s="850"/>
      <c r="AG212" s="851"/>
      <c r="AH212" s="851"/>
      <c r="AI212" s="852"/>
    </row>
    <row r="213" spans="2:35" ht="13.5" customHeight="1">
      <c r="D213" s="830" t="s">
        <v>2325</v>
      </c>
      <c r="E213" s="831"/>
      <c r="F213" s="830" t="s">
        <v>2815</v>
      </c>
      <c r="G213" s="831"/>
      <c r="H213" s="830" t="s">
        <v>2324</v>
      </c>
      <c r="I213" s="831"/>
      <c r="J213" s="830" t="s">
        <v>2326</v>
      </c>
      <c r="K213" s="831"/>
      <c r="L213" s="830" t="s">
        <v>2323</v>
      </c>
      <c r="M213" s="831"/>
      <c r="N213" s="830" t="s">
        <v>2325</v>
      </c>
      <c r="O213" s="831"/>
      <c r="P213" s="830" t="s">
        <v>2815</v>
      </c>
      <c r="Q213" s="831"/>
      <c r="R213" s="830" t="s">
        <v>2324</v>
      </c>
      <c r="S213" s="831"/>
      <c r="T213" s="830" t="s">
        <v>2326</v>
      </c>
      <c r="U213" s="831"/>
      <c r="V213" s="830" t="s">
        <v>2323</v>
      </c>
      <c r="W213" s="831"/>
      <c r="X213" s="830" t="s">
        <v>2325</v>
      </c>
      <c r="Y213" s="831"/>
      <c r="Z213" s="830" t="s">
        <v>2815</v>
      </c>
      <c r="AA213" s="831"/>
      <c r="AB213" s="830" t="s">
        <v>2324</v>
      </c>
      <c r="AC213" s="831"/>
      <c r="AD213" s="830" t="s">
        <v>2326</v>
      </c>
      <c r="AE213" s="831"/>
      <c r="AF213" s="830" t="s">
        <v>2323</v>
      </c>
      <c r="AG213" s="831"/>
      <c r="AH213" s="830" t="s">
        <v>2325</v>
      </c>
      <c r="AI213" s="831"/>
    </row>
    <row r="214" spans="2:35">
      <c r="D214" s="740"/>
      <c r="E214" s="745"/>
      <c r="F214" s="740"/>
      <c r="G214" s="745"/>
      <c r="H214" s="740"/>
      <c r="I214" s="745"/>
      <c r="J214" s="740"/>
      <c r="K214" s="745"/>
      <c r="L214" s="740"/>
      <c r="M214" s="745"/>
      <c r="N214" s="740"/>
      <c r="O214" s="745"/>
      <c r="P214" s="740"/>
      <c r="Q214" s="745"/>
      <c r="R214" s="740"/>
      <c r="S214" s="745"/>
      <c r="T214" s="740"/>
      <c r="U214" s="745"/>
      <c r="V214" s="740"/>
      <c r="W214" s="745"/>
      <c r="X214" s="740"/>
      <c r="Y214" s="745"/>
      <c r="Z214" s="740"/>
      <c r="AA214" s="745"/>
      <c r="AB214" s="740"/>
      <c r="AC214" s="745"/>
      <c r="AD214" s="740"/>
      <c r="AE214" s="745"/>
      <c r="AF214" s="740"/>
      <c r="AG214" s="745"/>
      <c r="AH214" s="740"/>
      <c r="AI214" s="745"/>
    </row>
    <row r="215" spans="2:35">
      <c r="D215" s="740"/>
      <c r="E215" s="745"/>
      <c r="F215" s="740"/>
      <c r="G215" s="745"/>
      <c r="H215" s="740"/>
      <c r="I215" s="745"/>
      <c r="J215" s="740"/>
      <c r="K215" s="745"/>
      <c r="L215" s="740"/>
      <c r="M215" s="745"/>
      <c r="N215" s="740"/>
      <c r="O215" s="745"/>
      <c r="P215" s="740"/>
      <c r="Q215" s="745"/>
      <c r="R215" s="740"/>
      <c r="S215" s="745"/>
      <c r="T215" s="740"/>
      <c r="U215" s="745"/>
      <c r="V215" s="740"/>
      <c r="W215" s="745"/>
      <c r="X215" s="740"/>
      <c r="Y215" s="745"/>
      <c r="Z215" s="740"/>
      <c r="AA215" s="745"/>
      <c r="AB215" s="740"/>
      <c r="AC215" s="745"/>
      <c r="AD215" s="740"/>
      <c r="AE215" s="745"/>
      <c r="AF215" s="740"/>
      <c r="AG215" s="745"/>
      <c r="AH215" s="740"/>
      <c r="AI215" s="745"/>
    </row>
    <row r="216" spans="2:35">
      <c r="D216" s="742"/>
      <c r="E216" s="746"/>
      <c r="F216" s="742"/>
      <c r="G216" s="746"/>
      <c r="H216" s="742"/>
      <c r="I216" s="746"/>
      <c r="J216" s="742"/>
      <c r="K216" s="746"/>
      <c r="L216" s="742"/>
      <c r="M216" s="746"/>
      <c r="N216" s="742"/>
      <c r="O216" s="746"/>
      <c r="P216" s="742"/>
      <c r="Q216" s="746"/>
      <c r="R216" s="742"/>
      <c r="S216" s="746"/>
      <c r="T216" s="742"/>
      <c r="U216" s="746"/>
      <c r="V216" s="742"/>
      <c r="W216" s="746"/>
      <c r="X216" s="742"/>
      <c r="Y216" s="746"/>
      <c r="Z216" s="742"/>
      <c r="AA216" s="746"/>
      <c r="AB216" s="742"/>
      <c r="AC216" s="746"/>
      <c r="AD216" s="742"/>
      <c r="AE216" s="746"/>
      <c r="AF216" s="742"/>
      <c r="AG216" s="746"/>
      <c r="AH216" s="742"/>
      <c r="AI216" s="746"/>
    </row>
    <row r="217" spans="2:35">
      <c r="B217" s="777" t="s">
        <v>812</v>
      </c>
      <c r="C217" s="777"/>
      <c r="D217" s="801" t="s">
        <v>1706</v>
      </c>
      <c r="E217" s="801"/>
      <c r="F217" s="801" t="s">
        <v>1706</v>
      </c>
      <c r="G217" s="801"/>
      <c r="H217" s="801" t="s">
        <v>1706</v>
      </c>
      <c r="I217" s="801"/>
      <c r="J217" s="801" t="s">
        <v>1706</v>
      </c>
      <c r="K217" s="801"/>
      <c r="L217" s="801" t="s">
        <v>1706</v>
      </c>
      <c r="M217" s="801"/>
      <c r="N217" s="801" t="s">
        <v>1706</v>
      </c>
      <c r="O217" s="801"/>
      <c r="P217" s="801" t="s">
        <v>1706</v>
      </c>
      <c r="Q217" s="801"/>
      <c r="R217" s="801" t="s">
        <v>1706</v>
      </c>
      <c r="S217" s="801"/>
      <c r="T217" s="801" t="s">
        <v>1706</v>
      </c>
      <c r="U217" s="801"/>
      <c r="V217" s="801" t="s">
        <v>1706</v>
      </c>
      <c r="W217" s="801"/>
      <c r="X217" s="801" t="s">
        <v>1706</v>
      </c>
      <c r="Y217" s="801"/>
      <c r="Z217" s="801" t="s">
        <v>1706</v>
      </c>
      <c r="AA217" s="801"/>
      <c r="AB217" s="801" t="s">
        <v>1706</v>
      </c>
      <c r="AC217" s="801"/>
      <c r="AD217" s="801" t="s">
        <v>1706</v>
      </c>
      <c r="AE217" s="801"/>
      <c r="AF217" s="801" t="s">
        <v>1706</v>
      </c>
      <c r="AG217" s="801"/>
      <c r="AH217" s="801" t="s">
        <v>1706</v>
      </c>
      <c r="AI217" s="801"/>
    </row>
    <row r="218" spans="2:35">
      <c r="U218" s="22"/>
    </row>
    <row r="219" spans="2:35">
      <c r="D219" s="804">
        <f>AH210+1</f>
        <v>44</v>
      </c>
      <c r="E219" s="805"/>
      <c r="F219" s="804">
        <f>D219+1</f>
        <v>45</v>
      </c>
      <c r="G219" s="805"/>
      <c r="H219" s="804">
        <f t="shared" ref="H219" si="308">F219+1</f>
        <v>46</v>
      </c>
      <c r="I219" s="805"/>
      <c r="J219" s="808">
        <f t="shared" ref="J219" si="309">H219+1</f>
        <v>47</v>
      </c>
      <c r="K219" s="809"/>
      <c r="L219" s="808">
        <f t="shared" ref="L219" si="310">J219+1</f>
        <v>48</v>
      </c>
      <c r="M219" s="809"/>
      <c r="N219" s="808">
        <f t="shared" ref="N219" si="311">L219+1</f>
        <v>49</v>
      </c>
      <c r="O219" s="809"/>
      <c r="P219" s="808">
        <f t="shared" ref="P219" si="312">N219+1</f>
        <v>50</v>
      </c>
      <c r="Q219" s="809"/>
      <c r="R219" s="808">
        <f t="shared" ref="R219" si="313">P219+1</f>
        <v>51</v>
      </c>
      <c r="S219" s="809"/>
      <c r="T219" s="808">
        <f t="shared" ref="T219" si="314">R219+1</f>
        <v>52</v>
      </c>
      <c r="U219" s="809"/>
      <c r="V219" s="808">
        <f t="shared" ref="V219" si="315">T219+1</f>
        <v>53</v>
      </c>
      <c r="W219" s="809"/>
      <c r="X219" s="808">
        <f t="shared" ref="X219" si="316">V219+1</f>
        <v>54</v>
      </c>
      <c r="Y219" s="809"/>
      <c r="Z219" s="808">
        <f t="shared" ref="Z219" si="317">X219+1</f>
        <v>55</v>
      </c>
      <c r="AA219" s="809"/>
      <c r="AB219" s="808">
        <f t="shared" ref="AB219" si="318">Z219+1</f>
        <v>56</v>
      </c>
      <c r="AC219" s="809"/>
      <c r="AD219" s="808">
        <f t="shared" ref="AD219" si="319">AB219+1</f>
        <v>57</v>
      </c>
      <c r="AE219" s="809"/>
      <c r="AF219" s="808">
        <f t="shared" ref="AF219" si="320">AD219+1</f>
        <v>58</v>
      </c>
      <c r="AG219" s="809"/>
      <c r="AH219" s="808">
        <f t="shared" ref="AH219" si="321">AF219+1</f>
        <v>59</v>
      </c>
      <c r="AI219" s="809"/>
    </row>
    <row r="220" spans="2:35" ht="13.5" customHeight="1">
      <c r="D220" s="832" t="s">
        <v>2823</v>
      </c>
      <c r="E220" s="848"/>
      <c r="F220" s="848"/>
      <c r="G220" s="848"/>
      <c r="H220" s="848"/>
      <c r="I220" s="849"/>
      <c r="J220" s="832" t="s">
        <v>2824</v>
      </c>
      <c r="K220" s="833"/>
      <c r="L220" s="833"/>
      <c r="M220" s="833"/>
      <c r="N220" s="833"/>
      <c r="O220" s="833"/>
      <c r="P220" s="833"/>
      <c r="Q220" s="833"/>
      <c r="R220" s="833"/>
      <c r="S220" s="834"/>
      <c r="T220" s="832" t="s">
        <v>2825</v>
      </c>
      <c r="U220" s="833"/>
      <c r="V220" s="833"/>
      <c r="W220" s="833"/>
      <c r="X220" s="833"/>
      <c r="Y220" s="833"/>
      <c r="Z220" s="833"/>
      <c r="AA220" s="833"/>
      <c r="AB220" s="833"/>
      <c r="AC220" s="834"/>
      <c r="AD220" s="738" t="s">
        <v>2265</v>
      </c>
      <c r="AE220" s="744"/>
      <c r="AF220" s="738" t="s">
        <v>2266</v>
      </c>
      <c r="AG220" s="744"/>
      <c r="AH220" s="738" t="s">
        <v>2268</v>
      </c>
      <c r="AI220" s="744"/>
    </row>
    <row r="221" spans="2:35">
      <c r="D221" s="850"/>
      <c r="E221" s="851"/>
      <c r="F221" s="851"/>
      <c r="G221" s="851"/>
      <c r="H221" s="851"/>
      <c r="I221" s="852"/>
      <c r="J221" s="835"/>
      <c r="K221" s="836"/>
      <c r="L221" s="836"/>
      <c r="M221" s="836"/>
      <c r="N221" s="836"/>
      <c r="O221" s="836"/>
      <c r="P221" s="836"/>
      <c r="Q221" s="836"/>
      <c r="R221" s="836"/>
      <c r="S221" s="837"/>
      <c r="T221" s="835"/>
      <c r="U221" s="836"/>
      <c r="V221" s="836"/>
      <c r="W221" s="836"/>
      <c r="X221" s="836"/>
      <c r="Y221" s="836"/>
      <c r="Z221" s="836"/>
      <c r="AA221" s="836"/>
      <c r="AB221" s="836"/>
      <c r="AC221" s="837"/>
      <c r="AD221" s="740"/>
      <c r="AE221" s="745"/>
      <c r="AF221" s="740"/>
      <c r="AG221" s="745"/>
      <c r="AH221" s="740"/>
      <c r="AI221" s="745"/>
    </row>
    <row r="222" spans="2:35">
      <c r="D222" s="830" t="s">
        <v>2815</v>
      </c>
      <c r="E222" s="831"/>
      <c r="F222" s="830" t="s">
        <v>2324</v>
      </c>
      <c r="G222" s="831"/>
      <c r="H222" s="830" t="s">
        <v>2326</v>
      </c>
      <c r="I222" s="831"/>
      <c r="J222" s="830" t="s">
        <v>2323</v>
      </c>
      <c r="K222" s="831"/>
      <c r="L222" s="830" t="s">
        <v>2325</v>
      </c>
      <c r="M222" s="831"/>
      <c r="N222" s="830" t="s">
        <v>2815</v>
      </c>
      <c r="O222" s="831"/>
      <c r="P222" s="830" t="s">
        <v>2324</v>
      </c>
      <c r="Q222" s="831"/>
      <c r="R222" s="830" t="s">
        <v>2326</v>
      </c>
      <c r="S222" s="831"/>
      <c r="T222" s="830" t="s">
        <v>2323</v>
      </c>
      <c r="U222" s="831"/>
      <c r="V222" s="830" t="s">
        <v>2325</v>
      </c>
      <c r="W222" s="831"/>
      <c r="X222" s="830" t="s">
        <v>2815</v>
      </c>
      <c r="Y222" s="831"/>
      <c r="Z222" s="830" t="s">
        <v>2324</v>
      </c>
      <c r="AA222" s="831"/>
      <c r="AB222" s="830" t="s">
        <v>2326</v>
      </c>
      <c r="AC222" s="831"/>
      <c r="AD222" s="740"/>
      <c r="AE222" s="745"/>
      <c r="AF222" s="740"/>
      <c r="AG222" s="745"/>
      <c r="AH222" s="740"/>
      <c r="AI222" s="745"/>
    </row>
    <row r="223" spans="2:35">
      <c r="D223" s="740"/>
      <c r="E223" s="745"/>
      <c r="F223" s="740"/>
      <c r="G223" s="745"/>
      <c r="H223" s="740"/>
      <c r="I223" s="745"/>
      <c r="J223" s="740"/>
      <c r="K223" s="745"/>
      <c r="L223" s="740"/>
      <c r="M223" s="745"/>
      <c r="N223" s="740"/>
      <c r="O223" s="745"/>
      <c r="P223" s="740"/>
      <c r="Q223" s="745"/>
      <c r="R223" s="740"/>
      <c r="S223" s="745"/>
      <c r="T223" s="740"/>
      <c r="U223" s="745"/>
      <c r="V223" s="740"/>
      <c r="W223" s="745"/>
      <c r="X223" s="740"/>
      <c r="Y223" s="745"/>
      <c r="Z223" s="740"/>
      <c r="AA223" s="745"/>
      <c r="AB223" s="740"/>
      <c r="AC223" s="745"/>
      <c r="AD223" s="740"/>
      <c r="AE223" s="745"/>
      <c r="AF223" s="740"/>
      <c r="AG223" s="745"/>
      <c r="AH223" s="740"/>
      <c r="AI223" s="745"/>
    </row>
    <row r="224" spans="2:35">
      <c r="D224" s="740"/>
      <c r="E224" s="745"/>
      <c r="F224" s="740"/>
      <c r="G224" s="745"/>
      <c r="H224" s="740"/>
      <c r="I224" s="745"/>
      <c r="J224" s="740"/>
      <c r="K224" s="745"/>
      <c r="L224" s="740"/>
      <c r="M224" s="745"/>
      <c r="N224" s="740"/>
      <c r="O224" s="745"/>
      <c r="P224" s="740"/>
      <c r="Q224" s="745"/>
      <c r="R224" s="740"/>
      <c r="S224" s="745"/>
      <c r="T224" s="740"/>
      <c r="U224" s="745"/>
      <c r="V224" s="740"/>
      <c r="W224" s="745"/>
      <c r="X224" s="740"/>
      <c r="Y224" s="745"/>
      <c r="Z224" s="740"/>
      <c r="AA224" s="745"/>
      <c r="AB224" s="740"/>
      <c r="AC224" s="745"/>
      <c r="AD224" s="740"/>
      <c r="AE224" s="745"/>
      <c r="AF224" s="740"/>
      <c r="AG224" s="745"/>
      <c r="AH224" s="740"/>
      <c r="AI224" s="745"/>
    </row>
    <row r="225" spans="2:35">
      <c r="D225" s="742"/>
      <c r="E225" s="746"/>
      <c r="F225" s="742"/>
      <c r="G225" s="746"/>
      <c r="H225" s="742"/>
      <c r="I225" s="746"/>
      <c r="J225" s="742"/>
      <c r="K225" s="746"/>
      <c r="L225" s="742"/>
      <c r="M225" s="746"/>
      <c r="N225" s="742"/>
      <c r="O225" s="746"/>
      <c r="P225" s="742"/>
      <c r="Q225" s="746"/>
      <c r="R225" s="742"/>
      <c r="S225" s="746"/>
      <c r="T225" s="742"/>
      <c r="U225" s="746"/>
      <c r="V225" s="742"/>
      <c r="W225" s="746"/>
      <c r="X225" s="742"/>
      <c r="Y225" s="746"/>
      <c r="Z225" s="742"/>
      <c r="AA225" s="746"/>
      <c r="AB225" s="742"/>
      <c r="AC225" s="746"/>
      <c r="AD225" s="742"/>
      <c r="AE225" s="746"/>
      <c r="AF225" s="742"/>
      <c r="AG225" s="746"/>
      <c r="AH225" s="742"/>
      <c r="AI225" s="746"/>
    </row>
    <row r="226" spans="2:35">
      <c r="B226" s="777" t="s">
        <v>812</v>
      </c>
      <c r="C226" s="777"/>
      <c r="D226" s="801" t="s">
        <v>1706</v>
      </c>
      <c r="E226" s="801"/>
      <c r="F226" s="801" t="s">
        <v>1706</v>
      </c>
      <c r="G226" s="801"/>
      <c r="H226" s="801" t="s">
        <v>1706</v>
      </c>
      <c r="I226" s="801"/>
      <c r="J226" s="801" t="s">
        <v>1706</v>
      </c>
      <c r="K226" s="801"/>
      <c r="L226" s="801" t="s">
        <v>1706</v>
      </c>
      <c r="M226" s="801"/>
      <c r="N226" s="801" t="s">
        <v>1706</v>
      </c>
      <c r="O226" s="801"/>
      <c r="P226" s="801" t="s">
        <v>1706</v>
      </c>
      <c r="Q226" s="801"/>
      <c r="R226" s="801" t="s">
        <v>1706</v>
      </c>
      <c r="S226" s="801"/>
      <c r="T226" s="801" t="s">
        <v>1706</v>
      </c>
      <c r="U226" s="801"/>
      <c r="V226" s="801" t="s">
        <v>1706</v>
      </c>
      <c r="W226" s="801"/>
      <c r="X226" s="801" t="s">
        <v>1706</v>
      </c>
      <c r="Y226" s="801"/>
      <c r="Z226" s="801" t="s">
        <v>1706</v>
      </c>
      <c r="AA226" s="801"/>
      <c r="AB226" s="801" t="s">
        <v>1706</v>
      </c>
      <c r="AC226" s="801"/>
      <c r="AD226" s="801" t="s">
        <v>1706</v>
      </c>
      <c r="AE226" s="801"/>
      <c r="AF226" s="801" t="s">
        <v>1706</v>
      </c>
      <c r="AG226" s="801"/>
      <c r="AH226" s="801" t="s">
        <v>1706</v>
      </c>
      <c r="AI226" s="801"/>
    </row>
    <row r="227" spans="2:35">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c r="AH227" s="134"/>
      <c r="AI227" s="134"/>
    </row>
    <row r="228" spans="2:35">
      <c r="D228" s="804">
        <f>AH219+1</f>
        <v>60</v>
      </c>
      <c r="E228" s="805"/>
      <c r="F228" s="804">
        <f>D228+1</f>
        <v>61</v>
      </c>
      <c r="G228" s="805"/>
      <c r="H228" s="804">
        <f t="shared" ref="H228" si="322">F228+1</f>
        <v>62</v>
      </c>
      <c r="I228" s="805"/>
      <c r="J228" s="808">
        <f t="shared" ref="J228" si="323">H228+1</f>
        <v>63</v>
      </c>
      <c r="K228" s="809"/>
      <c r="L228" s="808">
        <f t="shared" ref="L228" si="324">J228+1</f>
        <v>64</v>
      </c>
      <c r="M228" s="809"/>
      <c r="N228" s="808">
        <f t="shared" ref="N228" si="325">L228+1</f>
        <v>65</v>
      </c>
      <c r="O228" s="809"/>
      <c r="P228" s="808">
        <f t="shared" ref="P228" si="326">N228+1</f>
        <v>66</v>
      </c>
      <c r="Q228" s="809"/>
      <c r="R228" s="808">
        <f t="shared" ref="R228" si="327">P228+1</f>
        <v>67</v>
      </c>
      <c r="S228" s="809"/>
      <c r="T228" s="808">
        <f t="shared" ref="T228" si="328">R228+1</f>
        <v>68</v>
      </c>
      <c r="U228" s="809"/>
      <c r="V228" s="808">
        <f t="shared" ref="V228" si="329">T228+1</f>
        <v>69</v>
      </c>
      <c r="W228" s="809"/>
      <c r="X228" s="808">
        <f t="shared" ref="X228" si="330">V228+1</f>
        <v>70</v>
      </c>
      <c r="Y228" s="809"/>
      <c r="Z228" s="808">
        <f t="shared" ref="Z228" si="331">X228+1</f>
        <v>71</v>
      </c>
      <c r="AA228" s="809"/>
      <c r="AB228" s="808">
        <f t="shared" ref="AB228" si="332">Z228+1</f>
        <v>72</v>
      </c>
      <c r="AC228" s="809"/>
      <c r="AD228" s="808">
        <f t="shared" ref="AD228" si="333">AB228+1</f>
        <v>73</v>
      </c>
      <c r="AE228" s="809"/>
      <c r="AF228" s="808">
        <f t="shared" ref="AF228" si="334">AD228+1</f>
        <v>74</v>
      </c>
      <c r="AG228" s="809"/>
      <c r="AH228" s="808">
        <f t="shared" ref="AH228" si="335">AF228+1</f>
        <v>75</v>
      </c>
      <c r="AI228" s="809"/>
    </row>
    <row r="229" spans="2:35" ht="13.5" customHeight="1">
      <c r="D229" s="738" t="s">
        <v>2331</v>
      </c>
      <c r="E229" s="744"/>
      <c r="F229" s="738" t="s">
        <v>2333</v>
      </c>
      <c r="G229" s="744"/>
      <c r="H229" s="738" t="s">
        <v>2335</v>
      </c>
      <c r="I229" s="744"/>
      <c r="J229" s="738" t="s">
        <v>2337</v>
      </c>
      <c r="K229" s="744"/>
      <c r="L229" s="738" t="s">
        <v>2339</v>
      </c>
      <c r="M229" s="744"/>
      <c r="N229" s="738" t="s">
        <v>2343</v>
      </c>
      <c r="O229" s="744"/>
      <c r="P229" s="738" t="s">
        <v>2451</v>
      </c>
      <c r="Q229" s="744"/>
      <c r="R229" s="738" t="s">
        <v>2345</v>
      </c>
      <c r="S229" s="744"/>
      <c r="T229" s="738" t="s">
        <v>2341</v>
      </c>
      <c r="U229" s="744"/>
      <c r="V229" s="830" t="s">
        <v>2347</v>
      </c>
      <c r="W229" s="831"/>
      <c r="X229" s="738" t="s">
        <v>2355</v>
      </c>
      <c r="Y229" s="744"/>
      <c r="Z229" s="738" t="s">
        <v>2350</v>
      </c>
      <c r="AA229" s="744"/>
      <c r="AB229" s="861" t="s">
        <v>3263</v>
      </c>
      <c r="AC229" s="862"/>
      <c r="AD229" s="862"/>
      <c r="AE229" s="862"/>
      <c r="AF229" s="862"/>
      <c r="AG229" s="862"/>
      <c r="AH229" s="862"/>
      <c r="AI229" s="863"/>
    </row>
    <row r="230" spans="2:35">
      <c r="D230" s="740"/>
      <c r="E230" s="745"/>
      <c r="F230" s="740"/>
      <c r="G230" s="745"/>
      <c r="H230" s="740"/>
      <c r="I230" s="745"/>
      <c r="J230" s="740"/>
      <c r="K230" s="745"/>
      <c r="L230" s="740"/>
      <c r="M230" s="745"/>
      <c r="N230" s="740"/>
      <c r="O230" s="745"/>
      <c r="P230" s="740"/>
      <c r="Q230" s="745"/>
      <c r="R230" s="740"/>
      <c r="S230" s="745"/>
      <c r="T230" s="740"/>
      <c r="U230" s="745"/>
      <c r="V230" s="740"/>
      <c r="W230" s="745"/>
      <c r="X230" s="740"/>
      <c r="Y230" s="745"/>
      <c r="Z230" s="740"/>
      <c r="AA230" s="745"/>
      <c r="AB230" s="864"/>
      <c r="AC230" s="865"/>
      <c r="AD230" s="865"/>
      <c r="AE230" s="865"/>
      <c r="AF230" s="865"/>
      <c r="AG230" s="865"/>
      <c r="AH230" s="865"/>
      <c r="AI230" s="866"/>
    </row>
    <row r="231" spans="2:35">
      <c r="D231" s="740"/>
      <c r="E231" s="745"/>
      <c r="F231" s="740"/>
      <c r="G231" s="745"/>
      <c r="H231" s="740"/>
      <c r="I231" s="745"/>
      <c r="J231" s="740"/>
      <c r="K231" s="745"/>
      <c r="L231" s="740"/>
      <c r="M231" s="745"/>
      <c r="N231" s="740"/>
      <c r="O231" s="745"/>
      <c r="P231" s="740"/>
      <c r="Q231" s="745"/>
      <c r="R231" s="740"/>
      <c r="S231" s="745"/>
      <c r="T231" s="740"/>
      <c r="U231" s="745"/>
      <c r="V231" s="740"/>
      <c r="W231" s="745"/>
      <c r="X231" s="740"/>
      <c r="Y231" s="745"/>
      <c r="Z231" s="740"/>
      <c r="AA231" s="745"/>
      <c r="AB231" s="864"/>
      <c r="AC231" s="865"/>
      <c r="AD231" s="865"/>
      <c r="AE231" s="865"/>
      <c r="AF231" s="865"/>
      <c r="AG231" s="865"/>
      <c r="AH231" s="865"/>
      <c r="AI231" s="866"/>
    </row>
    <row r="232" spans="2:35">
      <c r="D232" s="740"/>
      <c r="E232" s="745"/>
      <c r="F232" s="740"/>
      <c r="G232" s="745"/>
      <c r="H232" s="740"/>
      <c r="I232" s="745"/>
      <c r="J232" s="740"/>
      <c r="K232" s="745"/>
      <c r="L232" s="740"/>
      <c r="M232" s="745"/>
      <c r="N232" s="740"/>
      <c r="O232" s="745"/>
      <c r="P232" s="740"/>
      <c r="Q232" s="745"/>
      <c r="R232" s="740"/>
      <c r="S232" s="745"/>
      <c r="T232" s="740"/>
      <c r="U232" s="745"/>
      <c r="V232" s="740"/>
      <c r="W232" s="745"/>
      <c r="X232" s="740"/>
      <c r="Y232" s="745"/>
      <c r="Z232" s="740"/>
      <c r="AA232" s="745"/>
      <c r="AB232" s="864"/>
      <c r="AC232" s="865"/>
      <c r="AD232" s="865"/>
      <c r="AE232" s="865"/>
      <c r="AF232" s="865"/>
      <c r="AG232" s="865"/>
      <c r="AH232" s="865"/>
      <c r="AI232" s="866"/>
    </row>
    <row r="233" spans="2:35">
      <c r="D233" s="740"/>
      <c r="E233" s="745"/>
      <c r="F233" s="740"/>
      <c r="G233" s="745"/>
      <c r="H233" s="740"/>
      <c r="I233" s="745"/>
      <c r="J233" s="740"/>
      <c r="K233" s="745"/>
      <c r="L233" s="740"/>
      <c r="M233" s="745"/>
      <c r="N233" s="740"/>
      <c r="O233" s="745"/>
      <c r="P233" s="740"/>
      <c r="Q233" s="745"/>
      <c r="R233" s="740"/>
      <c r="S233" s="745"/>
      <c r="T233" s="740"/>
      <c r="U233" s="745"/>
      <c r="V233" s="740"/>
      <c r="W233" s="745"/>
      <c r="X233" s="740"/>
      <c r="Y233" s="745"/>
      <c r="Z233" s="740"/>
      <c r="AA233" s="745"/>
      <c r="AB233" s="864"/>
      <c r="AC233" s="865"/>
      <c r="AD233" s="865"/>
      <c r="AE233" s="865"/>
      <c r="AF233" s="865"/>
      <c r="AG233" s="865"/>
      <c r="AH233" s="865"/>
      <c r="AI233" s="866"/>
    </row>
    <row r="234" spans="2:35">
      <c r="D234" s="742"/>
      <c r="E234" s="746"/>
      <c r="F234" s="742"/>
      <c r="G234" s="746"/>
      <c r="H234" s="742"/>
      <c r="I234" s="746"/>
      <c r="J234" s="742"/>
      <c r="K234" s="746"/>
      <c r="L234" s="742"/>
      <c r="M234" s="746"/>
      <c r="N234" s="742"/>
      <c r="O234" s="746"/>
      <c r="P234" s="742"/>
      <c r="Q234" s="746"/>
      <c r="R234" s="742"/>
      <c r="S234" s="746"/>
      <c r="T234" s="742"/>
      <c r="U234" s="746"/>
      <c r="V234" s="742"/>
      <c r="W234" s="746"/>
      <c r="X234" s="742"/>
      <c r="Y234" s="746"/>
      <c r="Z234" s="742"/>
      <c r="AA234" s="746"/>
      <c r="AB234" s="867"/>
      <c r="AC234" s="868"/>
      <c r="AD234" s="868"/>
      <c r="AE234" s="868"/>
      <c r="AF234" s="868"/>
      <c r="AG234" s="868"/>
      <c r="AH234" s="868"/>
      <c r="AI234" s="869"/>
    </row>
    <row r="235" spans="2:35">
      <c r="B235" s="777" t="s">
        <v>812</v>
      </c>
      <c r="C235" s="777"/>
      <c r="D235" s="801" t="s">
        <v>1706</v>
      </c>
      <c r="E235" s="801"/>
      <c r="F235" s="801" t="s">
        <v>1706</v>
      </c>
      <c r="G235" s="801"/>
      <c r="H235" s="801" t="s">
        <v>1706</v>
      </c>
      <c r="I235" s="801"/>
      <c r="J235" s="801" t="s">
        <v>1706</v>
      </c>
      <c r="K235" s="801"/>
      <c r="L235" s="801" t="s">
        <v>1706</v>
      </c>
      <c r="M235" s="801"/>
      <c r="N235" s="801" t="s">
        <v>1706</v>
      </c>
      <c r="O235" s="801"/>
      <c r="P235" s="801" t="s">
        <v>1706</v>
      </c>
      <c r="Q235" s="801"/>
      <c r="R235" s="801" t="s">
        <v>1706</v>
      </c>
      <c r="S235" s="801"/>
      <c r="T235" s="801" t="s">
        <v>1706</v>
      </c>
      <c r="U235" s="801"/>
      <c r="V235" s="801" t="s">
        <v>1706</v>
      </c>
      <c r="W235" s="801"/>
      <c r="X235" s="801" t="s">
        <v>1706</v>
      </c>
      <c r="Y235" s="801"/>
      <c r="Z235" s="801" t="s">
        <v>1706</v>
      </c>
      <c r="AA235" s="801"/>
    </row>
    <row r="236" spans="2:35">
      <c r="U236" s="22"/>
    </row>
    <row r="237" spans="2:35">
      <c r="D237" s="136" t="s">
        <v>2826</v>
      </c>
      <c r="U237" s="22"/>
    </row>
    <row r="238" spans="2:35">
      <c r="E238" s="136" t="s">
        <v>2827</v>
      </c>
      <c r="U238" s="22"/>
    </row>
    <row r="239" spans="2:35">
      <c r="E239" s="136" t="s">
        <v>2939</v>
      </c>
      <c r="U239" s="22"/>
    </row>
    <row r="240" spans="2:35">
      <c r="U240" s="22"/>
    </row>
    <row r="241" spans="4:49" ht="13.5" customHeight="1">
      <c r="D241" s="136" t="s">
        <v>2829</v>
      </c>
      <c r="F241" s="938" t="s">
        <v>2831</v>
      </c>
      <c r="G241" s="938"/>
      <c r="Q241" s="938" t="s">
        <v>2834</v>
      </c>
      <c r="R241" s="938"/>
      <c r="U241" s="22"/>
    </row>
    <row r="242" spans="4:49">
      <c r="F242" s="938"/>
      <c r="G242" s="938"/>
      <c r="Q242" s="938"/>
      <c r="R242" s="938"/>
      <c r="U242" s="22"/>
      <c r="AB242" s="136" t="s">
        <v>2836</v>
      </c>
    </row>
    <row r="243" spans="4:49">
      <c r="U243" s="22"/>
    </row>
    <row r="244" spans="4:49">
      <c r="D244" s="136" t="s">
        <v>2828</v>
      </c>
      <c r="F244" s="939" t="s">
        <v>2833</v>
      </c>
      <c r="G244" s="940"/>
      <c r="H244" s="940"/>
      <c r="I244" s="940"/>
      <c r="J244" s="940"/>
      <c r="K244" s="940"/>
      <c r="L244" s="940"/>
      <c r="M244" s="940"/>
      <c r="N244" s="940"/>
      <c r="O244" s="940"/>
      <c r="Q244" s="939" t="s">
        <v>2832</v>
      </c>
      <c r="R244" s="940"/>
      <c r="S244" s="940"/>
      <c r="T244" s="940"/>
      <c r="U244" s="940"/>
      <c r="V244" s="940"/>
      <c r="W244" s="940"/>
      <c r="X244" s="940"/>
      <c r="Y244" s="940"/>
      <c r="Z244" s="940"/>
      <c r="AB244" s="136" t="s">
        <v>2835</v>
      </c>
    </row>
    <row r="245" spans="4:49">
      <c r="F245" s="941" t="s">
        <v>2323</v>
      </c>
      <c r="G245" s="941"/>
      <c r="H245" s="941" t="s">
        <v>2325</v>
      </c>
      <c r="I245" s="941"/>
      <c r="J245" s="941" t="s">
        <v>2460</v>
      </c>
      <c r="K245" s="941"/>
      <c r="L245" s="941" t="s">
        <v>2324</v>
      </c>
      <c r="M245" s="941"/>
      <c r="N245" s="941" t="s">
        <v>2326</v>
      </c>
      <c r="O245" s="941"/>
      <c r="Q245" s="941" t="s">
        <v>2323</v>
      </c>
      <c r="R245" s="941"/>
      <c r="S245" s="941" t="s">
        <v>2325</v>
      </c>
      <c r="T245" s="941"/>
      <c r="U245" s="941" t="s">
        <v>2460</v>
      </c>
      <c r="V245" s="941"/>
      <c r="W245" s="941" t="s">
        <v>2324</v>
      </c>
      <c r="X245" s="941"/>
      <c r="Y245" s="941" t="s">
        <v>2326</v>
      </c>
      <c r="Z245" s="941"/>
    </row>
    <row r="247" spans="4:49">
      <c r="D247" s="139" t="s">
        <v>2663</v>
      </c>
      <c r="E247" s="139"/>
      <c r="F247" s="276" t="s">
        <v>2375</v>
      </c>
      <c r="G247" s="139" t="s">
        <v>240</v>
      </c>
      <c r="H247" s="139"/>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row>
    <row r="248" spans="4:49">
      <c r="D248" s="136" t="s">
        <v>2564</v>
      </c>
    </row>
    <row r="249" spans="4:49">
      <c r="D249" s="136" t="s">
        <v>2563</v>
      </c>
    </row>
    <row r="250" spans="4:49">
      <c r="D250" s="136" t="s">
        <v>2396</v>
      </c>
    </row>
    <row r="251" spans="4:49">
      <c r="D251" s="136" t="s">
        <v>2397</v>
      </c>
    </row>
    <row r="253" spans="4:49">
      <c r="D253" s="136" t="s">
        <v>2565</v>
      </c>
    </row>
    <row r="256" spans="4:49">
      <c r="D256" s="804" t="s">
        <v>2381</v>
      </c>
      <c r="E256" s="805"/>
      <c r="F256" s="804">
        <f>D256+1</f>
        <v>13</v>
      </c>
      <c r="G256" s="805"/>
      <c r="H256" s="804">
        <f t="shared" ref="H256" si="336">F256+1</f>
        <v>14</v>
      </c>
      <c r="I256" s="805"/>
      <c r="J256" s="808">
        <f t="shared" ref="J256" si="337">H256+1</f>
        <v>15</v>
      </c>
      <c r="K256" s="809"/>
      <c r="L256" s="808">
        <f t="shared" ref="L256" si="338">J256+1</f>
        <v>16</v>
      </c>
      <c r="M256" s="809"/>
      <c r="N256" s="808">
        <f t="shared" ref="N256" si="339">L256+1</f>
        <v>17</v>
      </c>
      <c r="O256" s="809"/>
      <c r="P256" s="808">
        <f t="shared" ref="P256" si="340">N256+1</f>
        <v>18</v>
      </c>
      <c r="Q256" s="809"/>
      <c r="R256" s="808">
        <f t="shared" ref="R256" si="341">P256+1</f>
        <v>19</v>
      </c>
      <c r="S256" s="809"/>
      <c r="T256" s="808">
        <f t="shared" ref="T256" si="342">R256+1</f>
        <v>20</v>
      </c>
      <c r="U256" s="809"/>
      <c r="V256" s="808" t="s">
        <v>2380</v>
      </c>
      <c r="W256" s="809"/>
      <c r="X256" s="808" t="s">
        <v>2380</v>
      </c>
      <c r="Y256" s="809"/>
      <c r="Z256" s="808" t="s">
        <v>2380</v>
      </c>
      <c r="AA256" s="809"/>
      <c r="AB256" s="808"/>
      <c r="AC256" s="809"/>
      <c r="AL256" s="808"/>
      <c r="AM256" s="809"/>
    </row>
    <row r="257" spans="2:35" ht="37.5" customHeight="1">
      <c r="D257" s="830" t="s">
        <v>2376</v>
      </c>
      <c r="E257" s="831"/>
      <c r="F257" s="861" t="s">
        <v>534</v>
      </c>
      <c r="G257" s="862"/>
      <c r="H257" s="862"/>
      <c r="I257" s="863"/>
      <c r="J257" s="830" t="s">
        <v>2377</v>
      </c>
      <c r="K257" s="831"/>
      <c r="L257" s="830" t="s">
        <v>2378</v>
      </c>
      <c r="M257" s="831"/>
      <c r="N257" s="830" t="s">
        <v>2379</v>
      </c>
      <c r="O257" s="831"/>
      <c r="P257" s="861" t="s">
        <v>534</v>
      </c>
      <c r="Q257" s="862"/>
      <c r="R257" s="862"/>
      <c r="S257" s="863"/>
      <c r="T257" s="794" t="s">
        <v>2393</v>
      </c>
      <c r="U257" s="794"/>
      <c r="V257" s="277"/>
      <c r="W257" s="278"/>
      <c r="X257" s="278"/>
      <c r="Y257" s="278"/>
      <c r="Z257" s="279"/>
      <c r="AA257" s="279"/>
      <c r="AD257" s="279"/>
      <c r="AE257" s="279"/>
      <c r="AH257" s="878" t="s">
        <v>1247</v>
      </c>
      <c r="AI257" s="879"/>
    </row>
    <row r="258" spans="2:35" ht="13.5" customHeight="1">
      <c r="D258" s="740"/>
      <c r="E258" s="745"/>
      <c r="F258" s="864"/>
      <c r="G258" s="865"/>
      <c r="H258" s="865"/>
      <c r="I258" s="866"/>
      <c r="J258" s="740"/>
      <c r="K258" s="745"/>
      <c r="L258" s="740"/>
      <c r="M258" s="745"/>
      <c r="N258" s="740"/>
      <c r="O258" s="745"/>
      <c r="P258" s="864"/>
      <c r="Q258" s="865"/>
      <c r="R258" s="865"/>
      <c r="S258" s="866"/>
      <c r="T258" s="794"/>
      <c r="U258" s="794"/>
      <c r="V258" s="875" t="s">
        <v>1061</v>
      </c>
      <c r="W258" s="955"/>
      <c r="X258" s="877" t="s">
        <v>2386</v>
      </c>
      <c r="Y258" s="877"/>
      <c r="Z258" s="875" t="s">
        <v>2387</v>
      </c>
      <c r="AA258" s="875"/>
      <c r="AB258" s="875"/>
      <c r="AC258" s="875"/>
      <c r="AD258" s="875" t="s">
        <v>2389</v>
      </c>
      <c r="AE258" s="875"/>
      <c r="AF258" s="875"/>
      <c r="AG258" s="875"/>
      <c r="AH258" s="865"/>
      <c r="AI258" s="866"/>
    </row>
    <row r="259" spans="2:35">
      <c r="D259" s="740"/>
      <c r="E259" s="745"/>
      <c r="F259" s="864"/>
      <c r="G259" s="865"/>
      <c r="H259" s="865"/>
      <c r="I259" s="866"/>
      <c r="J259" s="740"/>
      <c r="K259" s="745"/>
      <c r="L259" s="740"/>
      <c r="M259" s="745"/>
      <c r="N259" s="740"/>
      <c r="O259" s="745"/>
      <c r="P259" s="864"/>
      <c r="Q259" s="865"/>
      <c r="R259" s="865"/>
      <c r="S259" s="866"/>
      <c r="T259" s="794"/>
      <c r="U259" s="794"/>
      <c r="V259" s="875"/>
      <c r="W259" s="875"/>
      <c r="X259" s="877"/>
      <c r="Y259" s="877"/>
      <c r="Z259" s="875"/>
      <c r="AA259" s="875"/>
      <c r="AB259" s="875"/>
      <c r="AC259" s="875"/>
      <c r="AD259" s="875"/>
      <c r="AE259" s="875"/>
      <c r="AF259" s="875"/>
      <c r="AG259" s="875"/>
      <c r="AH259" s="865"/>
      <c r="AI259" s="866"/>
    </row>
    <row r="260" spans="2:35">
      <c r="D260" s="740"/>
      <c r="E260" s="745"/>
      <c r="F260" s="864"/>
      <c r="G260" s="865"/>
      <c r="H260" s="865"/>
      <c r="I260" s="866"/>
      <c r="J260" s="740"/>
      <c r="K260" s="745"/>
      <c r="L260" s="740"/>
      <c r="M260" s="745"/>
      <c r="N260" s="740"/>
      <c r="O260" s="745"/>
      <c r="P260" s="864"/>
      <c r="Q260" s="865"/>
      <c r="R260" s="865"/>
      <c r="S260" s="866"/>
      <c r="T260" s="794"/>
      <c r="U260" s="794"/>
      <c r="V260" s="875"/>
      <c r="W260" s="875"/>
      <c r="X260" s="877"/>
      <c r="Y260" s="877"/>
      <c r="Z260" s="875"/>
      <c r="AA260" s="875"/>
      <c r="AB260" s="875"/>
      <c r="AC260" s="875"/>
      <c r="AD260" s="875"/>
      <c r="AE260" s="875"/>
      <c r="AF260" s="875"/>
      <c r="AG260" s="875"/>
      <c r="AH260" s="865"/>
      <c r="AI260" s="866"/>
    </row>
    <row r="261" spans="2:35">
      <c r="D261" s="740"/>
      <c r="E261" s="745"/>
      <c r="F261" s="864"/>
      <c r="G261" s="865"/>
      <c r="H261" s="865"/>
      <c r="I261" s="866"/>
      <c r="J261" s="740"/>
      <c r="K261" s="745"/>
      <c r="L261" s="740"/>
      <c r="M261" s="745"/>
      <c r="N261" s="740"/>
      <c r="O261" s="745"/>
      <c r="P261" s="864"/>
      <c r="Q261" s="865"/>
      <c r="R261" s="865"/>
      <c r="S261" s="866"/>
      <c r="T261" s="794"/>
      <c r="U261" s="794"/>
      <c r="V261" s="875"/>
      <c r="W261" s="875"/>
      <c r="X261" s="877"/>
      <c r="Y261" s="877"/>
      <c r="Z261" s="875"/>
      <c r="AA261" s="875"/>
      <c r="AB261" s="875"/>
      <c r="AC261" s="875"/>
      <c r="AD261" s="875"/>
      <c r="AE261" s="875"/>
      <c r="AF261" s="875"/>
      <c r="AG261" s="875"/>
      <c r="AH261" s="865"/>
      <c r="AI261" s="866"/>
    </row>
    <row r="262" spans="2:35">
      <c r="D262" s="742"/>
      <c r="E262" s="746"/>
      <c r="F262" s="867"/>
      <c r="G262" s="868"/>
      <c r="H262" s="868"/>
      <c r="I262" s="869"/>
      <c r="J262" s="742"/>
      <c r="K262" s="746"/>
      <c r="L262" s="742"/>
      <c r="M262" s="746"/>
      <c r="N262" s="742"/>
      <c r="O262" s="746"/>
      <c r="P262" s="867"/>
      <c r="Q262" s="868"/>
      <c r="R262" s="868"/>
      <c r="S262" s="869"/>
      <c r="T262" s="794"/>
      <c r="U262" s="794"/>
      <c r="V262" s="875"/>
      <c r="W262" s="875"/>
      <c r="X262" s="877"/>
      <c r="Y262" s="877"/>
      <c r="Z262" s="875"/>
      <c r="AA262" s="875"/>
      <c r="AB262" s="875"/>
      <c r="AC262" s="875"/>
      <c r="AD262" s="875"/>
      <c r="AE262" s="875"/>
      <c r="AF262" s="875"/>
      <c r="AG262" s="875"/>
      <c r="AH262" s="868"/>
      <c r="AI262" s="869"/>
    </row>
    <row r="263" spans="2:35">
      <c r="B263" s="777" t="s">
        <v>812</v>
      </c>
      <c r="C263" s="777"/>
      <c r="D263" s="801" t="s">
        <v>1706</v>
      </c>
      <c r="E263" s="801"/>
      <c r="F263" s="801" t="s">
        <v>1710</v>
      </c>
      <c r="G263" s="801"/>
      <c r="H263" s="801"/>
      <c r="I263" s="801"/>
      <c r="J263" s="801" t="s">
        <v>1706</v>
      </c>
      <c r="K263" s="801"/>
      <c r="L263" s="801" t="s">
        <v>1706</v>
      </c>
      <c r="M263" s="801"/>
      <c r="N263" s="801" t="s">
        <v>1706</v>
      </c>
      <c r="O263" s="801"/>
      <c r="P263" s="801" t="s">
        <v>1710</v>
      </c>
      <c r="Q263" s="801"/>
      <c r="R263" s="801"/>
      <c r="S263" s="801"/>
      <c r="T263" s="801" t="s">
        <v>1706</v>
      </c>
      <c r="U263" s="801"/>
      <c r="V263" s="801" t="s">
        <v>1706</v>
      </c>
      <c r="W263" s="801"/>
      <c r="X263" s="801" t="s">
        <v>1706</v>
      </c>
      <c r="Y263" s="801"/>
      <c r="Z263" s="801" t="s">
        <v>1706</v>
      </c>
      <c r="AA263" s="801"/>
      <c r="AB263" s="801"/>
      <c r="AC263" s="801"/>
      <c r="AD263" s="801" t="s">
        <v>1706</v>
      </c>
      <c r="AE263" s="801"/>
      <c r="AF263" s="801"/>
      <c r="AG263" s="801"/>
      <c r="AH263" s="801" t="s">
        <v>1706</v>
      </c>
      <c r="AI263" s="801"/>
    </row>
    <row r="264" spans="2:35">
      <c r="D264" s="84" t="s">
        <v>1248</v>
      </c>
      <c r="U264" s="22"/>
    </row>
    <row r="265" spans="2:35">
      <c r="D265" s="84"/>
      <c r="U265" s="22"/>
    </row>
    <row r="266" spans="2:35">
      <c r="D266" s="136" t="s">
        <v>1676</v>
      </c>
      <c r="X266" s="134" t="s">
        <v>140</v>
      </c>
    </row>
    <row r="267" spans="2:35">
      <c r="D267" s="280" t="s">
        <v>2376</v>
      </c>
      <c r="E267" s="281"/>
      <c r="F267" s="281"/>
      <c r="G267" s="281"/>
      <c r="H267" s="281"/>
      <c r="I267" s="282"/>
      <c r="J267" s="280"/>
      <c r="K267" s="281"/>
      <c r="L267" s="281"/>
      <c r="M267" s="281"/>
      <c r="N267" s="281"/>
      <c r="O267" s="281"/>
      <c r="P267" s="281"/>
      <c r="Q267" s="281"/>
      <c r="R267" s="281"/>
      <c r="S267" s="281"/>
      <c r="T267" s="281"/>
      <c r="U267" s="281"/>
      <c r="V267" s="281"/>
      <c r="W267" s="282"/>
      <c r="X267" s="283">
        <v>1</v>
      </c>
    </row>
    <row r="268" spans="2:35">
      <c r="D268" s="284" t="s">
        <v>534</v>
      </c>
      <c r="E268" s="285"/>
      <c r="F268" s="285"/>
      <c r="G268" s="285"/>
      <c r="H268" s="285"/>
      <c r="I268" s="286"/>
      <c r="J268" s="284" t="s">
        <v>1677</v>
      </c>
      <c r="K268" s="285"/>
      <c r="L268" s="285"/>
      <c r="M268" s="285"/>
      <c r="N268" s="285"/>
      <c r="O268" s="285"/>
      <c r="P268" s="285"/>
      <c r="Q268" s="285"/>
      <c r="R268" s="285"/>
      <c r="S268" s="285"/>
      <c r="T268" s="285"/>
      <c r="U268" s="285"/>
      <c r="V268" s="285"/>
      <c r="W268" s="286"/>
      <c r="X268" s="287">
        <v>2</v>
      </c>
    </row>
    <row r="269" spans="2:35">
      <c r="D269" s="288" t="s">
        <v>2382</v>
      </c>
      <c r="E269" s="289"/>
      <c r="F269" s="289"/>
      <c r="G269" s="289"/>
      <c r="H269" s="289"/>
      <c r="I269" s="290"/>
      <c r="J269" s="288"/>
      <c r="K269" s="289"/>
      <c r="L269" s="289"/>
      <c r="M269" s="289"/>
      <c r="N269" s="289"/>
      <c r="O269" s="289"/>
      <c r="P269" s="289"/>
      <c r="Q269" s="289"/>
      <c r="R269" s="289"/>
      <c r="S269" s="289"/>
      <c r="T269" s="289"/>
      <c r="U269" s="289"/>
      <c r="V269" s="289"/>
      <c r="W269" s="290"/>
      <c r="X269" s="291">
        <v>1</v>
      </c>
    </row>
    <row r="270" spans="2:35">
      <c r="D270" s="292" t="s">
        <v>2383</v>
      </c>
      <c r="E270" s="293"/>
      <c r="F270" s="293"/>
      <c r="G270" s="293"/>
      <c r="H270" s="293"/>
      <c r="I270" s="294"/>
      <c r="J270" s="292"/>
      <c r="K270" s="293"/>
      <c r="L270" s="293"/>
      <c r="M270" s="293"/>
      <c r="N270" s="293"/>
      <c r="O270" s="293"/>
      <c r="P270" s="293"/>
      <c r="Q270" s="293"/>
      <c r="R270" s="293"/>
      <c r="S270" s="293"/>
      <c r="T270" s="293"/>
      <c r="U270" s="293"/>
      <c r="V270" s="293"/>
      <c r="W270" s="294"/>
      <c r="X270" s="295">
        <v>1</v>
      </c>
    </row>
    <row r="271" spans="2:35">
      <c r="D271" s="292" t="s">
        <v>2384</v>
      </c>
      <c r="E271" s="293"/>
      <c r="F271" s="293"/>
      <c r="G271" s="293"/>
      <c r="H271" s="293"/>
      <c r="I271" s="294"/>
      <c r="J271" s="292"/>
      <c r="K271" s="293"/>
      <c r="L271" s="293"/>
      <c r="M271" s="293"/>
      <c r="N271" s="293"/>
      <c r="O271" s="293"/>
      <c r="P271" s="293"/>
      <c r="Q271" s="293"/>
      <c r="R271" s="293"/>
      <c r="S271" s="293"/>
      <c r="T271" s="293"/>
      <c r="U271" s="293"/>
      <c r="V271" s="293"/>
      <c r="W271" s="294"/>
      <c r="X271" s="295">
        <v>1</v>
      </c>
    </row>
    <row r="272" spans="2:35">
      <c r="D272" s="284" t="s">
        <v>534</v>
      </c>
      <c r="E272" s="285"/>
      <c r="F272" s="285"/>
      <c r="G272" s="285"/>
      <c r="H272" s="285"/>
      <c r="I272" s="286"/>
      <c r="J272" s="284" t="s">
        <v>1677</v>
      </c>
      <c r="K272" s="285"/>
      <c r="L272" s="285"/>
      <c r="M272" s="285"/>
      <c r="N272" s="285"/>
      <c r="O272" s="285"/>
      <c r="P272" s="285"/>
      <c r="Q272" s="285"/>
      <c r="R272" s="285"/>
      <c r="S272" s="285"/>
      <c r="T272" s="285"/>
      <c r="U272" s="285"/>
      <c r="V272" s="285"/>
      <c r="W272" s="286"/>
      <c r="X272" s="287">
        <v>2</v>
      </c>
    </row>
    <row r="273" spans="4:49" ht="27" customHeight="1">
      <c r="D273" s="292" t="s">
        <v>2388</v>
      </c>
      <c r="E273" s="293"/>
      <c r="F273" s="293"/>
      <c r="G273" s="293"/>
      <c r="H273" s="293"/>
      <c r="I273" s="294"/>
      <c r="J273" s="853" t="s">
        <v>2406</v>
      </c>
      <c r="K273" s="854"/>
      <c r="L273" s="854"/>
      <c r="M273" s="854"/>
      <c r="N273" s="854"/>
      <c r="O273" s="854"/>
      <c r="P273" s="854"/>
      <c r="Q273" s="854"/>
      <c r="R273" s="854"/>
      <c r="S273" s="854"/>
      <c r="T273" s="854"/>
      <c r="U273" s="854"/>
      <c r="V273" s="854"/>
      <c r="W273" s="855"/>
      <c r="X273" s="295">
        <v>1</v>
      </c>
    </row>
    <row r="274" spans="4:49">
      <c r="D274" s="296"/>
      <c r="E274" s="297" t="s">
        <v>2385</v>
      </c>
      <c r="F274" s="298"/>
      <c r="G274" s="298"/>
      <c r="H274" s="298"/>
      <c r="I274" s="299"/>
      <c r="J274" s="280" t="s">
        <v>2392</v>
      </c>
      <c r="K274" s="281"/>
      <c r="L274" s="281"/>
      <c r="M274" s="281"/>
      <c r="N274" s="281"/>
      <c r="O274" s="281"/>
      <c r="P274" s="281"/>
      <c r="Q274" s="281"/>
      <c r="R274" s="281"/>
      <c r="S274" s="281"/>
      <c r="T274" s="281"/>
      <c r="U274" s="281"/>
      <c r="V274" s="281"/>
      <c r="W274" s="282"/>
      <c r="X274" s="283">
        <v>1</v>
      </c>
    </row>
    <row r="275" spans="4:49">
      <c r="D275" s="300"/>
      <c r="E275" s="284" t="s">
        <v>2398</v>
      </c>
      <c r="F275" s="285"/>
      <c r="G275" s="285"/>
      <c r="H275" s="285"/>
      <c r="I275" s="286"/>
      <c r="J275" s="284" t="s">
        <v>1677</v>
      </c>
      <c r="K275" s="285"/>
      <c r="L275" s="285"/>
      <c r="M275" s="285"/>
      <c r="N275" s="285"/>
      <c r="O275" s="285"/>
      <c r="P275" s="285"/>
      <c r="Q275" s="285"/>
      <c r="R275" s="285"/>
      <c r="S275" s="285"/>
      <c r="T275" s="285"/>
      <c r="U275" s="285"/>
      <c r="V275" s="285"/>
      <c r="W275" s="286"/>
      <c r="X275" s="287">
        <v>1</v>
      </c>
    </row>
    <row r="276" spans="4:49" ht="27" customHeight="1">
      <c r="D276" s="300"/>
      <c r="E276" s="301" t="s">
        <v>2394</v>
      </c>
      <c r="F276" s="302"/>
      <c r="G276" s="302"/>
      <c r="H276" s="302"/>
      <c r="I276" s="303"/>
      <c r="J276" s="858" t="s">
        <v>2432</v>
      </c>
      <c r="K276" s="873"/>
      <c r="L276" s="873"/>
      <c r="M276" s="873"/>
      <c r="N276" s="873"/>
      <c r="O276" s="873"/>
      <c r="P276" s="873"/>
      <c r="Q276" s="873"/>
      <c r="R276" s="873"/>
      <c r="S276" s="873"/>
      <c r="T276" s="873"/>
      <c r="U276" s="873"/>
      <c r="V276" s="873"/>
      <c r="W276" s="874"/>
      <c r="X276" s="291">
        <v>2</v>
      </c>
    </row>
    <row r="277" spans="4:49" ht="27" customHeight="1">
      <c r="D277" s="296"/>
      <c r="E277" s="304" t="s">
        <v>2390</v>
      </c>
      <c r="F277" s="304"/>
      <c r="G277" s="305"/>
      <c r="H277" s="305"/>
      <c r="I277" s="306"/>
      <c r="J277" s="853" t="s">
        <v>2395</v>
      </c>
      <c r="K277" s="854"/>
      <c r="L277" s="854"/>
      <c r="M277" s="854"/>
      <c r="N277" s="854"/>
      <c r="O277" s="854"/>
      <c r="P277" s="854"/>
      <c r="Q277" s="854"/>
      <c r="R277" s="854"/>
      <c r="S277" s="854"/>
      <c r="T277" s="854"/>
      <c r="U277" s="854"/>
      <c r="V277" s="854"/>
      <c r="W277" s="855"/>
      <c r="X277" s="307" t="s">
        <v>2391</v>
      </c>
    </row>
    <row r="278" spans="4:49">
      <c r="D278" s="308" t="s">
        <v>175</v>
      </c>
      <c r="E278" s="309"/>
      <c r="F278" s="309"/>
      <c r="G278" s="309"/>
      <c r="H278" s="309"/>
      <c r="I278" s="310"/>
      <c r="J278" s="311" t="s">
        <v>1068</v>
      </c>
      <c r="K278" s="309"/>
      <c r="L278" s="309"/>
      <c r="M278" s="309"/>
      <c r="N278" s="309"/>
      <c r="O278" s="309"/>
      <c r="P278" s="309"/>
      <c r="Q278" s="309"/>
      <c r="R278" s="309"/>
      <c r="S278" s="309"/>
      <c r="T278" s="309"/>
      <c r="U278" s="309"/>
      <c r="V278" s="309"/>
      <c r="W278" s="310"/>
      <c r="X278" s="312" t="s">
        <v>1065</v>
      </c>
    </row>
    <row r="281" spans="4:49">
      <c r="D281" s="139" t="s">
        <v>2964</v>
      </c>
      <c r="E281" s="139"/>
      <c r="F281" s="313">
        <f>R292-D283+1</f>
        <v>24</v>
      </c>
      <c r="G281" s="139" t="s">
        <v>2157</v>
      </c>
      <c r="H281" s="139"/>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c r="AN281" s="139"/>
      <c r="AO281" s="139"/>
      <c r="AP281" s="139"/>
      <c r="AQ281" s="139"/>
      <c r="AR281" s="139"/>
      <c r="AS281" s="139"/>
      <c r="AT281" s="139"/>
      <c r="AU281" s="139"/>
      <c r="AV281" s="139"/>
      <c r="AW281" s="139"/>
    </row>
    <row r="283" spans="4:49">
      <c r="D283" s="804" t="s">
        <v>2158</v>
      </c>
      <c r="E283" s="804"/>
      <c r="F283" s="804">
        <f>D283+1</f>
        <v>13</v>
      </c>
      <c r="G283" s="805"/>
      <c r="H283" s="804">
        <f t="shared" ref="H283" si="343">F283+1</f>
        <v>14</v>
      </c>
      <c r="I283" s="805"/>
      <c r="J283" s="804">
        <f t="shared" ref="J283" si="344">H283+1</f>
        <v>15</v>
      </c>
      <c r="K283" s="805"/>
      <c r="L283" s="804">
        <f t="shared" ref="L283" si="345">J283+1</f>
        <v>16</v>
      </c>
      <c r="M283" s="805"/>
      <c r="N283" s="804">
        <f t="shared" ref="N283" si="346">L283+1</f>
        <v>17</v>
      </c>
      <c r="O283" s="805"/>
      <c r="P283" s="804">
        <f t="shared" ref="P283" si="347">N283+1</f>
        <v>18</v>
      </c>
      <c r="Q283" s="805"/>
      <c r="R283" s="804">
        <f t="shared" ref="R283" si="348">P283+1</f>
        <v>19</v>
      </c>
      <c r="S283" s="805"/>
      <c r="T283" s="804">
        <f t="shared" ref="T283" si="349">R283+1</f>
        <v>20</v>
      </c>
      <c r="U283" s="805"/>
      <c r="V283" s="804" t="s">
        <v>2159</v>
      </c>
      <c r="W283" s="805"/>
      <c r="X283" s="804"/>
      <c r="Y283" s="805"/>
      <c r="Z283" s="804"/>
      <c r="AA283" s="805"/>
      <c r="AB283" s="804"/>
      <c r="AC283" s="805"/>
      <c r="AD283" s="804"/>
      <c r="AE283" s="805"/>
      <c r="AF283" s="804"/>
      <c r="AG283" s="805"/>
      <c r="AH283" s="804" t="s">
        <v>2160</v>
      </c>
      <c r="AI283" s="805"/>
    </row>
    <row r="284" spans="4:49" ht="13.5" customHeight="1">
      <c r="D284" s="968" t="s">
        <v>586</v>
      </c>
      <c r="E284" s="969"/>
      <c r="F284" s="969"/>
      <c r="G284" s="969"/>
      <c r="H284" s="969" t="s">
        <v>587</v>
      </c>
      <c r="I284" s="969"/>
      <c r="J284" s="969"/>
      <c r="K284" s="969"/>
      <c r="L284" s="969" t="s">
        <v>588</v>
      </c>
      <c r="M284" s="969"/>
      <c r="N284" s="969"/>
      <c r="O284" s="969"/>
      <c r="P284" s="969" t="s">
        <v>589</v>
      </c>
      <c r="Q284" s="969"/>
      <c r="R284" s="969"/>
      <c r="S284" s="972"/>
      <c r="T284" s="974" t="s">
        <v>2161</v>
      </c>
      <c r="U284" s="975"/>
      <c r="V284" s="975"/>
      <c r="W284" s="975"/>
      <c r="X284" s="975"/>
      <c r="Y284" s="975"/>
      <c r="Z284" s="975"/>
      <c r="AA284" s="975"/>
      <c r="AB284" s="975"/>
      <c r="AC284" s="975"/>
      <c r="AD284" s="975"/>
      <c r="AE284" s="975"/>
      <c r="AF284" s="975"/>
      <c r="AG284" s="975"/>
      <c r="AH284" s="975"/>
      <c r="AI284" s="976"/>
    </row>
    <row r="285" spans="4:49">
      <c r="D285" s="970"/>
      <c r="E285" s="971"/>
      <c r="F285" s="971"/>
      <c r="G285" s="971"/>
      <c r="H285" s="971"/>
      <c r="I285" s="971"/>
      <c r="J285" s="971"/>
      <c r="K285" s="971"/>
      <c r="L285" s="971"/>
      <c r="M285" s="971"/>
      <c r="N285" s="971"/>
      <c r="O285" s="971"/>
      <c r="P285" s="971"/>
      <c r="Q285" s="971"/>
      <c r="R285" s="971"/>
      <c r="S285" s="973"/>
      <c r="T285" s="977"/>
      <c r="U285" s="978"/>
      <c r="V285" s="978"/>
      <c r="W285" s="978"/>
      <c r="X285" s="978"/>
      <c r="Y285" s="978"/>
      <c r="Z285" s="978"/>
      <c r="AA285" s="978"/>
      <c r="AB285" s="978"/>
      <c r="AC285" s="978"/>
      <c r="AD285" s="978"/>
      <c r="AE285" s="978"/>
      <c r="AF285" s="978"/>
      <c r="AG285" s="978"/>
      <c r="AH285" s="978"/>
      <c r="AI285" s="979"/>
    </row>
    <row r="286" spans="4:49">
      <c r="D286" s="970"/>
      <c r="E286" s="971"/>
      <c r="F286" s="971"/>
      <c r="G286" s="971"/>
      <c r="H286" s="971"/>
      <c r="I286" s="971"/>
      <c r="J286" s="971"/>
      <c r="K286" s="971"/>
      <c r="L286" s="971"/>
      <c r="M286" s="971"/>
      <c r="N286" s="971"/>
      <c r="O286" s="971"/>
      <c r="P286" s="971"/>
      <c r="Q286" s="971"/>
      <c r="R286" s="971"/>
      <c r="S286" s="973"/>
      <c r="T286" s="977"/>
      <c r="U286" s="978"/>
      <c r="V286" s="978"/>
      <c r="W286" s="978"/>
      <c r="X286" s="978"/>
      <c r="Y286" s="978"/>
      <c r="Z286" s="978"/>
      <c r="AA286" s="978"/>
      <c r="AB286" s="978"/>
      <c r="AC286" s="978"/>
      <c r="AD286" s="978"/>
      <c r="AE286" s="978"/>
      <c r="AF286" s="978"/>
      <c r="AG286" s="978"/>
      <c r="AH286" s="978"/>
      <c r="AI286" s="979"/>
    </row>
    <row r="287" spans="4:49">
      <c r="D287" s="970"/>
      <c r="E287" s="971"/>
      <c r="F287" s="971"/>
      <c r="G287" s="971"/>
      <c r="H287" s="971"/>
      <c r="I287" s="971"/>
      <c r="J287" s="971"/>
      <c r="K287" s="971"/>
      <c r="L287" s="971"/>
      <c r="M287" s="971"/>
      <c r="N287" s="971"/>
      <c r="O287" s="971"/>
      <c r="P287" s="971"/>
      <c r="Q287" s="971"/>
      <c r="R287" s="971"/>
      <c r="S287" s="973"/>
      <c r="T287" s="977"/>
      <c r="U287" s="978"/>
      <c r="V287" s="978"/>
      <c r="W287" s="978"/>
      <c r="X287" s="978"/>
      <c r="Y287" s="978"/>
      <c r="Z287" s="978"/>
      <c r="AA287" s="978"/>
      <c r="AB287" s="978"/>
      <c r="AC287" s="978"/>
      <c r="AD287" s="978"/>
      <c r="AE287" s="978"/>
      <c r="AF287" s="978"/>
      <c r="AG287" s="978"/>
      <c r="AH287" s="978"/>
      <c r="AI287" s="979"/>
    </row>
    <row r="288" spans="4:49">
      <c r="D288" s="970"/>
      <c r="E288" s="971"/>
      <c r="F288" s="971"/>
      <c r="G288" s="971"/>
      <c r="H288" s="971"/>
      <c r="I288" s="971"/>
      <c r="J288" s="971"/>
      <c r="K288" s="971"/>
      <c r="L288" s="971"/>
      <c r="M288" s="971"/>
      <c r="N288" s="971"/>
      <c r="O288" s="971"/>
      <c r="P288" s="971"/>
      <c r="Q288" s="971"/>
      <c r="R288" s="971"/>
      <c r="S288" s="973"/>
      <c r="T288" s="977"/>
      <c r="U288" s="978"/>
      <c r="V288" s="978"/>
      <c r="W288" s="978"/>
      <c r="X288" s="978"/>
      <c r="Y288" s="978"/>
      <c r="Z288" s="978"/>
      <c r="AA288" s="978"/>
      <c r="AB288" s="978"/>
      <c r="AC288" s="978"/>
      <c r="AD288" s="978"/>
      <c r="AE288" s="978"/>
      <c r="AF288" s="978"/>
      <c r="AG288" s="978"/>
      <c r="AH288" s="978"/>
      <c r="AI288" s="979"/>
    </row>
    <row r="289" spans="2:49">
      <c r="D289" s="970"/>
      <c r="E289" s="971"/>
      <c r="F289" s="971"/>
      <c r="G289" s="971"/>
      <c r="H289" s="971"/>
      <c r="I289" s="971"/>
      <c r="J289" s="971"/>
      <c r="K289" s="971"/>
      <c r="L289" s="971"/>
      <c r="M289" s="971"/>
      <c r="N289" s="971"/>
      <c r="O289" s="971"/>
      <c r="P289" s="971"/>
      <c r="Q289" s="971"/>
      <c r="R289" s="971"/>
      <c r="S289" s="973"/>
      <c r="T289" s="980"/>
      <c r="U289" s="981"/>
      <c r="V289" s="981"/>
      <c r="W289" s="981"/>
      <c r="X289" s="981"/>
      <c r="Y289" s="981"/>
      <c r="Z289" s="981"/>
      <c r="AA289" s="981"/>
      <c r="AB289" s="981"/>
      <c r="AC289" s="981"/>
      <c r="AD289" s="981"/>
      <c r="AE289" s="981"/>
      <c r="AF289" s="981"/>
      <c r="AG289" s="981"/>
      <c r="AH289" s="981"/>
      <c r="AI289" s="982"/>
    </row>
    <row r="290" spans="2:49">
      <c r="B290" s="777" t="s">
        <v>2162</v>
      </c>
      <c r="C290" s="777"/>
      <c r="D290" s="856" t="s">
        <v>813</v>
      </c>
      <c r="E290" s="943"/>
      <c r="F290" s="943"/>
      <c r="G290" s="943"/>
      <c r="H290" s="943"/>
      <c r="I290" s="943"/>
      <c r="J290" s="943"/>
      <c r="K290" s="943"/>
      <c r="L290" s="943"/>
      <c r="M290" s="943"/>
      <c r="N290" s="943"/>
      <c r="O290" s="943"/>
      <c r="P290" s="943"/>
      <c r="Q290" s="943"/>
      <c r="R290" s="943"/>
      <c r="S290" s="872"/>
      <c r="T290" s="944" t="s">
        <v>2163</v>
      </c>
      <c r="U290" s="944"/>
      <c r="V290" s="944"/>
      <c r="W290" s="944"/>
      <c r="X290" s="944"/>
      <c r="Y290" s="944"/>
      <c r="Z290" s="944"/>
      <c r="AA290" s="944"/>
      <c r="AB290" s="944"/>
      <c r="AC290" s="944"/>
      <c r="AD290" s="944"/>
      <c r="AE290" s="944"/>
      <c r="AF290" s="944"/>
      <c r="AG290" s="944"/>
      <c r="AH290" s="944"/>
      <c r="AI290" s="944"/>
    </row>
    <row r="292" spans="2:49">
      <c r="D292" s="804" t="s">
        <v>2164</v>
      </c>
      <c r="E292" s="804"/>
      <c r="F292" s="804" t="s">
        <v>2159</v>
      </c>
      <c r="G292" s="945"/>
      <c r="H292" s="945"/>
      <c r="I292" s="945"/>
      <c r="J292" s="945"/>
      <c r="K292" s="945"/>
      <c r="L292" s="945"/>
      <c r="M292" s="945"/>
      <c r="N292" s="945"/>
      <c r="O292" s="945"/>
      <c r="P292" s="945"/>
      <c r="Q292" s="945"/>
      <c r="R292" s="804" t="s">
        <v>2165</v>
      </c>
      <c r="S292" s="804"/>
      <c r="T292" s="185"/>
      <c r="U292" s="185"/>
      <c r="V292" s="185"/>
      <c r="W292" s="185"/>
      <c r="X292" s="185"/>
      <c r="Y292" s="185"/>
      <c r="Z292" s="185"/>
      <c r="AA292" s="185"/>
      <c r="AB292" s="185"/>
      <c r="AC292" s="185"/>
      <c r="AD292" s="185"/>
      <c r="AE292" s="185"/>
      <c r="AF292" s="185"/>
      <c r="AG292" s="185"/>
      <c r="AH292" s="185"/>
      <c r="AI292" s="185"/>
    </row>
    <row r="293" spans="2:49" ht="13.5" customHeight="1">
      <c r="D293" s="946" t="s">
        <v>2161</v>
      </c>
      <c r="E293" s="947"/>
      <c r="F293" s="947"/>
      <c r="G293" s="947"/>
      <c r="H293" s="947"/>
      <c r="I293" s="947"/>
      <c r="J293" s="947"/>
      <c r="K293" s="947"/>
      <c r="L293" s="947"/>
      <c r="M293" s="947"/>
      <c r="N293" s="947"/>
      <c r="O293" s="947"/>
      <c r="P293" s="947"/>
      <c r="Q293" s="947"/>
      <c r="R293" s="947"/>
      <c r="S293" s="948"/>
      <c r="T293" s="185"/>
      <c r="U293" s="185"/>
      <c r="V293" s="185"/>
      <c r="W293" s="185"/>
      <c r="X293" s="185"/>
      <c r="Y293" s="185"/>
      <c r="Z293" s="185"/>
      <c r="AA293" s="185"/>
      <c r="AB293" s="185"/>
      <c r="AC293" s="185"/>
      <c r="AD293" s="185"/>
      <c r="AE293" s="185"/>
      <c r="AF293" s="185"/>
      <c r="AG293" s="185"/>
      <c r="AH293" s="185"/>
      <c r="AI293" s="185"/>
    </row>
    <row r="294" spans="2:49">
      <c r="D294" s="949"/>
      <c r="E294" s="950"/>
      <c r="F294" s="950"/>
      <c r="G294" s="950"/>
      <c r="H294" s="950"/>
      <c r="I294" s="950"/>
      <c r="J294" s="950"/>
      <c r="K294" s="950"/>
      <c r="L294" s="950"/>
      <c r="M294" s="950"/>
      <c r="N294" s="950"/>
      <c r="O294" s="950"/>
      <c r="P294" s="950"/>
      <c r="Q294" s="950"/>
      <c r="R294" s="950"/>
      <c r="S294" s="951"/>
      <c r="T294" s="185"/>
      <c r="U294" s="185"/>
      <c r="V294" s="185"/>
      <c r="W294" s="185"/>
      <c r="X294" s="185"/>
      <c r="Y294" s="185"/>
      <c r="Z294" s="185"/>
      <c r="AA294" s="185"/>
      <c r="AB294" s="185"/>
      <c r="AC294" s="185"/>
      <c r="AD294" s="185"/>
      <c r="AE294" s="185"/>
      <c r="AF294" s="185"/>
      <c r="AG294" s="185"/>
      <c r="AH294" s="185"/>
      <c r="AI294" s="185"/>
    </row>
    <row r="295" spans="2:49">
      <c r="D295" s="949"/>
      <c r="E295" s="950"/>
      <c r="F295" s="950"/>
      <c r="G295" s="950"/>
      <c r="H295" s="950"/>
      <c r="I295" s="950"/>
      <c r="J295" s="950"/>
      <c r="K295" s="950"/>
      <c r="L295" s="950"/>
      <c r="M295" s="950"/>
      <c r="N295" s="950"/>
      <c r="O295" s="950"/>
      <c r="P295" s="950"/>
      <c r="Q295" s="950"/>
      <c r="R295" s="950"/>
      <c r="S295" s="951"/>
      <c r="T295" s="185"/>
      <c r="U295" s="185"/>
      <c r="V295" s="185"/>
      <c r="W295" s="185"/>
      <c r="X295" s="185"/>
      <c r="Y295" s="185"/>
      <c r="Z295" s="185"/>
      <c r="AA295" s="185"/>
      <c r="AB295" s="185"/>
      <c r="AC295" s="185"/>
      <c r="AD295" s="185"/>
      <c r="AE295" s="185"/>
      <c r="AF295" s="185"/>
      <c r="AG295" s="185"/>
      <c r="AH295" s="185"/>
      <c r="AI295" s="185"/>
    </row>
    <row r="296" spans="2:49">
      <c r="D296" s="949"/>
      <c r="E296" s="950"/>
      <c r="F296" s="950"/>
      <c r="G296" s="950"/>
      <c r="H296" s="950"/>
      <c r="I296" s="950"/>
      <c r="J296" s="950"/>
      <c r="K296" s="950"/>
      <c r="L296" s="950"/>
      <c r="M296" s="950"/>
      <c r="N296" s="950"/>
      <c r="O296" s="950"/>
      <c r="P296" s="950"/>
      <c r="Q296" s="950"/>
      <c r="R296" s="950"/>
      <c r="S296" s="951"/>
      <c r="T296" s="185"/>
      <c r="U296" s="185"/>
      <c r="V296" s="185"/>
      <c r="W296" s="185"/>
      <c r="X296" s="185"/>
      <c r="Y296" s="185"/>
      <c r="Z296" s="185"/>
      <c r="AA296" s="185"/>
      <c r="AB296" s="185"/>
      <c r="AC296" s="185"/>
      <c r="AD296" s="185"/>
      <c r="AE296" s="185"/>
      <c r="AF296" s="185"/>
      <c r="AG296" s="185"/>
      <c r="AH296" s="185"/>
      <c r="AI296" s="185"/>
    </row>
    <row r="297" spans="2:49">
      <c r="D297" s="949"/>
      <c r="E297" s="950"/>
      <c r="F297" s="950"/>
      <c r="G297" s="950"/>
      <c r="H297" s="950"/>
      <c r="I297" s="950"/>
      <c r="J297" s="950"/>
      <c r="K297" s="950"/>
      <c r="L297" s="950"/>
      <c r="M297" s="950"/>
      <c r="N297" s="950"/>
      <c r="O297" s="950"/>
      <c r="P297" s="950"/>
      <c r="Q297" s="950"/>
      <c r="R297" s="950"/>
      <c r="S297" s="951"/>
      <c r="T297" s="185"/>
      <c r="U297" s="185"/>
      <c r="V297" s="185"/>
      <c r="W297" s="185"/>
      <c r="X297" s="185"/>
      <c r="Y297" s="185"/>
      <c r="Z297" s="185"/>
      <c r="AA297" s="185"/>
      <c r="AB297" s="185"/>
      <c r="AC297" s="185"/>
      <c r="AD297" s="185"/>
      <c r="AE297" s="185"/>
      <c r="AF297" s="185"/>
      <c r="AG297" s="185"/>
      <c r="AH297" s="185"/>
      <c r="AI297" s="185"/>
    </row>
    <row r="298" spans="2:49">
      <c r="D298" s="952"/>
      <c r="E298" s="953"/>
      <c r="F298" s="953"/>
      <c r="G298" s="953"/>
      <c r="H298" s="953"/>
      <c r="I298" s="953"/>
      <c r="J298" s="953"/>
      <c r="K298" s="953"/>
      <c r="L298" s="953"/>
      <c r="M298" s="953"/>
      <c r="N298" s="953"/>
      <c r="O298" s="953"/>
      <c r="P298" s="953"/>
      <c r="Q298" s="953"/>
      <c r="R298" s="953"/>
      <c r="S298" s="954"/>
      <c r="T298" s="185"/>
      <c r="U298" s="185"/>
      <c r="V298" s="185"/>
      <c r="W298" s="185"/>
      <c r="X298" s="185"/>
      <c r="Y298" s="185"/>
      <c r="Z298" s="185"/>
      <c r="AA298" s="185"/>
      <c r="AB298" s="185"/>
      <c r="AC298" s="185"/>
      <c r="AD298" s="185"/>
      <c r="AE298" s="185"/>
      <c r="AF298" s="185"/>
      <c r="AG298" s="185"/>
      <c r="AH298" s="185"/>
      <c r="AI298" s="185"/>
    </row>
    <row r="299" spans="2:49">
      <c r="B299" s="777" t="s">
        <v>2162</v>
      </c>
      <c r="C299" s="777"/>
      <c r="D299" s="856" t="s">
        <v>2163</v>
      </c>
      <c r="E299" s="943"/>
      <c r="F299" s="943"/>
      <c r="G299" s="943"/>
      <c r="H299" s="943"/>
      <c r="I299" s="943"/>
      <c r="J299" s="943"/>
      <c r="K299" s="943"/>
      <c r="L299" s="943"/>
      <c r="M299" s="943"/>
      <c r="N299" s="943"/>
      <c r="O299" s="943"/>
      <c r="P299" s="943"/>
      <c r="Q299" s="943"/>
      <c r="R299" s="943"/>
      <c r="S299" s="872"/>
      <c r="T299" s="185"/>
      <c r="U299" s="185"/>
      <c r="V299" s="185"/>
      <c r="W299" s="185"/>
      <c r="X299" s="185"/>
      <c r="Y299" s="185"/>
      <c r="Z299" s="185"/>
      <c r="AA299" s="185"/>
      <c r="AB299" s="185"/>
      <c r="AC299" s="185"/>
      <c r="AD299" s="185"/>
      <c r="AE299" s="185"/>
      <c r="AF299" s="185"/>
      <c r="AG299" s="185"/>
      <c r="AH299" s="185"/>
      <c r="AI299" s="185"/>
    </row>
    <row r="301" spans="2:49">
      <c r="D301" s="139" t="s">
        <v>2371</v>
      </c>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c r="AN301" s="139"/>
      <c r="AO301" s="139"/>
      <c r="AP301" s="139"/>
      <c r="AQ301" s="139"/>
      <c r="AR301" s="139"/>
      <c r="AS301" s="139"/>
      <c r="AT301" s="139"/>
      <c r="AU301" s="139"/>
      <c r="AV301" s="139"/>
      <c r="AW301" s="139"/>
    </row>
    <row r="303" spans="2:49">
      <c r="D303" s="136" t="s">
        <v>594</v>
      </c>
      <c r="H303" s="136" t="s">
        <v>630</v>
      </c>
    </row>
    <row r="304" spans="2:49">
      <c r="D304" s="136" t="s">
        <v>595</v>
      </c>
      <c r="H304" s="136" t="s">
        <v>630</v>
      </c>
    </row>
    <row r="306" spans="2:35">
      <c r="D306" s="804" t="s">
        <v>239</v>
      </c>
      <c r="E306" s="804"/>
      <c r="F306" s="804" t="s">
        <v>591</v>
      </c>
      <c r="G306" s="804"/>
      <c r="H306" s="804"/>
      <c r="I306" s="804"/>
      <c r="J306" s="804"/>
      <c r="K306" s="804"/>
      <c r="L306" s="804"/>
      <c r="M306" s="804"/>
      <c r="N306" s="804"/>
      <c r="O306" s="804"/>
      <c r="P306" s="804"/>
      <c r="Q306" s="804"/>
      <c r="R306" s="804"/>
      <c r="S306" s="804"/>
      <c r="T306" s="804"/>
      <c r="U306" s="804"/>
      <c r="V306" s="804"/>
      <c r="W306" s="804"/>
      <c r="X306" s="804"/>
      <c r="Y306" s="804"/>
      <c r="Z306" s="804"/>
      <c r="AA306" s="804"/>
      <c r="AB306" s="804"/>
      <c r="AC306" s="804"/>
      <c r="AD306" s="804"/>
      <c r="AE306" s="804"/>
      <c r="AF306" s="804"/>
      <c r="AG306" s="804"/>
      <c r="AH306" s="804" t="s">
        <v>592</v>
      </c>
      <c r="AI306" s="805"/>
    </row>
    <row r="307" spans="2:35" ht="13.5" customHeight="1">
      <c r="D307" s="738" t="s">
        <v>590</v>
      </c>
      <c r="E307" s="739"/>
      <c r="F307" s="739"/>
      <c r="G307" s="739"/>
      <c r="H307" s="739"/>
      <c r="I307" s="739"/>
      <c r="J307" s="739"/>
      <c r="K307" s="739"/>
      <c r="L307" s="739"/>
      <c r="M307" s="739"/>
      <c r="N307" s="739"/>
      <c r="O307" s="739"/>
      <c r="P307" s="739"/>
      <c r="Q307" s="739"/>
      <c r="R307" s="739"/>
      <c r="S307" s="739"/>
      <c r="T307" s="739"/>
      <c r="U307" s="739"/>
      <c r="V307" s="739"/>
      <c r="W307" s="739"/>
      <c r="X307" s="739"/>
      <c r="Y307" s="739"/>
      <c r="Z307" s="739"/>
      <c r="AA307" s="739"/>
      <c r="AB307" s="739"/>
      <c r="AC307" s="739"/>
      <c r="AD307" s="739"/>
      <c r="AE307" s="739"/>
      <c r="AF307" s="739"/>
      <c r="AG307" s="739"/>
      <c r="AH307" s="739"/>
      <c r="AI307" s="744"/>
    </row>
    <row r="308" spans="2:35">
      <c r="D308" s="740"/>
      <c r="E308" s="741"/>
      <c r="F308" s="741"/>
      <c r="G308" s="741"/>
      <c r="H308" s="741"/>
      <c r="I308" s="741"/>
      <c r="J308" s="741"/>
      <c r="K308" s="741"/>
      <c r="L308" s="741"/>
      <c r="M308" s="741"/>
      <c r="N308" s="741"/>
      <c r="O308" s="741"/>
      <c r="P308" s="741"/>
      <c r="Q308" s="741"/>
      <c r="R308" s="741"/>
      <c r="S308" s="741"/>
      <c r="T308" s="741"/>
      <c r="U308" s="741"/>
      <c r="V308" s="741"/>
      <c r="W308" s="741"/>
      <c r="X308" s="741"/>
      <c r="Y308" s="741"/>
      <c r="Z308" s="741"/>
      <c r="AA308" s="741"/>
      <c r="AB308" s="741"/>
      <c r="AC308" s="741"/>
      <c r="AD308" s="741"/>
      <c r="AE308" s="741"/>
      <c r="AF308" s="741"/>
      <c r="AG308" s="741"/>
      <c r="AH308" s="741"/>
      <c r="AI308" s="745"/>
    </row>
    <row r="309" spans="2:35">
      <c r="D309" s="740"/>
      <c r="E309" s="741"/>
      <c r="F309" s="741"/>
      <c r="G309" s="741"/>
      <c r="H309" s="741"/>
      <c r="I309" s="741"/>
      <c r="J309" s="741"/>
      <c r="K309" s="741"/>
      <c r="L309" s="741"/>
      <c r="M309" s="741"/>
      <c r="N309" s="741"/>
      <c r="O309" s="741"/>
      <c r="P309" s="741"/>
      <c r="Q309" s="741"/>
      <c r="R309" s="741"/>
      <c r="S309" s="741"/>
      <c r="T309" s="741"/>
      <c r="U309" s="741"/>
      <c r="V309" s="741"/>
      <c r="W309" s="741"/>
      <c r="X309" s="741"/>
      <c r="Y309" s="741"/>
      <c r="Z309" s="741"/>
      <c r="AA309" s="741"/>
      <c r="AB309" s="741"/>
      <c r="AC309" s="741"/>
      <c r="AD309" s="741"/>
      <c r="AE309" s="741"/>
      <c r="AF309" s="741"/>
      <c r="AG309" s="741"/>
      <c r="AH309" s="741"/>
      <c r="AI309" s="745"/>
    </row>
    <row r="310" spans="2:35">
      <c r="D310" s="740"/>
      <c r="E310" s="741"/>
      <c r="F310" s="741"/>
      <c r="G310" s="741"/>
      <c r="H310" s="741"/>
      <c r="I310" s="741"/>
      <c r="J310" s="741"/>
      <c r="K310" s="741"/>
      <c r="L310" s="741"/>
      <c r="M310" s="741"/>
      <c r="N310" s="741"/>
      <c r="O310" s="741"/>
      <c r="P310" s="741"/>
      <c r="Q310" s="741"/>
      <c r="R310" s="741"/>
      <c r="S310" s="741"/>
      <c r="T310" s="741"/>
      <c r="U310" s="741"/>
      <c r="V310" s="741"/>
      <c r="W310" s="741"/>
      <c r="X310" s="741"/>
      <c r="Y310" s="741"/>
      <c r="Z310" s="741"/>
      <c r="AA310" s="741"/>
      <c r="AB310" s="741"/>
      <c r="AC310" s="741"/>
      <c r="AD310" s="741"/>
      <c r="AE310" s="741"/>
      <c r="AF310" s="741"/>
      <c r="AG310" s="741"/>
      <c r="AH310" s="741"/>
      <c r="AI310" s="745"/>
    </row>
    <row r="311" spans="2:35">
      <c r="D311" s="740"/>
      <c r="E311" s="741"/>
      <c r="F311" s="741"/>
      <c r="G311" s="741"/>
      <c r="H311" s="741"/>
      <c r="I311" s="741"/>
      <c r="J311" s="741"/>
      <c r="K311" s="741"/>
      <c r="L311" s="741"/>
      <c r="M311" s="741"/>
      <c r="N311" s="741"/>
      <c r="O311" s="741"/>
      <c r="P311" s="741"/>
      <c r="Q311" s="741"/>
      <c r="R311" s="741"/>
      <c r="S311" s="741"/>
      <c r="T311" s="741"/>
      <c r="U311" s="741"/>
      <c r="V311" s="741"/>
      <c r="W311" s="741"/>
      <c r="X311" s="741"/>
      <c r="Y311" s="741"/>
      <c r="Z311" s="741"/>
      <c r="AA311" s="741"/>
      <c r="AB311" s="741"/>
      <c r="AC311" s="741"/>
      <c r="AD311" s="741"/>
      <c r="AE311" s="741"/>
      <c r="AF311" s="741"/>
      <c r="AG311" s="741"/>
      <c r="AH311" s="741"/>
      <c r="AI311" s="745"/>
    </row>
    <row r="312" spans="2:35">
      <c r="D312" s="742"/>
      <c r="E312" s="743"/>
      <c r="F312" s="743"/>
      <c r="G312" s="743"/>
      <c r="H312" s="743"/>
      <c r="I312" s="743"/>
      <c r="J312" s="743"/>
      <c r="K312" s="743"/>
      <c r="L312" s="743"/>
      <c r="M312" s="743"/>
      <c r="N312" s="743"/>
      <c r="O312" s="743"/>
      <c r="P312" s="743"/>
      <c r="Q312" s="743"/>
      <c r="R312" s="743"/>
      <c r="S312" s="743"/>
      <c r="T312" s="743"/>
      <c r="U312" s="743"/>
      <c r="V312" s="743"/>
      <c r="W312" s="743"/>
      <c r="X312" s="743"/>
      <c r="Y312" s="743"/>
      <c r="Z312" s="743"/>
      <c r="AA312" s="743"/>
      <c r="AB312" s="743"/>
      <c r="AC312" s="743"/>
      <c r="AD312" s="743"/>
      <c r="AE312" s="743"/>
      <c r="AF312" s="743"/>
      <c r="AG312" s="743"/>
      <c r="AH312" s="743"/>
      <c r="AI312" s="746"/>
    </row>
    <row r="313" spans="2:35">
      <c r="B313" s="777" t="s">
        <v>812</v>
      </c>
      <c r="C313" s="777"/>
      <c r="D313" s="856" t="s">
        <v>813</v>
      </c>
      <c r="E313" s="857"/>
      <c r="F313" s="857"/>
      <c r="G313" s="857"/>
      <c r="H313" s="857"/>
      <c r="I313" s="857"/>
      <c r="J313" s="857"/>
      <c r="K313" s="857"/>
      <c r="L313" s="857"/>
      <c r="M313" s="857"/>
      <c r="N313" s="857"/>
      <c r="O313" s="857"/>
      <c r="P313" s="857"/>
      <c r="Q313" s="857"/>
      <c r="R313" s="857"/>
      <c r="S313" s="857"/>
      <c r="T313" s="857"/>
      <c r="U313" s="857"/>
      <c r="V313" s="857"/>
      <c r="W313" s="857"/>
      <c r="X313" s="857"/>
      <c r="Y313" s="857"/>
      <c r="Z313" s="857"/>
      <c r="AA313" s="857"/>
      <c r="AB313" s="857"/>
      <c r="AC313" s="857"/>
      <c r="AD313" s="857"/>
      <c r="AE313" s="857"/>
      <c r="AF313" s="857"/>
      <c r="AG313" s="857"/>
      <c r="AH313" s="857"/>
      <c r="AI313" s="872"/>
    </row>
    <row r="314" spans="2:35">
      <c r="U314" s="22"/>
    </row>
    <row r="315" spans="2:35">
      <c r="D315" s="804" t="s">
        <v>593</v>
      </c>
      <c r="E315" s="804"/>
      <c r="F315" s="804" t="s">
        <v>591</v>
      </c>
      <c r="G315" s="804"/>
      <c r="H315" s="804"/>
      <c r="I315" s="804"/>
      <c r="J315" s="804"/>
      <c r="K315" s="804"/>
      <c r="L315" s="804"/>
      <c r="M315" s="804"/>
      <c r="N315" s="804"/>
      <c r="O315" s="804"/>
      <c r="P315" s="804"/>
      <c r="Q315" s="804"/>
      <c r="R315" s="804"/>
      <c r="S315" s="804"/>
      <c r="T315" s="804"/>
      <c r="U315" s="804"/>
      <c r="V315" s="804"/>
      <c r="W315" s="804"/>
      <c r="X315" s="804"/>
      <c r="Y315" s="804"/>
      <c r="Z315" s="804"/>
      <c r="AA315" s="804"/>
      <c r="AB315" s="804"/>
      <c r="AC315" s="804"/>
      <c r="AD315" s="804"/>
      <c r="AE315" s="804"/>
      <c r="AF315" s="804"/>
      <c r="AG315" s="804"/>
      <c r="AH315" s="804" t="s">
        <v>602</v>
      </c>
      <c r="AI315" s="805"/>
    </row>
    <row r="316" spans="2:35" ht="13.5" customHeight="1">
      <c r="D316" s="738" t="s">
        <v>596</v>
      </c>
      <c r="E316" s="739"/>
      <c r="F316" s="739"/>
      <c r="G316" s="739"/>
      <c r="H316" s="739"/>
      <c r="I316" s="739"/>
      <c r="J316" s="739"/>
      <c r="K316" s="739"/>
      <c r="L316" s="739"/>
      <c r="M316" s="739"/>
      <c r="N316" s="739"/>
      <c r="O316" s="739"/>
      <c r="P316" s="739"/>
      <c r="Q316" s="739"/>
      <c r="R316" s="739"/>
      <c r="S316" s="739"/>
      <c r="T316" s="739"/>
      <c r="U316" s="739"/>
      <c r="V316" s="739"/>
      <c r="W316" s="739"/>
      <c r="X316" s="739"/>
      <c r="Y316" s="739"/>
      <c r="Z316" s="739"/>
      <c r="AA316" s="739"/>
      <c r="AB316" s="739"/>
      <c r="AC316" s="739"/>
      <c r="AD316" s="739"/>
      <c r="AE316" s="739"/>
      <c r="AF316" s="739"/>
      <c r="AG316" s="739"/>
      <c r="AH316" s="739"/>
      <c r="AI316" s="744"/>
    </row>
    <row r="317" spans="2:35">
      <c r="D317" s="740"/>
      <c r="E317" s="741"/>
      <c r="F317" s="741"/>
      <c r="G317" s="741"/>
      <c r="H317" s="741"/>
      <c r="I317" s="741"/>
      <c r="J317" s="741"/>
      <c r="K317" s="741"/>
      <c r="L317" s="741"/>
      <c r="M317" s="741"/>
      <c r="N317" s="741"/>
      <c r="O317" s="741"/>
      <c r="P317" s="741"/>
      <c r="Q317" s="741"/>
      <c r="R317" s="741"/>
      <c r="S317" s="741"/>
      <c r="T317" s="741"/>
      <c r="U317" s="741"/>
      <c r="V317" s="741"/>
      <c r="W317" s="741"/>
      <c r="X317" s="741"/>
      <c r="Y317" s="741"/>
      <c r="Z317" s="741"/>
      <c r="AA317" s="741"/>
      <c r="AB317" s="741"/>
      <c r="AC317" s="741"/>
      <c r="AD317" s="741"/>
      <c r="AE317" s="741"/>
      <c r="AF317" s="741"/>
      <c r="AG317" s="741"/>
      <c r="AH317" s="741"/>
      <c r="AI317" s="745"/>
    </row>
    <row r="318" spans="2:35">
      <c r="D318" s="740"/>
      <c r="E318" s="741"/>
      <c r="F318" s="741"/>
      <c r="G318" s="741"/>
      <c r="H318" s="741"/>
      <c r="I318" s="741"/>
      <c r="J318" s="741"/>
      <c r="K318" s="741"/>
      <c r="L318" s="741"/>
      <c r="M318" s="741"/>
      <c r="N318" s="741"/>
      <c r="O318" s="741"/>
      <c r="P318" s="741"/>
      <c r="Q318" s="741"/>
      <c r="R318" s="741"/>
      <c r="S318" s="741"/>
      <c r="T318" s="741"/>
      <c r="U318" s="741"/>
      <c r="V318" s="741"/>
      <c r="W318" s="741"/>
      <c r="X318" s="741"/>
      <c r="Y318" s="741"/>
      <c r="Z318" s="741"/>
      <c r="AA318" s="741"/>
      <c r="AB318" s="741"/>
      <c r="AC318" s="741"/>
      <c r="AD318" s="741"/>
      <c r="AE318" s="741"/>
      <c r="AF318" s="741"/>
      <c r="AG318" s="741"/>
      <c r="AH318" s="741"/>
      <c r="AI318" s="745"/>
    </row>
    <row r="319" spans="2:35">
      <c r="D319" s="740"/>
      <c r="E319" s="741"/>
      <c r="F319" s="741"/>
      <c r="G319" s="741"/>
      <c r="H319" s="741"/>
      <c r="I319" s="741"/>
      <c r="J319" s="741"/>
      <c r="K319" s="741"/>
      <c r="L319" s="741"/>
      <c r="M319" s="741"/>
      <c r="N319" s="741"/>
      <c r="O319" s="741"/>
      <c r="P319" s="741"/>
      <c r="Q319" s="741"/>
      <c r="R319" s="741"/>
      <c r="S319" s="741"/>
      <c r="T319" s="741"/>
      <c r="U319" s="741"/>
      <c r="V319" s="741"/>
      <c r="W319" s="741"/>
      <c r="X319" s="741"/>
      <c r="Y319" s="741"/>
      <c r="Z319" s="741"/>
      <c r="AA319" s="741"/>
      <c r="AB319" s="741"/>
      <c r="AC319" s="741"/>
      <c r="AD319" s="741"/>
      <c r="AE319" s="741"/>
      <c r="AF319" s="741"/>
      <c r="AG319" s="741"/>
      <c r="AH319" s="741"/>
      <c r="AI319" s="745"/>
    </row>
    <row r="320" spans="2:35">
      <c r="D320" s="740"/>
      <c r="E320" s="741"/>
      <c r="F320" s="741"/>
      <c r="G320" s="741"/>
      <c r="H320" s="741"/>
      <c r="I320" s="741"/>
      <c r="J320" s="741"/>
      <c r="K320" s="741"/>
      <c r="L320" s="741"/>
      <c r="M320" s="741"/>
      <c r="N320" s="741"/>
      <c r="O320" s="741"/>
      <c r="P320" s="741"/>
      <c r="Q320" s="741"/>
      <c r="R320" s="741"/>
      <c r="S320" s="741"/>
      <c r="T320" s="741"/>
      <c r="U320" s="741"/>
      <c r="V320" s="741"/>
      <c r="W320" s="741"/>
      <c r="X320" s="741"/>
      <c r="Y320" s="741"/>
      <c r="Z320" s="741"/>
      <c r="AA320" s="741"/>
      <c r="AB320" s="741"/>
      <c r="AC320" s="741"/>
      <c r="AD320" s="741"/>
      <c r="AE320" s="741"/>
      <c r="AF320" s="741"/>
      <c r="AG320" s="741"/>
      <c r="AH320" s="741"/>
      <c r="AI320" s="745"/>
    </row>
    <row r="321" spans="2:49">
      <c r="D321" s="742"/>
      <c r="E321" s="743"/>
      <c r="F321" s="743"/>
      <c r="G321" s="743"/>
      <c r="H321" s="743"/>
      <c r="I321" s="743"/>
      <c r="J321" s="743"/>
      <c r="K321" s="743"/>
      <c r="L321" s="743"/>
      <c r="M321" s="743"/>
      <c r="N321" s="743"/>
      <c r="O321" s="743"/>
      <c r="P321" s="743"/>
      <c r="Q321" s="743"/>
      <c r="R321" s="743"/>
      <c r="S321" s="743"/>
      <c r="T321" s="743"/>
      <c r="U321" s="743"/>
      <c r="V321" s="743"/>
      <c r="W321" s="743"/>
      <c r="X321" s="743"/>
      <c r="Y321" s="743"/>
      <c r="Z321" s="743"/>
      <c r="AA321" s="743"/>
      <c r="AB321" s="743"/>
      <c r="AC321" s="743"/>
      <c r="AD321" s="743"/>
      <c r="AE321" s="743"/>
      <c r="AF321" s="743"/>
      <c r="AG321" s="743"/>
      <c r="AH321" s="743"/>
      <c r="AI321" s="746"/>
    </row>
    <row r="322" spans="2:49">
      <c r="B322" s="777" t="s">
        <v>812</v>
      </c>
      <c r="C322" s="777"/>
      <c r="D322" s="856" t="s">
        <v>813</v>
      </c>
      <c r="E322" s="857"/>
      <c r="F322" s="857"/>
      <c r="G322" s="857"/>
      <c r="H322" s="857"/>
      <c r="I322" s="857"/>
      <c r="J322" s="857"/>
      <c r="K322" s="857"/>
      <c r="L322" s="857"/>
      <c r="M322" s="857"/>
      <c r="N322" s="857"/>
      <c r="O322" s="857"/>
      <c r="P322" s="857"/>
      <c r="Q322" s="857"/>
      <c r="R322" s="857"/>
      <c r="S322" s="857"/>
      <c r="T322" s="857"/>
      <c r="U322" s="857"/>
      <c r="V322" s="857"/>
      <c r="W322" s="857"/>
      <c r="X322" s="857"/>
      <c r="Y322" s="857"/>
      <c r="Z322" s="857"/>
      <c r="AA322" s="857"/>
      <c r="AB322" s="857"/>
      <c r="AC322" s="857"/>
      <c r="AD322" s="857"/>
      <c r="AE322" s="857"/>
      <c r="AF322" s="857"/>
      <c r="AG322" s="857"/>
      <c r="AH322" s="857"/>
      <c r="AI322" s="872"/>
    </row>
    <row r="324" spans="2:49">
      <c r="D324" s="139" t="s">
        <v>2365</v>
      </c>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N324" s="139"/>
      <c r="AO324" s="139"/>
      <c r="AP324" s="139"/>
      <c r="AQ324" s="139"/>
      <c r="AR324" s="139"/>
      <c r="AS324" s="139"/>
      <c r="AT324" s="139"/>
      <c r="AU324" s="139"/>
      <c r="AV324" s="139"/>
      <c r="AW324" s="139"/>
    </row>
    <row r="326" spans="2:49">
      <c r="D326" s="136" t="s">
        <v>626</v>
      </c>
    </row>
    <row r="328" spans="2:49">
      <c r="D328" s="136" t="s">
        <v>597</v>
      </c>
      <c r="H328" s="136" t="s">
        <v>603</v>
      </c>
    </row>
    <row r="329" spans="2:49">
      <c r="D329" s="136" t="s">
        <v>621</v>
      </c>
      <c r="H329" s="136" t="s">
        <v>603</v>
      </c>
    </row>
    <row r="331" spans="2:49">
      <c r="D331" s="804" t="s">
        <v>239</v>
      </c>
      <c r="E331" s="804"/>
      <c r="F331" s="804" t="s">
        <v>591</v>
      </c>
      <c r="G331" s="804"/>
      <c r="H331" s="804"/>
      <c r="I331" s="804"/>
      <c r="J331" s="804"/>
      <c r="K331" s="804"/>
      <c r="L331" s="804"/>
      <c r="M331" s="804"/>
      <c r="N331" s="804"/>
      <c r="O331" s="804"/>
      <c r="P331" s="804"/>
      <c r="Q331" s="804"/>
      <c r="R331" s="804"/>
      <c r="S331" s="804"/>
      <c r="T331" s="804"/>
      <c r="U331" s="804"/>
      <c r="V331" s="804"/>
      <c r="W331" s="804"/>
      <c r="X331" s="804"/>
      <c r="Y331" s="804"/>
      <c r="Z331" s="804"/>
      <c r="AA331" s="804"/>
      <c r="AB331" s="804"/>
      <c r="AC331" s="804"/>
      <c r="AD331" s="804"/>
      <c r="AE331" s="804"/>
      <c r="AF331" s="804"/>
      <c r="AG331" s="804"/>
      <c r="AH331" s="804" t="s">
        <v>592</v>
      </c>
      <c r="AI331" s="805"/>
    </row>
    <row r="332" spans="2:49" ht="13.5" customHeight="1">
      <c r="D332" s="738" t="s">
        <v>598</v>
      </c>
      <c r="E332" s="739"/>
      <c r="F332" s="739"/>
      <c r="G332" s="739"/>
      <c r="H332" s="739"/>
      <c r="I332" s="739"/>
      <c r="J332" s="739"/>
      <c r="K332" s="739"/>
      <c r="L332" s="739"/>
      <c r="M332" s="739"/>
      <c r="N332" s="739"/>
      <c r="O332" s="739"/>
      <c r="P332" s="739"/>
      <c r="Q332" s="739"/>
      <c r="R332" s="739"/>
      <c r="S332" s="739"/>
      <c r="T332" s="739"/>
      <c r="U332" s="739"/>
      <c r="V332" s="739"/>
      <c r="W332" s="739"/>
      <c r="X332" s="739"/>
      <c r="Y332" s="739"/>
      <c r="Z332" s="739"/>
      <c r="AA332" s="739"/>
      <c r="AB332" s="739"/>
      <c r="AC332" s="739"/>
      <c r="AD332" s="739"/>
      <c r="AE332" s="739"/>
      <c r="AF332" s="739"/>
      <c r="AG332" s="739"/>
      <c r="AH332" s="739"/>
      <c r="AI332" s="744"/>
    </row>
    <row r="333" spans="2:49">
      <c r="D333" s="740"/>
      <c r="E333" s="741"/>
      <c r="F333" s="741"/>
      <c r="G333" s="741"/>
      <c r="H333" s="741"/>
      <c r="I333" s="741"/>
      <c r="J333" s="741"/>
      <c r="K333" s="741"/>
      <c r="L333" s="741"/>
      <c r="M333" s="741"/>
      <c r="N333" s="741"/>
      <c r="O333" s="741"/>
      <c r="P333" s="741"/>
      <c r="Q333" s="741"/>
      <c r="R333" s="741"/>
      <c r="S333" s="741"/>
      <c r="T333" s="741"/>
      <c r="U333" s="741"/>
      <c r="V333" s="741"/>
      <c r="W333" s="741"/>
      <c r="X333" s="741"/>
      <c r="Y333" s="741"/>
      <c r="Z333" s="741"/>
      <c r="AA333" s="741"/>
      <c r="AB333" s="741"/>
      <c r="AC333" s="741"/>
      <c r="AD333" s="741"/>
      <c r="AE333" s="741"/>
      <c r="AF333" s="741"/>
      <c r="AG333" s="741"/>
      <c r="AH333" s="741"/>
      <c r="AI333" s="745"/>
    </row>
    <row r="334" spans="2:49">
      <c r="D334" s="740"/>
      <c r="E334" s="741"/>
      <c r="F334" s="741"/>
      <c r="G334" s="741"/>
      <c r="H334" s="741"/>
      <c r="I334" s="741"/>
      <c r="J334" s="741"/>
      <c r="K334" s="741"/>
      <c r="L334" s="741"/>
      <c r="M334" s="741"/>
      <c r="N334" s="741"/>
      <c r="O334" s="741"/>
      <c r="P334" s="741"/>
      <c r="Q334" s="741"/>
      <c r="R334" s="741"/>
      <c r="S334" s="741"/>
      <c r="T334" s="741"/>
      <c r="U334" s="741"/>
      <c r="V334" s="741"/>
      <c r="W334" s="741"/>
      <c r="X334" s="741"/>
      <c r="Y334" s="741"/>
      <c r="Z334" s="741"/>
      <c r="AA334" s="741"/>
      <c r="AB334" s="741"/>
      <c r="AC334" s="741"/>
      <c r="AD334" s="741"/>
      <c r="AE334" s="741"/>
      <c r="AF334" s="741"/>
      <c r="AG334" s="741"/>
      <c r="AH334" s="741"/>
      <c r="AI334" s="745"/>
    </row>
    <row r="335" spans="2:49">
      <c r="D335" s="740"/>
      <c r="E335" s="741"/>
      <c r="F335" s="741"/>
      <c r="G335" s="741"/>
      <c r="H335" s="741"/>
      <c r="I335" s="741"/>
      <c r="J335" s="741"/>
      <c r="K335" s="741"/>
      <c r="L335" s="741"/>
      <c r="M335" s="741"/>
      <c r="N335" s="741"/>
      <c r="O335" s="741"/>
      <c r="P335" s="741"/>
      <c r="Q335" s="741"/>
      <c r="R335" s="741"/>
      <c r="S335" s="741"/>
      <c r="T335" s="741"/>
      <c r="U335" s="741"/>
      <c r="V335" s="741"/>
      <c r="W335" s="741"/>
      <c r="X335" s="741"/>
      <c r="Y335" s="741"/>
      <c r="Z335" s="741"/>
      <c r="AA335" s="741"/>
      <c r="AB335" s="741"/>
      <c r="AC335" s="741"/>
      <c r="AD335" s="741"/>
      <c r="AE335" s="741"/>
      <c r="AF335" s="741"/>
      <c r="AG335" s="741"/>
      <c r="AH335" s="741"/>
      <c r="AI335" s="745"/>
    </row>
    <row r="336" spans="2:49">
      <c r="D336" s="740"/>
      <c r="E336" s="741"/>
      <c r="F336" s="741"/>
      <c r="G336" s="741"/>
      <c r="H336" s="741"/>
      <c r="I336" s="741"/>
      <c r="J336" s="741"/>
      <c r="K336" s="741"/>
      <c r="L336" s="741"/>
      <c r="M336" s="741"/>
      <c r="N336" s="741"/>
      <c r="O336" s="741"/>
      <c r="P336" s="741"/>
      <c r="Q336" s="741"/>
      <c r="R336" s="741"/>
      <c r="S336" s="741"/>
      <c r="T336" s="741"/>
      <c r="U336" s="741"/>
      <c r="V336" s="741"/>
      <c r="W336" s="741"/>
      <c r="X336" s="741"/>
      <c r="Y336" s="741"/>
      <c r="Z336" s="741"/>
      <c r="AA336" s="741"/>
      <c r="AB336" s="741"/>
      <c r="AC336" s="741"/>
      <c r="AD336" s="741"/>
      <c r="AE336" s="741"/>
      <c r="AF336" s="741"/>
      <c r="AG336" s="741"/>
      <c r="AH336" s="741"/>
      <c r="AI336" s="745"/>
    </row>
    <row r="337" spans="2:49">
      <c r="D337" s="742"/>
      <c r="E337" s="743"/>
      <c r="F337" s="743"/>
      <c r="G337" s="743"/>
      <c r="H337" s="743"/>
      <c r="I337" s="743"/>
      <c r="J337" s="743"/>
      <c r="K337" s="743"/>
      <c r="L337" s="743"/>
      <c r="M337" s="743"/>
      <c r="N337" s="743"/>
      <c r="O337" s="743"/>
      <c r="P337" s="743"/>
      <c r="Q337" s="743"/>
      <c r="R337" s="743"/>
      <c r="S337" s="743"/>
      <c r="T337" s="743"/>
      <c r="U337" s="743"/>
      <c r="V337" s="743"/>
      <c r="W337" s="743"/>
      <c r="X337" s="743"/>
      <c r="Y337" s="743"/>
      <c r="Z337" s="743"/>
      <c r="AA337" s="743"/>
      <c r="AB337" s="743"/>
      <c r="AC337" s="743"/>
      <c r="AD337" s="743"/>
      <c r="AE337" s="743"/>
      <c r="AF337" s="743"/>
      <c r="AG337" s="743"/>
      <c r="AH337" s="743"/>
      <c r="AI337" s="746"/>
    </row>
    <row r="338" spans="2:49">
      <c r="B338" s="777" t="s">
        <v>812</v>
      </c>
      <c r="C338" s="777"/>
      <c r="D338" s="856" t="s">
        <v>813</v>
      </c>
      <c r="E338" s="857"/>
      <c r="F338" s="857"/>
      <c r="G338" s="857"/>
      <c r="H338" s="857"/>
      <c r="I338" s="857"/>
      <c r="J338" s="857"/>
      <c r="K338" s="857"/>
      <c r="L338" s="857"/>
      <c r="M338" s="857"/>
      <c r="N338" s="857"/>
      <c r="O338" s="857"/>
      <c r="P338" s="857"/>
      <c r="Q338" s="857"/>
      <c r="R338" s="857"/>
      <c r="S338" s="857"/>
      <c r="T338" s="857"/>
      <c r="U338" s="857"/>
      <c r="V338" s="857"/>
      <c r="W338" s="857"/>
      <c r="X338" s="857"/>
      <c r="Y338" s="857"/>
      <c r="Z338" s="857"/>
      <c r="AA338" s="857"/>
      <c r="AB338" s="857"/>
      <c r="AC338" s="857"/>
      <c r="AD338" s="857"/>
      <c r="AE338" s="857"/>
      <c r="AF338" s="857"/>
      <c r="AG338" s="857"/>
      <c r="AH338" s="857"/>
      <c r="AI338" s="872"/>
    </row>
    <row r="339" spans="2:49">
      <c r="U339" s="22"/>
    </row>
    <row r="340" spans="2:49">
      <c r="D340" s="804" t="s">
        <v>593</v>
      </c>
      <c r="E340" s="804"/>
      <c r="F340" s="804" t="s">
        <v>591</v>
      </c>
      <c r="G340" s="804"/>
      <c r="H340" s="804"/>
      <c r="I340" s="804"/>
      <c r="J340" s="804"/>
      <c r="K340" s="804"/>
      <c r="L340" s="804"/>
      <c r="M340" s="804"/>
      <c r="N340" s="804"/>
      <c r="O340" s="804"/>
      <c r="P340" s="804"/>
      <c r="Q340" s="804"/>
      <c r="R340" s="804"/>
      <c r="S340" s="804"/>
      <c r="T340" s="804"/>
      <c r="U340" s="804"/>
      <c r="V340" s="804"/>
      <c r="W340" s="804"/>
      <c r="X340" s="804"/>
      <c r="Y340" s="804"/>
      <c r="Z340" s="804"/>
      <c r="AA340" s="804"/>
      <c r="AB340" s="804"/>
      <c r="AC340" s="804"/>
      <c r="AD340" s="804"/>
      <c r="AE340" s="804"/>
      <c r="AF340" s="804"/>
      <c r="AG340" s="804"/>
      <c r="AH340" s="804" t="s">
        <v>602</v>
      </c>
      <c r="AI340" s="805"/>
    </row>
    <row r="341" spans="2:49" ht="13.5" customHeight="1">
      <c r="D341" s="738" t="s">
        <v>599</v>
      </c>
      <c r="E341" s="739"/>
      <c r="F341" s="739"/>
      <c r="G341" s="739"/>
      <c r="H341" s="739"/>
      <c r="I341" s="739"/>
      <c r="J341" s="739"/>
      <c r="K341" s="739"/>
      <c r="L341" s="739"/>
      <c r="M341" s="739"/>
      <c r="N341" s="739"/>
      <c r="O341" s="739"/>
      <c r="P341" s="739"/>
      <c r="Q341" s="739"/>
      <c r="R341" s="739"/>
      <c r="S341" s="739"/>
      <c r="T341" s="739"/>
      <c r="U341" s="739"/>
      <c r="V341" s="739"/>
      <c r="W341" s="739"/>
      <c r="X341" s="739"/>
      <c r="Y341" s="739"/>
      <c r="Z341" s="739"/>
      <c r="AA341" s="739"/>
      <c r="AB341" s="739"/>
      <c r="AC341" s="739"/>
      <c r="AD341" s="739"/>
      <c r="AE341" s="739"/>
      <c r="AF341" s="739"/>
      <c r="AG341" s="739"/>
      <c r="AH341" s="739"/>
      <c r="AI341" s="744"/>
    </row>
    <row r="342" spans="2:49">
      <c r="D342" s="740"/>
      <c r="E342" s="741"/>
      <c r="F342" s="741"/>
      <c r="G342" s="741"/>
      <c r="H342" s="741"/>
      <c r="I342" s="741"/>
      <c r="J342" s="741"/>
      <c r="K342" s="741"/>
      <c r="L342" s="741"/>
      <c r="M342" s="741"/>
      <c r="N342" s="741"/>
      <c r="O342" s="741"/>
      <c r="P342" s="741"/>
      <c r="Q342" s="741"/>
      <c r="R342" s="741"/>
      <c r="S342" s="741"/>
      <c r="T342" s="741"/>
      <c r="U342" s="741"/>
      <c r="V342" s="741"/>
      <c r="W342" s="741"/>
      <c r="X342" s="741"/>
      <c r="Y342" s="741"/>
      <c r="Z342" s="741"/>
      <c r="AA342" s="741"/>
      <c r="AB342" s="741"/>
      <c r="AC342" s="741"/>
      <c r="AD342" s="741"/>
      <c r="AE342" s="741"/>
      <c r="AF342" s="741"/>
      <c r="AG342" s="741"/>
      <c r="AH342" s="741"/>
      <c r="AI342" s="745"/>
    </row>
    <row r="343" spans="2:49">
      <c r="D343" s="740"/>
      <c r="E343" s="741"/>
      <c r="F343" s="741"/>
      <c r="G343" s="741"/>
      <c r="H343" s="741"/>
      <c r="I343" s="741"/>
      <c r="J343" s="741"/>
      <c r="K343" s="741"/>
      <c r="L343" s="741"/>
      <c r="M343" s="741"/>
      <c r="N343" s="741"/>
      <c r="O343" s="741"/>
      <c r="P343" s="741"/>
      <c r="Q343" s="741"/>
      <c r="R343" s="741"/>
      <c r="S343" s="741"/>
      <c r="T343" s="741"/>
      <c r="U343" s="741"/>
      <c r="V343" s="741"/>
      <c r="W343" s="741"/>
      <c r="X343" s="741"/>
      <c r="Y343" s="741"/>
      <c r="Z343" s="741"/>
      <c r="AA343" s="741"/>
      <c r="AB343" s="741"/>
      <c r="AC343" s="741"/>
      <c r="AD343" s="741"/>
      <c r="AE343" s="741"/>
      <c r="AF343" s="741"/>
      <c r="AG343" s="741"/>
      <c r="AH343" s="741"/>
      <c r="AI343" s="745"/>
    </row>
    <row r="344" spans="2:49">
      <c r="D344" s="740"/>
      <c r="E344" s="741"/>
      <c r="F344" s="741"/>
      <c r="G344" s="741"/>
      <c r="H344" s="741"/>
      <c r="I344" s="741"/>
      <c r="J344" s="741"/>
      <c r="K344" s="741"/>
      <c r="L344" s="741"/>
      <c r="M344" s="741"/>
      <c r="N344" s="741"/>
      <c r="O344" s="741"/>
      <c r="P344" s="741"/>
      <c r="Q344" s="741"/>
      <c r="R344" s="741"/>
      <c r="S344" s="741"/>
      <c r="T344" s="741"/>
      <c r="U344" s="741"/>
      <c r="V344" s="741"/>
      <c r="W344" s="741"/>
      <c r="X344" s="741"/>
      <c r="Y344" s="741"/>
      <c r="Z344" s="741"/>
      <c r="AA344" s="741"/>
      <c r="AB344" s="741"/>
      <c r="AC344" s="741"/>
      <c r="AD344" s="741"/>
      <c r="AE344" s="741"/>
      <c r="AF344" s="741"/>
      <c r="AG344" s="741"/>
      <c r="AH344" s="741"/>
      <c r="AI344" s="745"/>
    </row>
    <row r="345" spans="2:49">
      <c r="D345" s="740"/>
      <c r="E345" s="741"/>
      <c r="F345" s="741"/>
      <c r="G345" s="741"/>
      <c r="H345" s="741"/>
      <c r="I345" s="741"/>
      <c r="J345" s="741"/>
      <c r="K345" s="741"/>
      <c r="L345" s="741"/>
      <c r="M345" s="741"/>
      <c r="N345" s="741"/>
      <c r="O345" s="741"/>
      <c r="P345" s="741"/>
      <c r="Q345" s="741"/>
      <c r="R345" s="741"/>
      <c r="S345" s="741"/>
      <c r="T345" s="741"/>
      <c r="U345" s="741"/>
      <c r="V345" s="741"/>
      <c r="W345" s="741"/>
      <c r="X345" s="741"/>
      <c r="Y345" s="741"/>
      <c r="Z345" s="741"/>
      <c r="AA345" s="741"/>
      <c r="AB345" s="741"/>
      <c r="AC345" s="741"/>
      <c r="AD345" s="741"/>
      <c r="AE345" s="741"/>
      <c r="AF345" s="741"/>
      <c r="AG345" s="741"/>
      <c r="AH345" s="741"/>
      <c r="AI345" s="745"/>
    </row>
    <row r="346" spans="2:49">
      <c r="D346" s="742"/>
      <c r="E346" s="743"/>
      <c r="F346" s="743"/>
      <c r="G346" s="743"/>
      <c r="H346" s="743"/>
      <c r="I346" s="743"/>
      <c r="J346" s="743"/>
      <c r="K346" s="743"/>
      <c r="L346" s="743"/>
      <c r="M346" s="743"/>
      <c r="N346" s="743"/>
      <c r="O346" s="743"/>
      <c r="P346" s="743"/>
      <c r="Q346" s="743"/>
      <c r="R346" s="743"/>
      <c r="S346" s="743"/>
      <c r="T346" s="743"/>
      <c r="U346" s="743"/>
      <c r="V346" s="743"/>
      <c r="W346" s="743"/>
      <c r="X346" s="743"/>
      <c r="Y346" s="743"/>
      <c r="Z346" s="743"/>
      <c r="AA346" s="743"/>
      <c r="AB346" s="743"/>
      <c r="AC346" s="743"/>
      <c r="AD346" s="743"/>
      <c r="AE346" s="743"/>
      <c r="AF346" s="743"/>
      <c r="AG346" s="743"/>
      <c r="AH346" s="743"/>
      <c r="AI346" s="746"/>
    </row>
    <row r="347" spans="2:49">
      <c r="B347" s="777" t="s">
        <v>812</v>
      </c>
      <c r="C347" s="777"/>
      <c r="D347" s="856" t="s">
        <v>813</v>
      </c>
      <c r="E347" s="857"/>
      <c r="F347" s="857"/>
      <c r="G347" s="857"/>
      <c r="H347" s="857"/>
      <c r="I347" s="857"/>
      <c r="J347" s="857"/>
      <c r="K347" s="857"/>
      <c r="L347" s="857"/>
      <c r="M347" s="857"/>
      <c r="N347" s="857"/>
      <c r="O347" s="857"/>
      <c r="P347" s="857"/>
      <c r="Q347" s="857"/>
      <c r="R347" s="857"/>
      <c r="S347" s="857"/>
      <c r="T347" s="857"/>
      <c r="U347" s="857"/>
      <c r="V347" s="857"/>
      <c r="W347" s="857"/>
      <c r="X347" s="857"/>
      <c r="Y347" s="857"/>
      <c r="Z347" s="857"/>
      <c r="AA347" s="857"/>
      <c r="AB347" s="857"/>
      <c r="AC347" s="857"/>
      <c r="AD347" s="857"/>
      <c r="AE347" s="857"/>
      <c r="AF347" s="857"/>
      <c r="AG347" s="857"/>
      <c r="AH347" s="857"/>
      <c r="AI347" s="872"/>
    </row>
    <row r="348" spans="2:49">
      <c r="U348" s="22"/>
    </row>
    <row r="349" spans="2:49">
      <c r="D349" s="139" t="s">
        <v>2372</v>
      </c>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row>
    <row r="351" spans="2:49">
      <c r="D351" s="136" t="s">
        <v>918</v>
      </c>
    </row>
    <row r="352" spans="2:49">
      <c r="D352" s="136" t="s">
        <v>919</v>
      </c>
    </row>
    <row r="353" spans="2:47">
      <c r="D353" s="136" t="s">
        <v>1705</v>
      </c>
    </row>
    <row r="354" spans="2:47">
      <c r="D354" s="136" t="s">
        <v>920</v>
      </c>
    </row>
    <row r="356" spans="2:47">
      <c r="B356" s="777" t="s">
        <v>812</v>
      </c>
      <c r="C356" s="777"/>
      <c r="D356" s="136" t="s">
        <v>600</v>
      </c>
      <c r="J356" s="84"/>
      <c r="K356" s="84"/>
      <c r="L356" s="84"/>
      <c r="M356" s="84"/>
      <c r="N356" s="84"/>
      <c r="O356" s="84"/>
      <c r="P356" s="84"/>
      <c r="Q356" s="84"/>
      <c r="R356" s="84"/>
      <c r="S356" s="84"/>
    </row>
    <row r="357" spans="2:47">
      <c r="B357" s="134"/>
      <c r="C357" s="134"/>
      <c r="D357" s="856" t="s">
        <v>921</v>
      </c>
      <c r="E357" s="872"/>
      <c r="J357" s="84"/>
      <c r="K357" s="84"/>
      <c r="L357" s="84"/>
      <c r="M357" s="84"/>
      <c r="N357" s="84"/>
      <c r="O357" s="84"/>
      <c r="P357" s="84"/>
      <c r="Q357" s="84"/>
      <c r="R357" s="84"/>
      <c r="S357" s="84"/>
    </row>
    <row r="358" spans="2:47">
      <c r="B358" s="134"/>
      <c r="C358" s="134"/>
      <c r="J358" s="84"/>
      <c r="K358" s="84"/>
      <c r="L358" s="84"/>
      <c r="M358" s="84"/>
      <c r="N358" s="84"/>
      <c r="O358" s="84"/>
      <c r="P358" s="84"/>
      <c r="Q358" s="84"/>
      <c r="R358" s="84"/>
      <c r="S358" s="84"/>
      <c r="AL358" s="122"/>
      <c r="AM358" s="122"/>
      <c r="AN358" s="122"/>
      <c r="AO358" s="122"/>
      <c r="AP358" s="122"/>
      <c r="AQ358" s="122"/>
      <c r="AR358" s="122"/>
      <c r="AS358" s="122"/>
      <c r="AT358" s="122"/>
      <c r="AU358" s="122"/>
    </row>
    <row r="359" spans="2:47">
      <c r="D359" s="804" t="s">
        <v>239</v>
      </c>
      <c r="E359" s="804"/>
      <c r="F359" s="808" t="s">
        <v>1739</v>
      </c>
      <c r="G359" s="809"/>
      <c r="H359" s="809" t="s">
        <v>1740</v>
      </c>
      <c r="I359" s="809"/>
      <c r="J359" s="809"/>
      <c r="K359" s="809"/>
      <c r="L359" s="314" t="s">
        <v>2045</v>
      </c>
      <c r="P359" s="84" t="s">
        <v>1736</v>
      </c>
      <c r="Q359" s="86"/>
      <c r="R359" s="85"/>
      <c r="S359" s="86"/>
      <c r="AL359" s="122"/>
      <c r="AM359" s="122"/>
      <c r="AN359" s="122"/>
      <c r="AO359" s="122"/>
      <c r="AP359" s="122"/>
      <c r="AQ359" s="122"/>
      <c r="AR359" s="122"/>
      <c r="AS359" s="122"/>
      <c r="AT359" s="122"/>
      <c r="AU359" s="122"/>
    </row>
    <row r="360" spans="2:47" ht="33.75" customHeight="1" thickBot="1">
      <c r="D360" s="738" t="s">
        <v>1243</v>
      </c>
      <c r="E360" s="744"/>
      <c r="F360" s="84"/>
      <c r="G360" s="82"/>
      <c r="H360" s="84"/>
      <c r="I360" s="82"/>
      <c r="L360" s="878" t="s">
        <v>1247</v>
      </c>
      <c r="M360" s="879"/>
      <c r="N360" s="84"/>
      <c r="O360" s="84"/>
      <c r="P360" s="82"/>
      <c r="Q360" s="82"/>
      <c r="R360" s="82"/>
      <c r="S360" s="82"/>
      <c r="AL360" s="122"/>
      <c r="AM360" s="122"/>
      <c r="AN360" s="122"/>
      <c r="AO360" s="122"/>
      <c r="AP360" s="122"/>
      <c r="AQ360" s="122"/>
      <c r="AR360" s="122"/>
      <c r="AS360" s="122"/>
      <c r="AT360" s="122"/>
      <c r="AU360" s="122"/>
    </row>
    <row r="361" spans="2:47" ht="13.5" customHeight="1">
      <c r="D361" s="740"/>
      <c r="E361" s="741"/>
      <c r="F361" s="895" t="s">
        <v>711</v>
      </c>
      <c r="G361" s="889"/>
      <c r="H361" s="902" t="s">
        <v>756</v>
      </c>
      <c r="I361" s="903"/>
      <c r="J361" s="903"/>
      <c r="K361" s="904"/>
      <c r="L361" s="865"/>
      <c r="M361" s="866"/>
      <c r="N361" s="84"/>
      <c r="O361" s="84"/>
      <c r="P361" s="82"/>
      <c r="Q361" s="82"/>
      <c r="R361" s="82"/>
      <c r="S361" s="82"/>
      <c r="AL361" s="122"/>
      <c r="AM361" s="122"/>
      <c r="AN361" s="122"/>
      <c r="AO361" s="122"/>
      <c r="AP361" s="122"/>
      <c r="AQ361" s="122"/>
      <c r="AR361" s="122"/>
      <c r="AS361" s="122"/>
      <c r="AT361" s="122"/>
      <c r="AU361" s="122"/>
    </row>
    <row r="362" spans="2:47">
      <c r="D362" s="740"/>
      <c r="E362" s="741"/>
      <c r="F362" s="897"/>
      <c r="G362" s="891"/>
      <c r="H362" s="905"/>
      <c r="I362" s="906"/>
      <c r="J362" s="906"/>
      <c r="K362" s="907"/>
      <c r="L362" s="865"/>
      <c r="M362" s="866"/>
      <c r="N362" s="84"/>
      <c r="O362" s="84"/>
      <c r="P362" s="82"/>
      <c r="Q362" s="82"/>
      <c r="R362" s="82"/>
      <c r="S362" s="82"/>
      <c r="AL362" s="122"/>
      <c r="AM362" s="122"/>
      <c r="AN362" s="122"/>
      <c r="AO362" s="122"/>
      <c r="AP362" s="122"/>
      <c r="AQ362" s="122"/>
      <c r="AR362" s="122"/>
      <c r="AS362" s="122"/>
      <c r="AT362" s="122"/>
      <c r="AU362" s="122"/>
    </row>
    <row r="363" spans="2:47">
      <c r="D363" s="740"/>
      <c r="E363" s="741"/>
      <c r="F363" s="897"/>
      <c r="G363" s="891"/>
      <c r="H363" s="905"/>
      <c r="I363" s="906"/>
      <c r="J363" s="906"/>
      <c r="K363" s="907"/>
      <c r="L363" s="865"/>
      <c r="M363" s="866"/>
      <c r="N363" s="84"/>
      <c r="O363" s="84"/>
      <c r="P363" s="82"/>
      <c r="Q363" s="82"/>
      <c r="R363" s="82"/>
      <c r="S363" s="82"/>
      <c r="AL363" s="122"/>
      <c r="AM363" s="122"/>
      <c r="AN363" s="122"/>
      <c r="AO363" s="122"/>
      <c r="AP363" s="122"/>
      <c r="AQ363" s="122"/>
      <c r="AR363" s="122"/>
      <c r="AS363" s="122"/>
      <c r="AT363" s="122"/>
      <c r="AU363" s="122"/>
    </row>
    <row r="364" spans="2:47">
      <c r="D364" s="740"/>
      <c r="E364" s="741"/>
      <c r="F364" s="897"/>
      <c r="G364" s="891"/>
      <c r="H364" s="905"/>
      <c r="I364" s="906"/>
      <c r="J364" s="906"/>
      <c r="K364" s="907"/>
      <c r="L364" s="865"/>
      <c r="M364" s="866"/>
      <c r="N364" s="84"/>
      <c r="O364" s="84"/>
      <c r="P364" s="82"/>
      <c r="Q364" s="82"/>
      <c r="R364" s="82"/>
      <c r="S364" s="82"/>
      <c r="AL364" s="122"/>
      <c r="AM364" s="122"/>
      <c r="AN364" s="122"/>
      <c r="AO364" s="122"/>
      <c r="AP364" s="122"/>
      <c r="AQ364" s="122"/>
      <c r="AR364" s="122"/>
      <c r="AS364" s="122"/>
      <c r="AT364" s="122"/>
      <c r="AU364" s="122"/>
    </row>
    <row r="365" spans="2:47" ht="14.25" thickBot="1">
      <c r="D365" s="742"/>
      <c r="E365" s="743"/>
      <c r="F365" s="899"/>
      <c r="G365" s="893"/>
      <c r="H365" s="908"/>
      <c r="I365" s="909"/>
      <c r="J365" s="909"/>
      <c r="K365" s="910"/>
      <c r="L365" s="868"/>
      <c r="M365" s="869"/>
      <c r="N365" s="84"/>
      <c r="O365" s="84"/>
      <c r="P365" s="82"/>
      <c r="Q365" s="82"/>
      <c r="R365" s="82"/>
      <c r="S365" s="82"/>
      <c r="AL365" s="122"/>
      <c r="AM365" s="122"/>
      <c r="AN365" s="122"/>
      <c r="AO365" s="122"/>
      <c r="AP365" s="122"/>
      <c r="AQ365" s="122"/>
      <c r="AR365" s="122"/>
      <c r="AS365" s="122"/>
      <c r="AT365" s="122"/>
      <c r="AU365" s="122"/>
    </row>
    <row r="366" spans="2:47">
      <c r="B366" s="777" t="s">
        <v>812</v>
      </c>
      <c r="C366" s="777"/>
      <c r="D366" s="856" t="s">
        <v>1706</v>
      </c>
      <c r="E366" s="857"/>
      <c r="F366" s="870" t="s">
        <v>1706</v>
      </c>
      <c r="G366" s="901"/>
      <c r="H366" s="911" t="s">
        <v>1706</v>
      </c>
      <c r="I366" s="911"/>
      <c r="J366" s="911"/>
      <c r="K366" s="911"/>
      <c r="L366" s="801" t="s">
        <v>1706</v>
      </c>
      <c r="M366" s="801"/>
      <c r="N366" s="84"/>
      <c r="O366" s="84"/>
      <c r="P366" s="82"/>
      <c r="Q366" s="82"/>
      <c r="R366" s="82"/>
      <c r="S366" s="82"/>
      <c r="AL366" s="122"/>
      <c r="AM366" s="122"/>
      <c r="AN366" s="122"/>
      <c r="AO366" s="122"/>
      <c r="AP366" s="122"/>
      <c r="AQ366" s="122"/>
      <c r="AR366" s="122"/>
      <c r="AS366" s="122"/>
      <c r="AT366" s="122"/>
      <c r="AU366" s="122"/>
    </row>
    <row r="367" spans="2:47">
      <c r="J367" s="84"/>
      <c r="K367" s="84"/>
      <c r="L367" s="84"/>
      <c r="M367" s="84"/>
      <c r="N367" s="84"/>
      <c r="O367" s="84"/>
      <c r="P367" s="84"/>
      <c r="Q367" s="84"/>
      <c r="R367" s="84"/>
      <c r="S367" s="84"/>
      <c r="AL367" s="122"/>
      <c r="AM367" s="122"/>
      <c r="AN367" s="122"/>
      <c r="AO367" s="122"/>
      <c r="AP367" s="122"/>
      <c r="AQ367" s="122"/>
      <c r="AR367" s="122"/>
      <c r="AS367" s="122"/>
      <c r="AT367" s="122"/>
      <c r="AU367" s="122"/>
    </row>
    <row r="368" spans="2:47">
      <c r="D368" s="84" t="s">
        <v>1248</v>
      </c>
      <c r="AL368" s="122"/>
      <c r="AM368" s="122"/>
      <c r="AN368" s="122"/>
      <c r="AO368" s="122"/>
      <c r="AP368" s="122"/>
      <c r="AQ368" s="122"/>
      <c r="AR368" s="122"/>
      <c r="AS368" s="122"/>
      <c r="AT368" s="122"/>
      <c r="AU368" s="122"/>
    </row>
    <row r="369" spans="2:49">
      <c r="AL369" s="122"/>
      <c r="AM369" s="122"/>
      <c r="AN369" s="122"/>
      <c r="AO369" s="122"/>
      <c r="AP369" s="122"/>
      <c r="AQ369" s="122"/>
      <c r="AR369" s="122"/>
      <c r="AS369" s="122"/>
      <c r="AT369" s="122"/>
      <c r="AU369" s="122"/>
    </row>
    <row r="370" spans="2:49">
      <c r="D370" s="139" t="s">
        <v>2373</v>
      </c>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c r="AC370" s="139"/>
      <c r="AD370" s="139"/>
      <c r="AE370" s="139"/>
      <c r="AF370" s="139"/>
      <c r="AG370" s="139"/>
      <c r="AH370" s="139"/>
      <c r="AI370" s="139"/>
      <c r="AJ370" s="139"/>
      <c r="AK370" s="139"/>
      <c r="AL370" s="139"/>
      <c r="AM370" s="139"/>
      <c r="AN370" s="139"/>
      <c r="AO370" s="139"/>
      <c r="AP370" s="139"/>
      <c r="AQ370" s="139"/>
      <c r="AR370" s="139"/>
      <c r="AS370" s="139"/>
      <c r="AT370" s="139"/>
      <c r="AU370" s="139"/>
      <c r="AV370" s="139"/>
      <c r="AW370" s="139"/>
    </row>
    <row r="371" spans="2:49">
      <c r="AL371" s="122"/>
      <c r="AM371" s="122"/>
      <c r="AN371" s="122"/>
      <c r="AO371" s="122"/>
      <c r="AP371" s="122"/>
      <c r="AQ371" s="122"/>
      <c r="AR371" s="122"/>
      <c r="AS371" s="122"/>
      <c r="AT371" s="122"/>
      <c r="AU371" s="122"/>
    </row>
    <row r="372" spans="2:49">
      <c r="D372" s="804" t="s">
        <v>239</v>
      </c>
      <c r="E372" s="804"/>
      <c r="F372" s="804">
        <f>D372+1</f>
        <v>13</v>
      </c>
      <c r="G372" s="805"/>
      <c r="H372" s="804">
        <f t="shared" ref="H372" si="350">F372+1</f>
        <v>14</v>
      </c>
      <c r="I372" s="805"/>
      <c r="J372" s="804">
        <f t="shared" ref="J372" si="351">H372+1</f>
        <v>15</v>
      </c>
      <c r="K372" s="805"/>
      <c r="AL372" s="122"/>
      <c r="AM372" s="122"/>
      <c r="AN372" s="122"/>
      <c r="AO372" s="122"/>
      <c r="AP372" s="122"/>
      <c r="AQ372" s="122"/>
      <c r="AR372" s="122"/>
      <c r="AS372" s="122"/>
      <c r="AT372" s="122"/>
      <c r="AU372" s="122"/>
    </row>
    <row r="373" spans="2:49" ht="13.5" customHeight="1">
      <c r="D373" s="738" t="s">
        <v>1734</v>
      </c>
      <c r="E373" s="739"/>
      <c r="F373" s="739"/>
      <c r="G373" s="739"/>
      <c r="H373" s="739"/>
      <c r="I373" s="739"/>
      <c r="J373" s="739"/>
      <c r="K373" s="744"/>
      <c r="AL373" s="122"/>
      <c r="AM373" s="122"/>
      <c r="AN373" s="122"/>
      <c r="AO373" s="122"/>
      <c r="AP373" s="122"/>
      <c r="AQ373" s="122"/>
      <c r="AR373" s="122"/>
      <c r="AS373" s="122"/>
      <c r="AT373" s="122"/>
      <c r="AU373" s="122"/>
    </row>
    <row r="374" spans="2:49">
      <c r="D374" s="740"/>
      <c r="E374" s="741"/>
      <c r="F374" s="741"/>
      <c r="G374" s="741"/>
      <c r="H374" s="741"/>
      <c r="I374" s="741"/>
      <c r="J374" s="741"/>
      <c r="K374" s="745"/>
      <c r="AL374" s="122"/>
      <c r="AM374" s="122"/>
      <c r="AN374" s="122"/>
      <c r="AO374" s="122"/>
      <c r="AP374" s="122"/>
      <c r="AQ374" s="122"/>
      <c r="AR374" s="122"/>
      <c r="AS374" s="122"/>
      <c r="AT374" s="122"/>
      <c r="AU374" s="122"/>
    </row>
    <row r="375" spans="2:49">
      <c r="D375" s="740"/>
      <c r="E375" s="741"/>
      <c r="F375" s="741"/>
      <c r="G375" s="741"/>
      <c r="H375" s="741"/>
      <c r="I375" s="741"/>
      <c r="J375" s="741"/>
      <c r="K375" s="745"/>
      <c r="AL375" s="122"/>
      <c r="AM375" s="122"/>
      <c r="AN375" s="122"/>
      <c r="AO375" s="122"/>
      <c r="AP375" s="122"/>
      <c r="AQ375" s="122"/>
      <c r="AR375" s="122"/>
      <c r="AS375" s="122"/>
      <c r="AT375" s="122"/>
      <c r="AU375" s="122"/>
    </row>
    <row r="376" spans="2:49">
      <c r="D376" s="740"/>
      <c r="E376" s="741"/>
      <c r="F376" s="741"/>
      <c r="G376" s="741"/>
      <c r="H376" s="741"/>
      <c r="I376" s="741"/>
      <c r="J376" s="741"/>
      <c r="K376" s="745"/>
      <c r="AL376" s="122"/>
      <c r="AM376" s="122"/>
      <c r="AN376" s="122"/>
      <c r="AO376" s="122"/>
      <c r="AP376" s="122"/>
      <c r="AQ376" s="122"/>
      <c r="AR376" s="122"/>
      <c r="AS376" s="122"/>
      <c r="AT376" s="122"/>
      <c r="AU376" s="122"/>
    </row>
    <row r="377" spans="2:49">
      <c r="D377" s="740"/>
      <c r="E377" s="741"/>
      <c r="F377" s="741"/>
      <c r="G377" s="741"/>
      <c r="H377" s="741"/>
      <c r="I377" s="741"/>
      <c r="J377" s="741"/>
      <c r="K377" s="745"/>
    </row>
    <row r="378" spans="2:49">
      <c r="D378" s="742"/>
      <c r="E378" s="743"/>
      <c r="F378" s="743"/>
      <c r="G378" s="743"/>
      <c r="H378" s="743"/>
      <c r="I378" s="743"/>
      <c r="J378" s="743"/>
      <c r="K378" s="746"/>
    </row>
    <row r="379" spans="2:49">
      <c r="B379" s="777" t="s">
        <v>812</v>
      </c>
      <c r="C379" s="777"/>
      <c r="D379" s="801" t="s">
        <v>813</v>
      </c>
      <c r="E379" s="801"/>
      <c r="F379" s="801"/>
      <c r="G379" s="801"/>
      <c r="H379" s="801"/>
      <c r="I379" s="801"/>
      <c r="J379" s="801"/>
      <c r="K379" s="801"/>
    </row>
    <row r="381" spans="2:49">
      <c r="D381" s="139" t="s">
        <v>2374</v>
      </c>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row>
    <row r="382" spans="2:49">
      <c r="D382" s="139" t="s">
        <v>2369</v>
      </c>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row>
    <row r="384" spans="2:49">
      <c r="D384" s="136" t="s">
        <v>1249</v>
      </c>
    </row>
    <row r="385" spans="2:49">
      <c r="D385" s="136" t="s">
        <v>1250</v>
      </c>
    </row>
    <row r="386" spans="2:49">
      <c r="D386" s="136" t="s">
        <v>1695</v>
      </c>
    </row>
    <row r="389" spans="2:49">
      <c r="B389" s="134"/>
      <c r="C389" s="134"/>
      <c r="N389" s="84"/>
      <c r="O389" s="84"/>
      <c r="P389" s="84"/>
      <c r="Q389" s="84"/>
      <c r="R389" s="84"/>
      <c r="S389" s="84"/>
      <c r="T389" s="84"/>
      <c r="U389" s="84"/>
      <c r="V389" s="84"/>
      <c r="W389" s="84"/>
      <c r="AK389" s="65"/>
      <c r="AL389" s="65"/>
      <c r="AM389" s="65"/>
      <c r="AN389" s="65"/>
      <c r="AO389" s="65"/>
      <c r="AP389" s="65"/>
      <c r="AQ389" s="65"/>
      <c r="AR389" s="65"/>
    </row>
    <row r="390" spans="2:49">
      <c r="D390" s="804" t="s">
        <v>239</v>
      </c>
      <c r="E390" s="804"/>
      <c r="F390" s="804">
        <f>D390+1</f>
        <v>13</v>
      </c>
      <c r="G390" s="805"/>
      <c r="H390" s="804">
        <f>F390+1</f>
        <v>14</v>
      </c>
      <c r="I390" s="805"/>
      <c r="J390" s="804">
        <f>H390+1</f>
        <v>15</v>
      </c>
      <c r="K390" s="805"/>
      <c r="L390" s="804">
        <f>J390+1</f>
        <v>16</v>
      </c>
      <c r="M390" s="805"/>
      <c r="N390" s="804">
        <f t="shared" ref="N390" si="352">L390+1</f>
        <v>17</v>
      </c>
      <c r="O390" s="805"/>
      <c r="P390" s="804">
        <f t="shared" ref="P390" si="353">N390+1</f>
        <v>18</v>
      </c>
      <c r="Q390" s="805"/>
      <c r="R390" s="804">
        <f t="shared" ref="R390" si="354">P390+1</f>
        <v>19</v>
      </c>
      <c r="S390" s="805"/>
      <c r="T390" s="804">
        <f t="shared" ref="T390" si="355">R390+1</f>
        <v>20</v>
      </c>
      <c r="U390" s="805"/>
      <c r="V390" s="804">
        <f t="shared" ref="V390" si="356">T390+1</f>
        <v>21</v>
      </c>
      <c r="W390" s="805"/>
      <c r="AK390" s="65"/>
      <c r="AL390" s="65"/>
      <c r="AM390" s="65"/>
      <c r="AN390" s="65"/>
      <c r="AO390" s="65"/>
      <c r="AP390" s="65"/>
      <c r="AQ390" s="65"/>
      <c r="AR390" s="65"/>
    </row>
    <row r="391" spans="2:49" ht="32.25" customHeight="1" thickBot="1">
      <c r="D391" s="794" t="s">
        <v>1048</v>
      </c>
      <c r="E391" s="794"/>
      <c r="F391" s="794"/>
      <c r="G391" s="794"/>
      <c r="H391" s="877" t="s">
        <v>1589</v>
      </c>
      <c r="I391" s="877"/>
      <c r="J391" s="877"/>
      <c r="K391" s="877"/>
      <c r="L391" s="794" t="s">
        <v>1238</v>
      </c>
      <c r="M391" s="794"/>
      <c r="N391" s="794"/>
      <c r="O391" s="794"/>
      <c r="P391" s="794" t="s">
        <v>764</v>
      </c>
      <c r="Q391" s="794"/>
      <c r="R391" s="932" t="s">
        <v>1239</v>
      </c>
      <c r="S391" s="933"/>
      <c r="T391" s="794" t="s">
        <v>1240</v>
      </c>
      <c r="U391" s="794"/>
      <c r="V391" s="794"/>
      <c r="W391" s="794"/>
      <c r="X391" s="84"/>
      <c r="Y391" s="82"/>
      <c r="Z391" s="82"/>
      <c r="AA391" s="82"/>
      <c r="AF391" s="84"/>
      <c r="AG391" s="82"/>
      <c r="AH391" s="82"/>
      <c r="AI391" s="82"/>
      <c r="AJ391" s="84"/>
      <c r="AK391" s="279"/>
      <c r="AN391" s="132"/>
      <c r="AO391" s="279"/>
      <c r="AP391" s="279"/>
      <c r="AQ391" s="279"/>
      <c r="AR391" s="132"/>
      <c r="AS391" s="279"/>
      <c r="AT391" s="279"/>
      <c r="AU391" s="82"/>
      <c r="AV391" s="877" t="s">
        <v>1251</v>
      </c>
      <c r="AW391" s="877"/>
    </row>
    <row r="392" spans="2:49" ht="35.25" customHeight="1" thickBot="1">
      <c r="D392" s="794"/>
      <c r="E392" s="794"/>
      <c r="F392" s="794"/>
      <c r="G392" s="794"/>
      <c r="H392" s="877"/>
      <c r="I392" s="877"/>
      <c r="J392" s="877"/>
      <c r="K392" s="877"/>
      <c r="L392" s="794"/>
      <c r="M392" s="794"/>
      <c r="N392" s="794"/>
      <c r="O392" s="794"/>
      <c r="P392" s="794"/>
      <c r="Q392" s="794"/>
      <c r="R392" s="934"/>
      <c r="S392" s="935"/>
      <c r="T392" s="794"/>
      <c r="U392" s="794"/>
      <c r="V392" s="794"/>
      <c r="W392" s="876"/>
      <c r="X392" s="886" t="s">
        <v>1241</v>
      </c>
      <c r="Y392" s="881"/>
      <c r="Z392" s="881"/>
      <c r="AA392" s="881"/>
      <c r="AB392" s="927" t="s">
        <v>1591</v>
      </c>
      <c r="AC392" s="927"/>
      <c r="AD392" s="927"/>
      <c r="AE392" s="927"/>
      <c r="AF392" s="881" t="s">
        <v>1244</v>
      </c>
      <c r="AG392" s="881"/>
      <c r="AH392" s="881"/>
      <c r="AI392" s="881"/>
      <c r="AJ392" s="121"/>
      <c r="AK392" s="315"/>
      <c r="AL392" s="121"/>
      <c r="AM392" s="121"/>
      <c r="AN392" s="316"/>
      <c r="AO392" s="315"/>
      <c r="AP392" s="315"/>
      <c r="AQ392" s="315"/>
      <c r="AR392" s="316"/>
      <c r="AS392" s="315"/>
      <c r="AT392" s="315"/>
      <c r="AU392" s="317"/>
      <c r="AV392" s="880"/>
      <c r="AW392" s="877"/>
    </row>
    <row r="393" spans="2:49">
      <c r="D393" s="794"/>
      <c r="E393" s="794"/>
      <c r="F393" s="794"/>
      <c r="G393" s="794"/>
      <c r="H393" s="877"/>
      <c r="I393" s="877"/>
      <c r="J393" s="877"/>
      <c r="K393" s="877"/>
      <c r="L393" s="794"/>
      <c r="M393" s="794"/>
      <c r="N393" s="794"/>
      <c r="O393" s="794"/>
      <c r="P393" s="794"/>
      <c r="Q393" s="794"/>
      <c r="R393" s="934"/>
      <c r="S393" s="935"/>
      <c r="T393" s="794"/>
      <c r="U393" s="794"/>
      <c r="V393" s="794"/>
      <c r="W393" s="876"/>
      <c r="X393" s="887"/>
      <c r="Y393" s="882"/>
      <c r="Z393" s="882"/>
      <c r="AA393" s="882"/>
      <c r="AB393" s="877"/>
      <c r="AC393" s="877"/>
      <c r="AD393" s="877"/>
      <c r="AE393" s="929"/>
      <c r="AF393" s="882"/>
      <c r="AG393" s="882"/>
      <c r="AH393" s="882"/>
      <c r="AI393" s="883"/>
      <c r="AJ393" s="895" t="s">
        <v>1242</v>
      </c>
      <c r="AK393" s="896"/>
      <c r="AL393" s="927" t="s">
        <v>1590</v>
      </c>
      <c r="AM393" s="927"/>
      <c r="AN393" s="889" t="s">
        <v>1245</v>
      </c>
      <c r="AO393" s="889"/>
      <c r="AP393" s="889"/>
      <c r="AQ393" s="889"/>
      <c r="AR393" s="889" t="s">
        <v>1246</v>
      </c>
      <c r="AS393" s="889"/>
      <c r="AT393" s="889"/>
      <c r="AU393" s="890"/>
      <c r="AV393" s="880"/>
      <c r="AW393" s="877"/>
    </row>
    <row r="394" spans="2:49">
      <c r="D394" s="794"/>
      <c r="E394" s="794"/>
      <c r="F394" s="794"/>
      <c r="G394" s="794"/>
      <c r="H394" s="877"/>
      <c r="I394" s="877"/>
      <c r="J394" s="877"/>
      <c r="K394" s="877"/>
      <c r="L394" s="794"/>
      <c r="M394" s="794"/>
      <c r="N394" s="794"/>
      <c r="O394" s="794"/>
      <c r="P394" s="794"/>
      <c r="Q394" s="794"/>
      <c r="R394" s="934"/>
      <c r="S394" s="935"/>
      <c r="T394" s="794"/>
      <c r="U394" s="794"/>
      <c r="V394" s="794"/>
      <c r="W394" s="876"/>
      <c r="X394" s="887"/>
      <c r="Y394" s="882"/>
      <c r="Z394" s="882"/>
      <c r="AA394" s="882"/>
      <c r="AB394" s="877"/>
      <c r="AC394" s="877"/>
      <c r="AD394" s="877"/>
      <c r="AE394" s="929"/>
      <c r="AF394" s="882"/>
      <c r="AG394" s="882"/>
      <c r="AH394" s="882"/>
      <c r="AI394" s="883"/>
      <c r="AJ394" s="897"/>
      <c r="AK394" s="898"/>
      <c r="AL394" s="877"/>
      <c r="AM394" s="877"/>
      <c r="AN394" s="891"/>
      <c r="AO394" s="891"/>
      <c r="AP394" s="891"/>
      <c r="AQ394" s="891"/>
      <c r="AR394" s="891"/>
      <c r="AS394" s="891"/>
      <c r="AT394" s="891"/>
      <c r="AU394" s="892"/>
      <c r="AV394" s="880"/>
      <c r="AW394" s="877"/>
    </row>
    <row r="395" spans="2:49">
      <c r="D395" s="794"/>
      <c r="E395" s="794"/>
      <c r="F395" s="794"/>
      <c r="G395" s="794"/>
      <c r="H395" s="877"/>
      <c r="I395" s="877"/>
      <c r="J395" s="877"/>
      <c r="K395" s="877"/>
      <c r="L395" s="794"/>
      <c r="M395" s="794"/>
      <c r="N395" s="794"/>
      <c r="O395" s="794"/>
      <c r="P395" s="794"/>
      <c r="Q395" s="794"/>
      <c r="R395" s="934"/>
      <c r="S395" s="935"/>
      <c r="T395" s="794"/>
      <c r="U395" s="794"/>
      <c r="V395" s="794"/>
      <c r="W395" s="876"/>
      <c r="X395" s="887"/>
      <c r="Y395" s="882"/>
      <c r="Z395" s="882"/>
      <c r="AA395" s="882"/>
      <c r="AB395" s="877"/>
      <c r="AC395" s="877"/>
      <c r="AD395" s="877"/>
      <c r="AE395" s="929"/>
      <c r="AF395" s="882"/>
      <c r="AG395" s="882"/>
      <c r="AH395" s="882"/>
      <c r="AI395" s="883"/>
      <c r="AJ395" s="897"/>
      <c r="AK395" s="898"/>
      <c r="AL395" s="877"/>
      <c r="AM395" s="877"/>
      <c r="AN395" s="891"/>
      <c r="AO395" s="891"/>
      <c r="AP395" s="891"/>
      <c r="AQ395" s="891"/>
      <c r="AR395" s="891"/>
      <c r="AS395" s="891"/>
      <c r="AT395" s="891"/>
      <c r="AU395" s="892"/>
      <c r="AV395" s="880"/>
      <c r="AW395" s="877"/>
    </row>
    <row r="396" spans="2:49">
      <c r="D396" s="794"/>
      <c r="E396" s="794"/>
      <c r="F396" s="794"/>
      <c r="G396" s="794"/>
      <c r="H396" s="877"/>
      <c r="I396" s="877"/>
      <c r="J396" s="877"/>
      <c r="K396" s="877"/>
      <c r="L396" s="794"/>
      <c r="M396" s="794"/>
      <c r="N396" s="794"/>
      <c r="O396" s="794"/>
      <c r="P396" s="794"/>
      <c r="Q396" s="794"/>
      <c r="R396" s="934"/>
      <c r="S396" s="935"/>
      <c r="T396" s="794"/>
      <c r="U396" s="794"/>
      <c r="V396" s="794"/>
      <c r="W396" s="876"/>
      <c r="X396" s="887"/>
      <c r="Y396" s="882"/>
      <c r="Z396" s="882"/>
      <c r="AA396" s="882"/>
      <c r="AB396" s="877"/>
      <c r="AC396" s="877"/>
      <c r="AD396" s="877"/>
      <c r="AE396" s="929"/>
      <c r="AF396" s="882"/>
      <c r="AG396" s="882"/>
      <c r="AH396" s="882"/>
      <c r="AI396" s="883"/>
      <c r="AJ396" s="897"/>
      <c r="AK396" s="898"/>
      <c r="AL396" s="877"/>
      <c r="AM396" s="877"/>
      <c r="AN396" s="891"/>
      <c r="AO396" s="891"/>
      <c r="AP396" s="891"/>
      <c r="AQ396" s="891"/>
      <c r="AR396" s="891"/>
      <c r="AS396" s="891"/>
      <c r="AT396" s="891"/>
      <c r="AU396" s="892"/>
      <c r="AV396" s="880"/>
      <c r="AW396" s="877"/>
    </row>
    <row r="397" spans="2:49" ht="14.25" thickBot="1">
      <c r="D397" s="794"/>
      <c r="E397" s="794"/>
      <c r="F397" s="794"/>
      <c r="G397" s="794"/>
      <c r="H397" s="877"/>
      <c r="I397" s="877"/>
      <c r="J397" s="877"/>
      <c r="K397" s="877"/>
      <c r="L397" s="794"/>
      <c r="M397" s="794"/>
      <c r="N397" s="794"/>
      <c r="O397" s="794"/>
      <c r="P397" s="794"/>
      <c r="Q397" s="794"/>
      <c r="R397" s="936"/>
      <c r="S397" s="937"/>
      <c r="T397" s="794"/>
      <c r="U397" s="794"/>
      <c r="V397" s="794"/>
      <c r="W397" s="876"/>
      <c r="X397" s="888"/>
      <c r="Y397" s="884"/>
      <c r="Z397" s="884"/>
      <c r="AA397" s="884"/>
      <c r="AB397" s="928"/>
      <c r="AC397" s="928"/>
      <c r="AD397" s="928"/>
      <c r="AE397" s="930"/>
      <c r="AF397" s="884"/>
      <c r="AG397" s="884"/>
      <c r="AH397" s="884"/>
      <c r="AI397" s="885"/>
      <c r="AJ397" s="899"/>
      <c r="AK397" s="900"/>
      <c r="AL397" s="928"/>
      <c r="AM397" s="928"/>
      <c r="AN397" s="893"/>
      <c r="AO397" s="893"/>
      <c r="AP397" s="893"/>
      <c r="AQ397" s="893"/>
      <c r="AR397" s="893"/>
      <c r="AS397" s="893"/>
      <c r="AT397" s="893"/>
      <c r="AU397" s="894"/>
      <c r="AV397" s="880"/>
      <c r="AW397" s="877"/>
    </row>
    <row r="398" spans="2:49">
      <c r="B398" s="777" t="s">
        <v>812</v>
      </c>
      <c r="C398" s="777"/>
      <c r="D398" s="856" t="s">
        <v>1707</v>
      </c>
      <c r="E398" s="857"/>
      <c r="F398" s="857"/>
      <c r="G398" s="872"/>
      <c r="H398" s="856" t="s">
        <v>1708</v>
      </c>
      <c r="I398" s="857"/>
      <c r="J398" s="857"/>
      <c r="K398" s="872"/>
      <c r="L398" s="856" t="s">
        <v>1706</v>
      </c>
      <c r="M398" s="857"/>
      <c r="N398" s="857"/>
      <c r="O398" s="872"/>
      <c r="P398" s="870" t="s">
        <v>1709</v>
      </c>
      <c r="Q398" s="871"/>
      <c r="R398" s="870" t="s">
        <v>1706</v>
      </c>
      <c r="S398" s="871"/>
      <c r="T398" s="856" t="s">
        <v>1709</v>
      </c>
      <c r="U398" s="857"/>
      <c r="V398" s="857"/>
      <c r="W398" s="872"/>
      <c r="X398" s="870" t="s">
        <v>1711</v>
      </c>
      <c r="Y398" s="901"/>
      <c r="Z398" s="901"/>
      <c r="AA398" s="871"/>
      <c r="AB398" s="856" t="s">
        <v>1709</v>
      </c>
      <c r="AC398" s="857"/>
      <c r="AD398" s="857"/>
      <c r="AE398" s="872"/>
      <c r="AF398" s="870" t="s">
        <v>1709</v>
      </c>
      <c r="AG398" s="901"/>
      <c r="AH398" s="901"/>
      <c r="AI398" s="871"/>
      <c r="AJ398" s="870" t="s">
        <v>1706</v>
      </c>
      <c r="AK398" s="871"/>
      <c r="AL398" s="870" t="s">
        <v>1706</v>
      </c>
      <c r="AM398" s="871"/>
      <c r="AN398" s="870" t="s">
        <v>1709</v>
      </c>
      <c r="AO398" s="901"/>
      <c r="AP398" s="901"/>
      <c r="AQ398" s="871"/>
      <c r="AR398" s="870" t="s">
        <v>1710</v>
      </c>
      <c r="AS398" s="901"/>
      <c r="AT398" s="901"/>
      <c r="AU398" s="871"/>
      <c r="AV398" s="856" t="s">
        <v>1706</v>
      </c>
      <c r="AW398" s="872"/>
    </row>
    <row r="399" spans="2:49">
      <c r="J399" s="84"/>
      <c r="K399" s="84"/>
      <c r="L399" s="84"/>
      <c r="M399" s="84"/>
      <c r="N399" s="84"/>
      <c r="O399" s="84"/>
    </row>
    <row r="400" spans="2:49">
      <c r="D400" s="84" t="s">
        <v>1248</v>
      </c>
      <c r="J400" s="84"/>
      <c r="K400" s="84"/>
      <c r="L400" s="84"/>
      <c r="M400" s="84"/>
      <c r="N400" s="84"/>
      <c r="O400" s="84"/>
    </row>
    <row r="403" spans="4:24">
      <c r="D403" s="136" t="s">
        <v>1676</v>
      </c>
      <c r="X403" s="134" t="s">
        <v>2032</v>
      </c>
    </row>
    <row r="404" spans="4:24">
      <c r="D404" s="280" t="s">
        <v>762</v>
      </c>
      <c r="E404" s="281"/>
      <c r="F404" s="281"/>
      <c r="G404" s="281"/>
      <c r="H404" s="281"/>
      <c r="I404" s="282"/>
      <c r="J404" s="280" t="s">
        <v>1049</v>
      </c>
      <c r="K404" s="281"/>
      <c r="L404" s="281"/>
      <c r="M404" s="281"/>
      <c r="N404" s="281"/>
      <c r="O404" s="281"/>
      <c r="P404" s="281"/>
      <c r="Q404" s="281"/>
      <c r="R404" s="281"/>
      <c r="S404" s="281"/>
      <c r="T404" s="281"/>
      <c r="U404" s="281"/>
      <c r="V404" s="281"/>
      <c r="W404" s="282"/>
      <c r="X404" s="283">
        <v>2</v>
      </c>
    </row>
    <row r="405" spans="4:24">
      <c r="D405" s="284" t="s">
        <v>1584</v>
      </c>
      <c r="E405" s="285"/>
      <c r="F405" s="285"/>
      <c r="G405" s="285"/>
      <c r="H405" s="285"/>
      <c r="I405" s="286"/>
      <c r="J405" s="284" t="s">
        <v>1677</v>
      </c>
      <c r="K405" s="285"/>
      <c r="L405" s="285"/>
      <c r="M405" s="285"/>
      <c r="N405" s="285"/>
      <c r="O405" s="285"/>
      <c r="P405" s="285"/>
      <c r="Q405" s="285"/>
      <c r="R405" s="285"/>
      <c r="S405" s="285"/>
      <c r="T405" s="285"/>
      <c r="U405" s="285"/>
      <c r="V405" s="285"/>
      <c r="W405" s="286"/>
      <c r="X405" s="287">
        <v>2</v>
      </c>
    </row>
    <row r="406" spans="4:24">
      <c r="D406" s="288" t="s">
        <v>763</v>
      </c>
      <c r="E406" s="289"/>
      <c r="F406" s="289"/>
      <c r="G406" s="289"/>
      <c r="H406" s="289"/>
      <c r="I406" s="290"/>
      <c r="J406" s="288" t="s">
        <v>1051</v>
      </c>
      <c r="K406" s="289"/>
      <c r="L406" s="289"/>
      <c r="M406" s="289"/>
      <c r="N406" s="289"/>
      <c r="O406" s="289"/>
      <c r="P406" s="289"/>
      <c r="Q406" s="289"/>
      <c r="R406" s="289"/>
      <c r="S406" s="289"/>
      <c r="T406" s="289"/>
      <c r="U406" s="289"/>
      <c r="V406" s="289"/>
      <c r="W406" s="290"/>
      <c r="X406" s="291">
        <v>2</v>
      </c>
    </row>
    <row r="407" spans="4:24">
      <c r="D407" s="292" t="s">
        <v>764</v>
      </c>
      <c r="E407" s="293"/>
      <c r="F407" s="293"/>
      <c r="G407" s="293"/>
      <c r="H407" s="293"/>
      <c r="I407" s="294"/>
      <c r="J407" s="292" t="s">
        <v>1053</v>
      </c>
      <c r="K407" s="293"/>
      <c r="L407" s="293"/>
      <c r="M407" s="293"/>
      <c r="N407" s="293"/>
      <c r="O407" s="293"/>
      <c r="P407" s="293"/>
      <c r="Q407" s="293"/>
      <c r="R407" s="293"/>
      <c r="S407" s="293"/>
      <c r="T407" s="293"/>
      <c r="U407" s="293"/>
      <c r="V407" s="293"/>
      <c r="W407" s="294"/>
      <c r="X407" s="295">
        <v>1</v>
      </c>
    </row>
    <row r="408" spans="4:24">
      <c r="D408" s="292" t="s">
        <v>1054</v>
      </c>
      <c r="E408" s="293"/>
      <c r="F408" s="293"/>
      <c r="G408" s="293"/>
      <c r="H408" s="293"/>
      <c r="I408" s="294"/>
      <c r="J408" s="292" t="s">
        <v>1055</v>
      </c>
      <c r="K408" s="293"/>
      <c r="L408" s="293"/>
      <c r="M408" s="293"/>
      <c r="N408" s="293"/>
      <c r="O408" s="293"/>
      <c r="P408" s="293"/>
      <c r="Q408" s="293"/>
      <c r="R408" s="293"/>
      <c r="S408" s="293"/>
      <c r="T408" s="293"/>
      <c r="U408" s="293"/>
      <c r="V408" s="293"/>
      <c r="W408" s="294"/>
      <c r="X408" s="295">
        <v>1</v>
      </c>
    </row>
    <row r="409" spans="4:24" ht="27" customHeight="1">
      <c r="D409" s="292" t="s">
        <v>815</v>
      </c>
      <c r="E409" s="293"/>
      <c r="F409" s="293"/>
      <c r="G409" s="293"/>
      <c r="H409" s="293"/>
      <c r="I409" s="294"/>
      <c r="J409" s="853" t="s">
        <v>3055</v>
      </c>
      <c r="K409" s="854"/>
      <c r="L409" s="854"/>
      <c r="M409" s="854"/>
      <c r="N409" s="854"/>
      <c r="O409" s="854"/>
      <c r="P409" s="854"/>
      <c r="Q409" s="854"/>
      <c r="R409" s="854"/>
      <c r="S409" s="854"/>
      <c r="T409" s="854"/>
      <c r="U409" s="854"/>
      <c r="V409" s="854"/>
      <c r="W409" s="855"/>
      <c r="X409" s="295">
        <v>2</v>
      </c>
    </row>
    <row r="410" spans="4:24">
      <c r="D410" s="318"/>
      <c r="E410" s="280" t="s">
        <v>1057</v>
      </c>
      <c r="F410" s="281"/>
      <c r="G410" s="281"/>
      <c r="H410" s="281"/>
      <c r="I410" s="282"/>
      <c r="J410" s="280" t="s">
        <v>1058</v>
      </c>
      <c r="K410" s="281"/>
      <c r="L410" s="281"/>
      <c r="M410" s="281"/>
      <c r="N410" s="281"/>
      <c r="O410" s="281"/>
      <c r="P410" s="281"/>
      <c r="Q410" s="281"/>
      <c r="R410" s="281"/>
      <c r="S410" s="281"/>
      <c r="T410" s="281"/>
      <c r="U410" s="281"/>
      <c r="V410" s="281"/>
      <c r="W410" s="282"/>
      <c r="X410" s="283">
        <v>2</v>
      </c>
    </row>
    <row r="411" spans="4:24">
      <c r="D411" s="319"/>
      <c r="E411" s="284" t="s">
        <v>1584</v>
      </c>
      <c r="F411" s="285"/>
      <c r="G411" s="285"/>
      <c r="H411" s="285"/>
      <c r="I411" s="286"/>
      <c r="J411" s="284" t="s">
        <v>1677</v>
      </c>
      <c r="K411" s="285"/>
      <c r="L411" s="285"/>
      <c r="M411" s="285"/>
      <c r="N411" s="285"/>
      <c r="O411" s="285"/>
      <c r="P411" s="285"/>
      <c r="Q411" s="285"/>
      <c r="R411" s="285"/>
      <c r="S411" s="285"/>
      <c r="T411" s="285"/>
      <c r="U411" s="285"/>
      <c r="V411" s="285"/>
      <c r="W411" s="286"/>
      <c r="X411" s="287">
        <v>2</v>
      </c>
    </row>
    <row r="412" spans="4:24" ht="27.75" customHeight="1">
      <c r="D412" s="318"/>
      <c r="E412" s="292" t="s">
        <v>1059</v>
      </c>
      <c r="F412" s="293"/>
      <c r="G412" s="293"/>
      <c r="H412" s="293"/>
      <c r="I412" s="294"/>
      <c r="J412" s="853" t="s">
        <v>3056</v>
      </c>
      <c r="K412" s="854"/>
      <c r="L412" s="854"/>
      <c r="M412" s="854"/>
      <c r="N412" s="854"/>
      <c r="O412" s="854"/>
      <c r="P412" s="854"/>
      <c r="Q412" s="854"/>
      <c r="R412" s="854"/>
      <c r="S412" s="854"/>
      <c r="T412" s="854"/>
      <c r="U412" s="854"/>
      <c r="V412" s="854"/>
      <c r="W412" s="855"/>
      <c r="X412" s="295">
        <v>2</v>
      </c>
    </row>
    <row r="413" spans="4:24">
      <c r="D413" s="300"/>
      <c r="E413" s="300"/>
      <c r="F413" s="280" t="s">
        <v>1061</v>
      </c>
      <c r="G413" s="281"/>
      <c r="H413" s="281"/>
      <c r="I413" s="282"/>
      <c r="J413" s="280" t="s">
        <v>2392</v>
      </c>
      <c r="K413" s="281"/>
      <c r="L413" s="281"/>
      <c r="M413" s="281"/>
      <c r="N413" s="281"/>
      <c r="O413" s="281"/>
      <c r="P413" s="281"/>
      <c r="Q413" s="281"/>
      <c r="R413" s="281"/>
      <c r="S413" s="281"/>
      <c r="T413" s="281"/>
      <c r="U413" s="281"/>
      <c r="V413" s="281"/>
      <c r="W413" s="282"/>
      <c r="X413" s="283">
        <v>1</v>
      </c>
    </row>
    <row r="414" spans="4:24">
      <c r="D414" s="319"/>
      <c r="E414" s="320"/>
      <c r="F414" s="284" t="s">
        <v>1584</v>
      </c>
      <c r="G414" s="285"/>
      <c r="H414" s="285"/>
      <c r="I414" s="286"/>
      <c r="J414" s="284" t="s">
        <v>1677</v>
      </c>
      <c r="K414" s="285"/>
      <c r="L414" s="285"/>
      <c r="M414" s="285"/>
      <c r="N414" s="285"/>
      <c r="O414" s="285"/>
      <c r="P414" s="285"/>
      <c r="Q414" s="285"/>
      <c r="R414" s="285"/>
      <c r="S414" s="285"/>
      <c r="T414" s="285"/>
      <c r="U414" s="285"/>
      <c r="V414" s="285"/>
      <c r="W414" s="286"/>
      <c r="X414" s="287">
        <v>1</v>
      </c>
    </row>
    <row r="415" spans="4:24" ht="27" customHeight="1">
      <c r="D415" s="300"/>
      <c r="E415" s="300"/>
      <c r="F415" s="288" t="s">
        <v>1062</v>
      </c>
      <c r="G415" s="289"/>
      <c r="H415" s="289"/>
      <c r="I415" s="290"/>
      <c r="J415" s="858" t="s">
        <v>3057</v>
      </c>
      <c r="K415" s="859"/>
      <c r="L415" s="859"/>
      <c r="M415" s="859"/>
      <c r="N415" s="859"/>
      <c r="O415" s="859"/>
      <c r="P415" s="859"/>
      <c r="Q415" s="859"/>
      <c r="R415" s="859"/>
      <c r="S415" s="859"/>
      <c r="T415" s="859"/>
      <c r="U415" s="859"/>
      <c r="V415" s="859"/>
      <c r="W415" s="860"/>
      <c r="X415" s="291">
        <v>2</v>
      </c>
    </row>
    <row r="416" spans="4:24" ht="27" customHeight="1">
      <c r="D416" s="321"/>
      <c r="E416" s="321"/>
      <c r="F416" s="322" t="s">
        <v>1064</v>
      </c>
      <c r="G416" s="323"/>
      <c r="H416" s="323"/>
      <c r="I416" s="324"/>
      <c r="J416" s="853" t="s">
        <v>3058</v>
      </c>
      <c r="K416" s="854"/>
      <c r="L416" s="854"/>
      <c r="M416" s="854"/>
      <c r="N416" s="854"/>
      <c r="O416" s="854"/>
      <c r="P416" s="854"/>
      <c r="Q416" s="854"/>
      <c r="R416" s="854"/>
      <c r="S416" s="854"/>
      <c r="T416" s="854"/>
      <c r="U416" s="854"/>
      <c r="V416" s="854"/>
      <c r="W416" s="855"/>
      <c r="X416" s="325" t="s">
        <v>1065</v>
      </c>
    </row>
    <row r="417" spans="3:24">
      <c r="D417" s="308" t="s">
        <v>175</v>
      </c>
      <c r="E417" s="326"/>
      <c r="F417" s="326"/>
      <c r="G417" s="326"/>
      <c r="H417" s="326"/>
      <c r="I417" s="327"/>
      <c r="J417" s="308" t="s">
        <v>1068</v>
      </c>
      <c r="K417" s="326"/>
      <c r="L417" s="326"/>
      <c r="M417" s="326"/>
      <c r="N417" s="326"/>
      <c r="O417" s="326"/>
      <c r="P417" s="326"/>
      <c r="Q417" s="326"/>
      <c r="R417" s="326"/>
      <c r="S417" s="326"/>
      <c r="T417" s="326"/>
      <c r="U417" s="326"/>
      <c r="V417" s="326"/>
      <c r="W417" s="327"/>
      <c r="X417" s="328" t="s">
        <v>1065</v>
      </c>
    </row>
    <row r="420" spans="3:24">
      <c r="C420" s="21" t="s">
        <v>533</v>
      </c>
    </row>
    <row r="421" spans="3:24">
      <c r="D421" s="136" t="s">
        <v>538</v>
      </c>
    </row>
    <row r="422" spans="3:24">
      <c r="D422" s="136" t="s">
        <v>3059</v>
      </c>
    </row>
    <row r="424" spans="3:24">
      <c r="D424" s="136" t="s">
        <v>536</v>
      </c>
      <c r="F424" s="136">
        <v>1</v>
      </c>
      <c r="G424" s="136" t="s">
        <v>537</v>
      </c>
    </row>
  </sheetData>
  <mergeCells count="1078">
    <mergeCell ref="F229:G234"/>
    <mergeCell ref="H229:I234"/>
    <mergeCell ref="B196:C196"/>
    <mergeCell ref="D196:E196"/>
    <mergeCell ref="F196:G196"/>
    <mergeCell ref="J181:K186"/>
    <mergeCell ref="J187:K187"/>
    <mergeCell ref="L181:M186"/>
    <mergeCell ref="L187:M187"/>
    <mergeCell ref="N181:O186"/>
    <mergeCell ref="N187:O187"/>
    <mergeCell ref="R181:S186"/>
    <mergeCell ref="R187:S187"/>
    <mergeCell ref="T181:U186"/>
    <mergeCell ref="T187:U187"/>
    <mergeCell ref="Z181:AA186"/>
    <mergeCell ref="Z187:AA187"/>
    <mergeCell ref="AB181:AC186"/>
    <mergeCell ref="AB187:AC187"/>
    <mergeCell ref="B187:C187"/>
    <mergeCell ref="L80:M80"/>
    <mergeCell ref="N74:O79"/>
    <mergeCell ref="N80:O80"/>
    <mergeCell ref="P74:Q79"/>
    <mergeCell ref="P80:Q80"/>
    <mergeCell ref="R74:U79"/>
    <mergeCell ref="R80:U80"/>
    <mergeCell ref="V74:AI79"/>
    <mergeCell ref="D189:E189"/>
    <mergeCell ref="F189:G189"/>
    <mergeCell ref="H189:I189"/>
    <mergeCell ref="J189:K189"/>
    <mergeCell ref="L189:M189"/>
    <mergeCell ref="N189:O189"/>
    <mergeCell ref="P189:Q189"/>
    <mergeCell ref="R189:S189"/>
    <mergeCell ref="T189:U189"/>
    <mergeCell ref="V189:W189"/>
    <mergeCell ref="X189:Y189"/>
    <mergeCell ref="Z189:AA189"/>
    <mergeCell ref="AB189:AC189"/>
    <mergeCell ref="AD189:AE189"/>
    <mergeCell ref="AF189:AG189"/>
    <mergeCell ref="AH189:AI189"/>
    <mergeCell ref="P181:Q186"/>
    <mergeCell ref="P187:Q187"/>
    <mergeCell ref="F187:G187"/>
    <mergeCell ref="D187:E187"/>
    <mergeCell ref="V180:W180"/>
    <mergeCell ref="X180:Y180"/>
    <mergeCell ref="Z180:AA180"/>
    <mergeCell ref="AD181:AE186"/>
    <mergeCell ref="AD180:AE180"/>
    <mergeCell ref="AF180:AG180"/>
    <mergeCell ref="AH180:AI180"/>
    <mergeCell ref="D181:E186"/>
    <mergeCell ref="D180:E180"/>
    <mergeCell ref="F180:G180"/>
    <mergeCell ref="H180:I180"/>
    <mergeCell ref="J180:K180"/>
    <mergeCell ref="L180:M180"/>
    <mergeCell ref="N180:O180"/>
    <mergeCell ref="P180:Q180"/>
    <mergeCell ref="R180:S180"/>
    <mergeCell ref="V181:Y186"/>
    <mergeCell ref="V187:Y187"/>
    <mergeCell ref="AH283:AI283"/>
    <mergeCell ref="D284:G289"/>
    <mergeCell ref="H284:K289"/>
    <mergeCell ref="L284:O289"/>
    <mergeCell ref="P284:S289"/>
    <mergeCell ref="T284:AI289"/>
    <mergeCell ref="D283:E283"/>
    <mergeCell ref="F283:G283"/>
    <mergeCell ref="H283:I283"/>
    <mergeCell ref="J283:K283"/>
    <mergeCell ref="L283:M283"/>
    <mergeCell ref="N283:O283"/>
    <mergeCell ref="P283:Q283"/>
    <mergeCell ref="R283:S283"/>
    <mergeCell ref="T283:U283"/>
    <mergeCell ref="F244:O244"/>
    <mergeCell ref="F245:G245"/>
    <mergeCell ref="AB229:AI234"/>
    <mergeCell ref="L263:M263"/>
    <mergeCell ref="T257:U262"/>
    <mergeCell ref="T263:U263"/>
    <mergeCell ref="V258:W262"/>
    <mergeCell ref="V263:W263"/>
    <mergeCell ref="Z178:AA178"/>
    <mergeCell ref="AB178:AC178"/>
    <mergeCell ref="D222:E225"/>
    <mergeCell ref="F222:G225"/>
    <mergeCell ref="H222:I225"/>
    <mergeCell ref="D220:I221"/>
    <mergeCell ref="J220:S221"/>
    <mergeCell ref="J222:K225"/>
    <mergeCell ref="L222:M225"/>
    <mergeCell ref="N222:O225"/>
    <mergeCell ref="F208:G208"/>
    <mergeCell ref="H208:I208"/>
    <mergeCell ref="J208:K208"/>
    <mergeCell ref="L208:M208"/>
    <mergeCell ref="N208:O208"/>
    <mergeCell ref="P208:Q208"/>
    <mergeCell ref="R208:S208"/>
    <mergeCell ref="AB180:AC180"/>
    <mergeCell ref="H190:AI195"/>
    <mergeCell ref="D190:E195"/>
    <mergeCell ref="F190:G195"/>
    <mergeCell ref="AD187:AE187"/>
    <mergeCell ref="AF181:AG186"/>
    <mergeCell ref="AF187:AG187"/>
    <mergeCell ref="AH181:AI186"/>
    <mergeCell ref="AH187:AI187"/>
    <mergeCell ref="D229:E234"/>
    <mergeCell ref="B299:C299"/>
    <mergeCell ref="D299:S299"/>
    <mergeCell ref="X171:Y171"/>
    <mergeCell ref="Z171:AA171"/>
    <mergeCell ref="AB171:AC171"/>
    <mergeCell ref="T180:U180"/>
    <mergeCell ref="B290:C290"/>
    <mergeCell ref="D290:S290"/>
    <mergeCell ref="T290:AI290"/>
    <mergeCell ref="D292:E292"/>
    <mergeCell ref="F292:Q292"/>
    <mergeCell ref="R292:S292"/>
    <mergeCell ref="D293:S298"/>
    <mergeCell ref="B263:C263"/>
    <mergeCell ref="N256:O256"/>
    <mergeCell ref="P256:Q256"/>
    <mergeCell ref="AH172:AI177"/>
    <mergeCell ref="AF178:AG178"/>
    <mergeCell ref="AH178:AI178"/>
    <mergeCell ref="F181:G186"/>
    <mergeCell ref="AH171:AI171"/>
    <mergeCell ref="D172:E177"/>
    <mergeCell ref="H245:I245"/>
    <mergeCell ref="J245:K245"/>
    <mergeCell ref="L245:M245"/>
    <mergeCell ref="N245:O245"/>
    <mergeCell ref="D263:E263"/>
    <mergeCell ref="F257:I262"/>
    <mergeCell ref="F263:I263"/>
    <mergeCell ref="J257:K262"/>
    <mergeCell ref="J263:K263"/>
    <mergeCell ref="L257:M262"/>
    <mergeCell ref="AD172:AE177"/>
    <mergeCell ref="T172:W177"/>
    <mergeCell ref="D171:E171"/>
    <mergeCell ref="F171:G171"/>
    <mergeCell ref="H171:I171"/>
    <mergeCell ref="J171:K171"/>
    <mergeCell ref="L171:M171"/>
    <mergeCell ref="N171:O171"/>
    <mergeCell ref="P171:Q171"/>
    <mergeCell ref="R171:S171"/>
    <mergeCell ref="T171:U171"/>
    <mergeCell ref="V171:W171"/>
    <mergeCell ref="AD178:AE178"/>
    <mergeCell ref="T178:W178"/>
    <mergeCell ref="B178:C178"/>
    <mergeCell ref="D178:E178"/>
    <mergeCell ref="F178:I178"/>
    <mergeCell ref="J178:K178"/>
    <mergeCell ref="L178:M178"/>
    <mergeCell ref="N178:O178"/>
    <mergeCell ref="P178:Q178"/>
    <mergeCell ref="R178:S178"/>
    <mergeCell ref="B129:C129"/>
    <mergeCell ref="D129:E129"/>
    <mergeCell ref="F129:G129"/>
    <mergeCell ref="V122:W122"/>
    <mergeCell ref="X122:Y122"/>
    <mergeCell ref="Z122:AA122"/>
    <mergeCell ref="AB122:AC122"/>
    <mergeCell ref="AD122:AE122"/>
    <mergeCell ref="AF122:AG122"/>
    <mergeCell ref="D123:E128"/>
    <mergeCell ref="F123:G128"/>
    <mergeCell ref="D122:E122"/>
    <mergeCell ref="F122:G122"/>
    <mergeCell ref="H122:I122"/>
    <mergeCell ref="J122:K122"/>
    <mergeCell ref="L122:M122"/>
    <mergeCell ref="N122:O122"/>
    <mergeCell ref="P122:Q122"/>
    <mergeCell ref="R122:S122"/>
    <mergeCell ref="T122:U122"/>
    <mergeCell ref="J123:AI128"/>
    <mergeCell ref="H123:I128"/>
    <mergeCell ref="B120:C120"/>
    <mergeCell ref="D120:E120"/>
    <mergeCell ref="F120:G120"/>
    <mergeCell ref="H120:I120"/>
    <mergeCell ref="J120:K120"/>
    <mergeCell ref="L120:M120"/>
    <mergeCell ref="N120:O120"/>
    <mergeCell ref="AF114:AG119"/>
    <mergeCell ref="P114:Q119"/>
    <mergeCell ref="F114:G119"/>
    <mergeCell ref="H114:I119"/>
    <mergeCell ref="J114:K119"/>
    <mergeCell ref="L114:M119"/>
    <mergeCell ref="N114:O119"/>
    <mergeCell ref="R114:S119"/>
    <mergeCell ref="T114:U119"/>
    <mergeCell ref="V114:W119"/>
    <mergeCell ref="X114:Y119"/>
    <mergeCell ref="AB114:AC119"/>
    <mergeCell ref="AD114:AE119"/>
    <mergeCell ref="D114:E119"/>
    <mergeCell ref="L390:M390"/>
    <mergeCell ref="P391:Q397"/>
    <mergeCell ref="R391:S397"/>
    <mergeCell ref="H398:K398"/>
    <mergeCell ref="H391:K397"/>
    <mergeCell ref="H390:I390"/>
    <mergeCell ref="J390:K390"/>
    <mergeCell ref="T113:U113"/>
    <mergeCell ref="V113:W113"/>
    <mergeCell ref="D257:E262"/>
    <mergeCell ref="D256:E256"/>
    <mergeCell ref="F256:G256"/>
    <mergeCell ref="H256:I256"/>
    <mergeCell ref="J256:K256"/>
    <mergeCell ref="L256:M256"/>
    <mergeCell ref="F163:I168"/>
    <mergeCell ref="D162:E162"/>
    <mergeCell ref="D163:E168"/>
    <mergeCell ref="N133:O133"/>
    <mergeCell ref="P133:Q133"/>
    <mergeCell ref="D113:E113"/>
    <mergeCell ref="F241:G242"/>
    <mergeCell ref="Q244:Z244"/>
    <mergeCell ref="Q245:R245"/>
    <mergeCell ref="S245:T245"/>
    <mergeCell ref="U245:V245"/>
    <mergeCell ref="W245:X245"/>
    <mergeCell ref="Y245:Z245"/>
    <mergeCell ref="Q241:R242"/>
    <mergeCell ref="F113:G113"/>
    <mergeCell ref="H113:I113"/>
    <mergeCell ref="X178:Y178"/>
    <mergeCell ref="AF55:AG55"/>
    <mergeCell ref="AH55:AI55"/>
    <mergeCell ref="Z104:AA104"/>
    <mergeCell ref="AB104:AC104"/>
    <mergeCell ref="AD104:AE104"/>
    <mergeCell ref="AB86:AC86"/>
    <mergeCell ref="AD86:AE86"/>
    <mergeCell ref="AD96:AE101"/>
    <mergeCell ref="AF96:AI101"/>
    <mergeCell ref="AD95:AE95"/>
    <mergeCell ref="AF95:AG95"/>
    <mergeCell ref="AH95:AI95"/>
    <mergeCell ref="X144:Y144"/>
    <mergeCell ref="AB102:AC102"/>
    <mergeCell ref="AD102:AE102"/>
    <mergeCell ref="AF102:AI102"/>
    <mergeCell ref="X111:Y111"/>
    <mergeCell ref="AF133:AG133"/>
    <mergeCell ref="AH86:AI86"/>
    <mergeCell ref="AH104:AI104"/>
    <mergeCell ref="Z144:AA144"/>
    <mergeCell ref="AB144:AC144"/>
    <mergeCell ref="T56:AA61"/>
    <mergeCell ref="T62:AA62"/>
    <mergeCell ref="AB62:AE62"/>
    <mergeCell ref="AB56:AE61"/>
    <mergeCell ref="AF56:AI61"/>
    <mergeCell ref="AF62:AI62"/>
    <mergeCell ref="AD64:AE64"/>
    <mergeCell ref="AF64:AG64"/>
    <mergeCell ref="AH64:AI64"/>
    <mergeCell ref="V73:W73"/>
    <mergeCell ref="V36:AI41"/>
    <mergeCell ref="R133:S133"/>
    <mergeCell ref="Z53:AA53"/>
    <mergeCell ref="R120:S120"/>
    <mergeCell ref="T120:U120"/>
    <mergeCell ref="V120:W120"/>
    <mergeCell ref="X120:Y120"/>
    <mergeCell ref="Z120:AA120"/>
    <mergeCell ref="AB120:AC120"/>
    <mergeCell ref="AD120:AE120"/>
    <mergeCell ref="AF120:AG120"/>
    <mergeCell ref="AH120:AI120"/>
    <mergeCell ref="AL398:AM398"/>
    <mergeCell ref="AL393:AM397"/>
    <mergeCell ref="AB392:AE397"/>
    <mergeCell ref="Z113:AA113"/>
    <mergeCell ref="AB113:AC113"/>
    <mergeCell ref="AD113:AE113"/>
    <mergeCell ref="AF113:AG113"/>
    <mergeCell ref="AH113:AI113"/>
    <mergeCell ref="AD105:AE110"/>
    <mergeCell ref="AF105:AG110"/>
    <mergeCell ref="AH105:AI110"/>
    <mergeCell ref="AD111:AE111"/>
    <mergeCell ref="AH111:AI111"/>
    <mergeCell ref="AH114:AI119"/>
    <mergeCell ref="AH122:AI122"/>
    <mergeCell ref="AD171:AE171"/>
    <mergeCell ref="AF171:AG171"/>
    <mergeCell ref="Z111:AA111"/>
    <mergeCell ref="AB111:AC111"/>
    <mergeCell ref="X134:AI139"/>
    <mergeCell ref="P17:Q17"/>
    <mergeCell ref="R17:S17"/>
    <mergeCell ref="T17:U17"/>
    <mergeCell ref="V17:W17"/>
    <mergeCell ref="X17:Y17"/>
    <mergeCell ref="Z17:AA17"/>
    <mergeCell ref="V35:W35"/>
    <mergeCell ref="X35:Y35"/>
    <mergeCell ref="J113:K113"/>
    <mergeCell ref="L113:M113"/>
    <mergeCell ref="L35:M35"/>
    <mergeCell ref="N35:O35"/>
    <mergeCell ref="P35:Q35"/>
    <mergeCell ref="R35:S35"/>
    <mergeCell ref="N36:O41"/>
    <mergeCell ref="P36:Q41"/>
    <mergeCell ref="R36:S41"/>
    <mergeCell ref="R113:S113"/>
    <mergeCell ref="N105:O110"/>
    <mergeCell ref="P105:Q110"/>
    <mergeCell ref="N104:O104"/>
    <mergeCell ref="P104:Q104"/>
    <mergeCell ref="N113:O113"/>
    <mergeCell ref="P113:Q113"/>
    <mergeCell ref="D87:K92"/>
    <mergeCell ref="D86:E86"/>
    <mergeCell ref="F86:G86"/>
    <mergeCell ref="P87:Q92"/>
    <mergeCell ref="R87:S92"/>
    <mergeCell ref="L87:M92"/>
    <mergeCell ref="N87:O92"/>
    <mergeCell ref="J86:K86"/>
    <mergeCell ref="AD27:AE32"/>
    <mergeCell ref="AF27:AG32"/>
    <mergeCell ref="AD35:AE35"/>
    <mergeCell ref="AF35:AG35"/>
    <mergeCell ref="Z35:AA35"/>
    <mergeCell ref="L26:M26"/>
    <mergeCell ref="D17:E17"/>
    <mergeCell ref="F17:G17"/>
    <mergeCell ref="H17:I17"/>
    <mergeCell ref="AD26:AE26"/>
    <mergeCell ref="P26:Q26"/>
    <mergeCell ref="R26:S26"/>
    <mergeCell ref="T26:U26"/>
    <mergeCell ref="AB35:AC35"/>
    <mergeCell ref="N26:O26"/>
    <mergeCell ref="T27:U32"/>
    <mergeCell ref="Z18:AA23"/>
    <mergeCell ref="AB18:AC23"/>
    <mergeCell ref="AD18:AE23"/>
    <mergeCell ref="AB17:AC17"/>
    <mergeCell ref="D35:E35"/>
    <mergeCell ref="F35:G35"/>
    <mergeCell ref="H35:I35"/>
    <mergeCell ref="J35:K35"/>
    <mergeCell ref="J17:K17"/>
    <mergeCell ref="D18:E23"/>
    <mergeCell ref="F18:G23"/>
    <mergeCell ref="H18:I23"/>
    <mergeCell ref="J18:K23"/>
    <mergeCell ref="X18:Y23"/>
    <mergeCell ref="L17:M17"/>
    <mergeCell ref="N17:O17"/>
    <mergeCell ref="D8:E8"/>
    <mergeCell ref="D55:E55"/>
    <mergeCell ref="F55:G55"/>
    <mergeCell ref="H55:I55"/>
    <mergeCell ref="J55:K55"/>
    <mergeCell ref="L55:M55"/>
    <mergeCell ref="T46:U46"/>
    <mergeCell ref="V46:W46"/>
    <mergeCell ref="X46:Y46"/>
    <mergeCell ref="D46:E46"/>
    <mergeCell ref="F46:G46"/>
    <mergeCell ref="H46:I46"/>
    <mergeCell ref="J46:K46"/>
    <mergeCell ref="L46:M46"/>
    <mergeCell ref="N46:O46"/>
    <mergeCell ref="P46:Q46"/>
    <mergeCell ref="AB9:AC14"/>
    <mergeCell ref="P55:Q55"/>
    <mergeCell ref="R55:S55"/>
    <mergeCell ref="P47:Q52"/>
    <mergeCell ref="R47:S52"/>
    <mergeCell ref="H27:I32"/>
    <mergeCell ref="D26:E26"/>
    <mergeCell ref="AB27:AC32"/>
    <mergeCell ref="F36:G41"/>
    <mergeCell ref="H36:I41"/>
    <mergeCell ref="L36:M41"/>
    <mergeCell ref="V26:W26"/>
    <mergeCell ref="X26:Y26"/>
    <mergeCell ref="Z26:AA26"/>
    <mergeCell ref="AB26:AC26"/>
    <mergeCell ref="Z47:AA52"/>
    <mergeCell ref="N18:O23"/>
    <mergeCell ref="P18:Q23"/>
    <mergeCell ref="R18:S23"/>
    <mergeCell ref="T18:U23"/>
    <mergeCell ref="V18:W23"/>
    <mergeCell ref="D9:E14"/>
    <mergeCell ref="L95:M95"/>
    <mergeCell ref="N95:O95"/>
    <mergeCell ref="P95:Q95"/>
    <mergeCell ref="R95:S95"/>
    <mergeCell ref="T95:U95"/>
    <mergeCell ref="V95:W95"/>
    <mergeCell ref="L18:M23"/>
    <mergeCell ref="R46:S46"/>
    <mergeCell ref="AH35:AI35"/>
    <mergeCell ref="AF18:AG23"/>
    <mergeCell ref="F26:G26"/>
    <mergeCell ref="H26:I26"/>
    <mergeCell ref="J26:K26"/>
    <mergeCell ref="AH26:AI26"/>
    <mergeCell ref="AH27:AI32"/>
    <mergeCell ref="R56:S61"/>
    <mergeCell ref="H86:I86"/>
    <mergeCell ref="AB87:AI92"/>
    <mergeCell ref="AF86:AG86"/>
    <mergeCell ref="AF26:AG26"/>
    <mergeCell ref="V27:W32"/>
    <mergeCell ref="X27:Y32"/>
    <mergeCell ref="Z27:AA32"/>
    <mergeCell ref="D95:E95"/>
    <mergeCell ref="F95:G95"/>
    <mergeCell ref="H95:I95"/>
    <mergeCell ref="AF111:AG111"/>
    <mergeCell ref="X104:Y104"/>
    <mergeCell ref="X105:Y110"/>
    <mergeCell ref="X113:Y113"/>
    <mergeCell ref="X133:Y133"/>
    <mergeCell ref="Z133:AA133"/>
    <mergeCell ref="AB133:AC133"/>
    <mergeCell ref="AD133:AE133"/>
    <mergeCell ref="AF145:AG150"/>
    <mergeCell ref="AH145:AI150"/>
    <mergeCell ref="N111:O111"/>
    <mergeCell ref="P111:Q111"/>
    <mergeCell ref="R111:S111"/>
    <mergeCell ref="T111:U111"/>
    <mergeCell ref="V111:W111"/>
    <mergeCell ref="D104:E104"/>
    <mergeCell ref="F104:G104"/>
    <mergeCell ref="H104:I104"/>
    <mergeCell ref="J104:K104"/>
    <mergeCell ref="D111:E111"/>
    <mergeCell ref="F111:G111"/>
    <mergeCell ref="L104:M104"/>
    <mergeCell ref="D105:E110"/>
    <mergeCell ref="F105:G110"/>
    <mergeCell ref="H105:I110"/>
    <mergeCell ref="J105:K110"/>
    <mergeCell ref="L105:M110"/>
    <mergeCell ref="R144:S144"/>
    <mergeCell ref="L145:O150"/>
    <mergeCell ref="T145:W150"/>
    <mergeCell ref="X145:AE150"/>
    <mergeCell ref="AD9:AE14"/>
    <mergeCell ref="AF9:AG14"/>
    <mergeCell ref="AH9:AI14"/>
    <mergeCell ref="F8:G8"/>
    <mergeCell ref="H8:I8"/>
    <mergeCell ref="J8:K8"/>
    <mergeCell ref="L8:M8"/>
    <mergeCell ref="N8:O8"/>
    <mergeCell ref="P8:Q8"/>
    <mergeCell ref="R8:S8"/>
    <mergeCell ref="T8:U8"/>
    <mergeCell ref="V8:W8"/>
    <mergeCell ref="X8:Y8"/>
    <mergeCell ref="Z8:AA8"/>
    <mergeCell ref="AB8:AC8"/>
    <mergeCell ref="AD8:AE8"/>
    <mergeCell ref="AF8:AG8"/>
    <mergeCell ref="AH8:AI8"/>
    <mergeCell ref="F9:G14"/>
    <mergeCell ref="H9:I14"/>
    <mergeCell ref="J9:K14"/>
    <mergeCell ref="L9:M14"/>
    <mergeCell ref="Z9:AA14"/>
    <mergeCell ref="X9:Y14"/>
    <mergeCell ref="N9:O14"/>
    <mergeCell ref="P9:Q14"/>
    <mergeCell ref="R9:S14"/>
    <mergeCell ref="T9:U14"/>
    <mergeCell ref="V9:W14"/>
    <mergeCell ref="B42:C42"/>
    <mergeCell ref="D42:U42"/>
    <mergeCell ref="B53:C53"/>
    <mergeCell ref="D53:G53"/>
    <mergeCell ref="H53:K53"/>
    <mergeCell ref="T53:W53"/>
    <mergeCell ref="AF53:AI53"/>
    <mergeCell ref="AB47:AC52"/>
    <mergeCell ref="L47:M52"/>
    <mergeCell ref="N47:O52"/>
    <mergeCell ref="AF47:AI52"/>
    <mergeCell ref="AD47:AE52"/>
    <mergeCell ref="T47:W52"/>
    <mergeCell ref="AD53:AE53"/>
    <mergeCell ref="AB53:AC53"/>
    <mergeCell ref="D47:G52"/>
    <mergeCell ref="H47:K52"/>
    <mergeCell ref="X47:Y52"/>
    <mergeCell ref="AH18:AI23"/>
    <mergeCell ref="J36:K41"/>
    <mergeCell ref="T35:U35"/>
    <mergeCell ref="T36:U41"/>
    <mergeCell ref="T86:U86"/>
    <mergeCell ref="V86:W86"/>
    <mergeCell ref="X86:Y86"/>
    <mergeCell ref="Z86:AA86"/>
    <mergeCell ref="T144:U144"/>
    <mergeCell ref="D145:K150"/>
    <mergeCell ref="P145:Q150"/>
    <mergeCell ref="R145:S150"/>
    <mergeCell ref="Z153:AA153"/>
    <mergeCell ref="AB153:AC153"/>
    <mergeCell ref="D154:E159"/>
    <mergeCell ref="R153:S153"/>
    <mergeCell ref="R104:S104"/>
    <mergeCell ref="R105:S110"/>
    <mergeCell ref="T104:U104"/>
    <mergeCell ref="T105:U110"/>
    <mergeCell ref="V144:W144"/>
    <mergeCell ref="AD144:AE144"/>
    <mergeCell ref="AF144:AG144"/>
    <mergeCell ref="AH144:AI144"/>
    <mergeCell ref="V133:W133"/>
    <mergeCell ref="Z105:AA110"/>
    <mergeCell ref="AB105:AC110"/>
    <mergeCell ref="V134:W139"/>
    <mergeCell ref="T133:U133"/>
    <mergeCell ref="AF104:AG104"/>
    <mergeCell ref="R27:S32"/>
    <mergeCell ref="D36:E41"/>
    <mergeCell ref="D56:G61"/>
    <mergeCell ref="T55:U55"/>
    <mergeCell ref="V55:W55"/>
    <mergeCell ref="X55:Y55"/>
    <mergeCell ref="Z55:AA55"/>
    <mergeCell ref="AB55:AC55"/>
    <mergeCell ref="AD55:AE55"/>
    <mergeCell ref="N55:O55"/>
    <mergeCell ref="H56:O61"/>
    <mergeCell ref="P56:Q61"/>
    <mergeCell ref="J163:K168"/>
    <mergeCell ref="L163:M168"/>
    <mergeCell ref="N163:U168"/>
    <mergeCell ref="AB162:AC162"/>
    <mergeCell ref="AD162:AE162"/>
    <mergeCell ref="AF162:AG162"/>
    <mergeCell ref="AH162:AI162"/>
    <mergeCell ref="R162:S162"/>
    <mergeCell ref="T162:U162"/>
    <mergeCell ref="T87:AA92"/>
    <mergeCell ref="X162:Y162"/>
    <mergeCell ref="Z162:AA162"/>
    <mergeCell ref="J162:K162"/>
    <mergeCell ref="L162:M162"/>
    <mergeCell ref="N162:O162"/>
    <mergeCell ref="P162:Q162"/>
    <mergeCell ref="J111:K111"/>
    <mergeCell ref="L111:M111"/>
    <mergeCell ref="V104:W104"/>
    <mergeCell ref="V105:W110"/>
    <mergeCell ref="T153:U153"/>
    <mergeCell ref="V153:W153"/>
    <mergeCell ref="B62:C62"/>
    <mergeCell ref="L53:M53"/>
    <mergeCell ref="N53:O53"/>
    <mergeCell ref="P53:Q53"/>
    <mergeCell ref="R53:S53"/>
    <mergeCell ref="X53:Y53"/>
    <mergeCell ref="P62:Q62"/>
    <mergeCell ref="R62:S62"/>
    <mergeCell ref="D62:G62"/>
    <mergeCell ref="H62:O62"/>
    <mergeCell ref="B15:C15"/>
    <mergeCell ref="D15:AI15"/>
    <mergeCell ref="B24:C24"/>
    <mergeCell ref="D24:E24"/>
    <mergeCell ref="F24:AI24"/>
    <mergeCell ref="B33:C33"/>
    <mergeCell ref="D33:M33"/>
    <mergeCell ref="N33:AI33"/>
    <mergeCell ref="AD46:AE46"/>
    <mergeCell ref="AF46:AG46"/>
    <mergeCell ref="AH46:AI46"/>
    <mergeCell ref="Z46:AA46"/>
    <mergeCell ref="AB46:AC46"/>
    <mergeCell ref="AD17:AE17"/>
    <mergeCell ref="AF17:AG17"/>
    <mergeCell ref="AH17:AI17"/>
    <mergeCell ref="D27:E32"/>
    <mergeCell ref="F27:G32"/>
    <mergeCell ref="J27:K32"/>
    <mergeCell ref="L27:M32"/>
    <mergeCell ref="N27:O32"/>
    <mergeCell ref="P27:Q32"/>
    <mergeCell ref="B93:C93"/>
    <mergeCell ref="D93:K93"/>
    <mergeCell ref="L93:M93"/>
    <mergeCell ref="N93:O93"/>
    <mergeCell ref="P93:Q93"/>
    <mergeCell ref="R93:S93"/>
    <mergeCell ref="T93:AA93"/>
    <mergeCell ref="AB93:AI93"/>
    <mergeCell ref="B102:C102"/>
    <mergeCell ref="L102:M102"/>
    <mergeCell ref="N102:O102"/>
    <mergeCell ref="P102:Q102"/>
    <mergeCell ref="R102:S102"/>
    <mergeCell ref="D102:E102"/>
    <mergeCell ref="F102:G102"/>
    <mergeCell ref="H102:I102"/>
    <mergeCell ref="J102:K102"/>
    <mergeCell ref="T102:U102"/>
    <mergeCell ref="V102:W102"/>
    <mergeCell ref="X102:Y102"/>
    <mergeCell ref="Z102:AA102"/>
    <mergeCell ref="X96:Y101"/>
    <mergeCell ref="Z95:AA95"/>
    <mergeCell ref="D96:E101"/>
    <mergeCell ref="F96:G101"/>
    <mergeCell ref="H96:I101"/>
    <mergeCell ref="J96:K101"/>
    <mergeCell ref="Z96:AA101"/>
    <mergeCell ref="AB96:AC101"/>
    <mergeCell ref="J95:K95"/>
    <mergeCell ref="L96:M101"/>
    <mergeCell ref="N96:O101"/>
    <mergeCell ref="B151:C151"/>
    <mergeCell ref="P151:Q151"/>
    <mergeCell ref="R151:S151"/>
    <mergeCell ref="L151:O151"/>
    <mergeCell ref="D151:K151"/>
    <mergeCell ref="L153:M153"/>
    <mergeCell ref="AH154:AI159"/>
    <mergeCell ref="J154:Q159"/>
    <mergeCell ref="N153:O153"/>
    <mergeCell ref="P153:Q153"/>
    <mergeCell ref="AD154:AG159"/>
    <mergeCell ref="AD153:AE153"/>
    <mergeCell ref="AF153:AG153"/>
    <mergeCell ref="AF151:AG151"/>
    <mergeCell ref="AH151:AI151"/>
    <mergeCell ref="H153:I153"/>
    <mergeCell ref="B111:C111"/>
    <mergeCell ref="B140:C140"/>
    <mergeCell ref="D140:E140"/>
    <mergeCell ref="F140:G140"/>
    <mergeCell ref="H140:K140"/>
    <mergeCell ref="L140:O140"/>
    <mergeCell ref="P140:S140"/>
    <mergeCell ref="T140:U140"/>
    <mergeCell ref="V140:W140"/>
    <mergeCell ref="D134:E139"/>
    <mergeCell ref="F134:G139"/>
    <mergeCell ref="H134:K139"/>
    <mergeCell ref="L134:O139"/>
    <mergeCell ref="P134:S139"/>
    <mergeCell ref="T134:U139"/>
    <mergeCell ref="H111:I111"/>
    <mergeCell ref="B169:C169"/>
    <mergeCell ref="D169:E169"/>
    <mergeCell ref="F169:I169"/>
    <mergeCell ref="AD169:AG169"/>
    <mergeCell ref="AH169:AI169"/>
    <mergeCell ref="N169:U169"/>
    <mergeCell ref="V169:AC169"/>
    <mergeCell ref="J169:K169"/>
    <mergeCell ref="L169:M169"/>
    <mergeCell ref="B160:C160"/>
    <mergeCell ref="AH160:AI160"/>
    <mergeCell ref="D160:E160"/>
    <mergeCell ref="R160:Y160"/>
    <mergeCell ref="J160:Q160"/>
    <mergeCell ref="F160:I160"/>
    <mergeCell ref="Z160:AC160"/>
    <mergeCell ref="AD160:AG160"/>
    <mergeCell ref="AH163:AI168"/>
    <mergeCell ref="V163:AC168"/>
    <mergeCell ref="AD163:AG168"/>
    <mergeCell ref="V162:W162"/>
    <mergeCell ref="B366:C366"/>
    <mergeCell ref="D360:E365"/>
    <mergeCell ref="D366:E366"/>
    <mergeCell ref="F366:G366"/>
    <mergeCell ref="D357:E357"/>
    <mergeCell ref="L360:M365"/>
    <mergeCell ref="L366:M366"/>
    <mergeCell ref="F361:G365"/>
    <mergeCell ref="H361:K365"/>
    <mergeCell ref="H366:K366"/>
    <mergeCell ref="H359:K359"/>
    <mergeCell ref="B356:C356"/>
    <mergeCell ref="D359:E359"/>
    <mergeCell ref="F359:G359"/>
    <mergeCell ref="B313:C313"/>
    <mergeCell ref="D313:AI313"/>
    <mergeCell ref="B322:C322"/>
    <mergeCell ref="D322:AI322"/>
    <mergeCell ref="B338:C338"/>
    <mergeCell ref="D338:AI338"/>
    <mergeCell ref="B347:C347"/>
    <mergeCell ref="D347:AI347"/>
    <mergeCell ref="D331:E331"/>
    <mergeCell ref="F331:AG331"/>
    <mergeCell ref="AH331:AI331"/>
    <mergeCell ref="D332:AI337"/>
    <mergeCell ref="D340:E340"/>
    <mergeCell ref="F340:AG340"/>
    <mergeCell ref="AH340:AI340"/>
    <mergeCell ref="D341:AI346"/>
    <mergeCell ref="AH315:AI315"/>
    <mergeCell ref="F315:AG315"/>
    <mergeCell ref="AL256:AM256"/>
    <mergeCell ref="X258:Y262"/>
    <mergeCell ref="X263:Y263"/>
    <mergeCell ref="X256:Y256"/>
    <mergeCell ref="Z256:AA256"/>
    <mergeCell ref="AB256:AC256"/>
    <mergeCell ref="AD258:AG262"/>
    <mergeCell ref="AD263:AG263"/>
    <mergeCell ref="AH257:AI262"/>
    <mergeCell ref="AH263:AI263"/>
    <mergeCell ref="AV391:AW397"/>
    <mergeCell ref="AV398:AW398"/>
    <mergeCell ref="AF392:AI397"/>
    <mergeCell ref="X392:AA397"/>
    <mergeCell ref="D379:K379"/>
    <mergeCell ref="B379:C379"/>
    <mergeCell ref="N390:O390"/>
    <mergeCell ref="P390:Q390"/>
    <mergeCell ref="R390:S390"/>
    <mergeCell ref="T390:U390"/>
    <mergeCell ref="V390:W390"/>
    <mergeCell ref="AR393:AU397"/>
    <mergeCell ref="AN393:AQ397"/>
    <mergeCell ref="AJ393:AK397"/>
    <mergeCell ref="AN398:AQ398"/>
    <mergeCell ref="AR398:AU398"/>
    <mergeCell ref="AJ398:AK398"/>
    <mergeCell ref="AF398:AI398"/>
    <mergeCell ref="X398:AA398"/>
    <mergeCell ref="B398:C398"/>
    <mergeCell ref="D391:G397"/>
    <mergeCell ref="L391:O397"/>
    <mergeCell ref="X283:Y283"/>
    <mergeCell ref="Z283:AA283"/>
    <mergeCell ref="AB283:AC283"/>
    <mergeCell ref="AD283:AE283"/>
    <mergeCell ref="AF283:AG283"/>
    <mergeCell ref="N257:O262"/>
    <mergeCell ref="N263:O263"/>
    <mergeCell ref="P257:S262"/>
    <mergeCell ref="P263:S263"/>
    <mergeCell ref="R398:S398"/>
    <mergeCell ref="T398:W398"/>
    <mergeCell ref="J276:W276"/>
    <mergeCell ref="Z263:AC263"/>
    <mergeCell ref="Z258:AC262"/>
    <mergeCell ref="J277:W277"/>
    <mergeCell ref="T391:W397"/>
    <mergeCell ref="AB398:AE398"/>
    <mergeCell ref="D316:AI321"/>
    <mergeCell ref="D315:E315"/>
    <mergeCell ref="D372:E372"/>
    <mergeCell ref="F372:G372"/>
    <mergeCell ref="H372:I372"/>
    <mergeCell ref="J372:K372"/>
    <mergeCell ref="D373:K378"/>
    <mergeCell ref="P398:Q398"/>
    <mergeCell ref="D398:G398"/>
    <mergeCell ref="L398:O398"/>
    <mergeCell ref="D390:E390"/>
    <mergeCell ref="F390:G390"/>
    <mergeCell ref="AH306:AI306"/>
    <mergeCell ref="F306:AG306"/>
    <mergeCell ref="D307:AI312"/>
    <mergeCell ref="J416:W416"/>
    <mergeCell ref="J273:W273"/>
    <mergeCell ref="J409:W409"/>
    <mergeCell ref="J412:W412"/>
    <mergeCell ref="L86:M86"/>
    <mergeCell ref="N86:O86"/>
    <mergeCell ref="P86:Q86"/>
    <mergeCell ref="R86:S86"/>
    <mergeCell ref="F162:G162"/>
    <mergeCell ref="H162:I162"/>
    <mergeCell ref="F154:I159"/>
    <mergeCell ref="P144:Q144"/>
    <mergeCell ref="H129:I129"/>
    <mergeCell ref="P120:Q120"/>
    <mergeCell ref="T201:U201"/>
    <mergeCell ref="D202:M203"/>
    <mergeCell ref="N202:W203"/>
    <mergeCell ref="N204:O207"/>
    <mergeCell ref="P204:Q207"/>
    <mergeCell ref="R204:S207"/>
    <mergeCell ref="T204:U207"/>
    <mergeCell ref="D211:K212"/>
    <mergeCell ref="L235:M235"/>
    <mergeCell ref="N235:O235"/>
    <mergeCell ref="R256:S256"/>
    <mergeCell ref="T256:U256"/>
    <mergeCell ref="V256:W256"/>
    <mergeCell ref="J415:W415"/>
    <mergeCell ref="V283:W283"/>
    <mergeCell ref="D306:E306"/>
    <mergeCell ref="P96:Q101"/>
    <mergeCell ref="R96:S101"/>
    <mergeCell ref="D201:E201"/>
    <mergeCell ref="F201:G201"/>
    <mergeCell ref="H201:I201"/>
    <mergeCell ref="J201:K201"/>
    <mergeCell ref="L201:M201"/>
    <mergeCell ref="N201:O201"/>
    <mergeCell ref="P201:Q201"/>
    <mergeCell ref="R201:S201"/>
    <mergeCell ref="AH208:AI208"/>
    <mergeCell ref="D210:E210"/>
    <mergeCell ref="F210:G210"/>
    <mergeCell ref="H210:I210"/>
    <mergeCell ref="J210:K210"/>
    <mergeCell ref="L210:M210"/>
    <mergeCell ref="AH210:AI210"/>
    <mergeCell ref="D208:E208"/>
    <mergeCell ref="H144:I144"/>
    <mergeCell ref="J144:K144"/>
    <mergeCell ref="L144:M144"/>
    <mergeCell ref="N144:O144"/>
    <mergeCell ref="X153:Y153"/>
    <mergeCell ref="AH153:AI153"/>
    <mergeCell ref="AF172:AG177"/>
    <mergeCell ref="Z154:AC159"/>
    <mergeCell ref="R154:Y159"/>
    <mergeCell ref="T151:W151"/>
    <mergeCell ref="X151:AE151"/>
    <mergeCell ref="F172:I177"/>
    <mergeCell ref="J172:K177"/>
    <mergeCell ref="L172:M177"/>
    <mergeCell ref="N172:O177"/>
    <mergeCell ref="P172:Q177"/>
    <mergeCell ref="B235:C235"/>
    <mergeCell ref="D235:E235"/>
    <mergeCell ref="F235:G235"/>
    <mergeCell ref="H235:I235"/>
    <mergeCell ref="J235:K235"/>
    <mergeCell ref="AD228:AE228"/>
    <mergeCell ref="AF228:AG228"/>
    <mergeCell ref="AH228:AI228"/>
    <mergeCell ref="B226:C226"/>
    <mergeCell ref="D226:E226"/>
    <mergeCell ref="F226:G226"/>
    <mergeCell ref="H226:I226"/>
    <mergeCell ref="J226:K226"/>
    <mergeCell ref="L226:M226"/>
    <mergeCell ref="N226:O226"/>
    <mergeCell ref="P226:Q226"/>
    <mergeCell ref="R226:S226"/>
    <mergeCell ref="D228:E228"/>
    <mergeCell ref="F228:G228"/>
    <mergeCell ref="H228:I228"/>
    <mergeCell ref="J228:K228"/>
    <mergeCell ref="L228:M228"/>
    <mergeCell ref="N228:O228"/>
    <mergeCell ref="P228:Q228"/>
    <mergeCell ref="R228:S228"/>
    <mergeCell ref="T228:U228"/>
    <mergeCell ref="P235:Q235"/>
    <mergeCell ref="R235:S235"/>
    <mergeCell ref="T235:U235"/>
    <mergeCell ref="V235:W235"/>
    <mergeCell ref="X235:Y235"/>
    <mergeCell ref="Z235:AA235"/>
    <mergeCell ref="J229:K234"/>
    <mergeCell ref="AD220:AE225"/>
    <mergeCell ref="AF220:AG225"/>
    <mergeCell ref="AH220:AI225"/>
    <mergeCell ref="D219:E219"/>
    <mergeCell ref="F219:G219"/>
    <mergeCell ref="H219:I219"/>
    <mergeCell ref="J219:K219"/>
    <mergeCell ref="L219:M219"/>
    <mergeCell ref="N219:O219"/>
    <mergeCell ref="P219:Q219"/>
    <mergeCell ref="R219:S219"/>
    <mergeCell ref="T219:U219"/>
    <mergeCell ref="AH213:AI216"/>
    <mergeCell ref="AF211:AI212"/>
    <mergeCell ref="L211:U212"/>
    <mergeCell ref="L213:M216"/>
    <mergeCell ref="N213:O216"/>
    <mergeCell ref="P213:Q216"/>
    <mergeCell ref="R213:S216"/>
    <mergeCell ref="T213:U216"/>
    <mergeCell ref="V211:AE212"/>
    <mergeCell ref="V213:W216"/>
    <mergeCell ref="X213:Y216"/>
    <mergeCell ref="Z213:AA216"/>
    <mergeCell ref="AB213:AC216"/>
    <mergeCell ref="AD213:AE216"/>
    <mergeCell ref="Z228:AA228"/>
    <mergeCell ref="AB228:AC228"/>
    <mergeCell ref="P222:Q225"/>
    <mergeCell ref="T217:U217"/>
    <mergeCell ref="V217:W217"/>
    <mergeCell ref="B217:C217"/>
    <mergeCell ref="D217:E217"/>
    <mergeCell ref="F217:G217"/>
    <mergeCell ref="H217:I217"/>
    <mergeCell ref="J217:K217"/>
    <mergeCell ref="D213:E216"/>
    <mergeCell ref="F213:G216"/>
    <mergeCell ref="H213:I216"/>
    <mergeCell ref="J213:K216"/>
    <mergeCell ref="T208:U208"/>
    <mergeCell ref="V208:W208"/>
    <mergeCell ref="X208:Y208"/>
    <mergeCell ref="Z208:AA208"/>
    <mergeCell ref="AB208:AC208"/>
    <mergeCell ref="AD208:AE208"/>
    <mergeCell ref="AF208:AG208"/>
    <mergeCell ref="J204:K207"/>
    <mergeCell ref="H204:I207"/>
    <mergeCell ref="F204:G207"/>
    <mergeCell ref="D204:E207"/>
    <mergeCell ref="N210:O210"/>
    <mergeCell ref="P210:Q210"/>
    <mergeCell ref="R210:S210"/>
    <mergeCell ref="T210:U210"/>
    <mergeCell ref="V210:W210"/>
    <mergeCell ref="AD217:AE217"/>
    <mergeCell ref="AF217:AG217"/>
    <mergeCell ref="L217:M217"/>
    <mergeCell ref="N217:O217"/>
    <mergeCell ref="B208:C208"/>
    <mergeCell ref="L204:M207"/>
    <mergeCell ref="V204:W207"/>
    <mergeCell ref="AF204:AG207"/>
    <mergeCell ref="AF213:AG216"/>
    <mergeCell ref="X210:Y210"/>
    <mergeCell ref="Z210:AA210"/>
    <mergeCell ref="AB210:AC210"/>
    <mergeCell ref="AD210:AE210"/>
    <mergeCell ref="AF210:AG210"/>
    <mergeCell ref="AH217:AI217"/>
    <mergeCell ref="L229:M234"/>
    <mergeCell ref="N229:O234"/>
    <mergeCell ref="P229:Q234"/>
    <mergeCell ref="R229:S234"/>
    <mergeCell ref="T229:U234"/>
    <mergeCell ref="V229:W234"/>
    <mergeCell ref="X229:Y234"/>
    <mergeCell ref="Z229:AA234"/>
    <mergeCell ref="T226:U226"/>
    <mergeCell ref="V226:W226"/>
    <mergeCell ref="X226:Y226"/>
    <mergeCell ref="Z226:AA226"/>
    <mergeCell ref="AB226:AC226"/>
    <mergeCell ref="AD226:AE226"/>
    <mergeCell ref="AF226:AG226"/>
    <mergeCell ref="AH226:AI226"/>
    <mergeCell ref="V228:W228"/>
    <mergeCell ref="X228:Y228"/>
    <mergeCell ref="AH204:AI207"/>
    <mergeCell ref="AB219:AC219"/>
    <mergeCell ref="AD219:AE219"/>
    <mergeCell ref="AF219:AG219"/>
    <mergeCell ref="D64:E64"/>
    <mergeCell ref="F64:G64"/>
    <mergeCell ref="H64:I64"/>
    <mergeCell ref="J64:K64"/>
    <mergeCell ref="L64:M64"/>
    <mergeCell ref="N64:O64"/>
    <mergeCell ref="P64:Q64"/>
    <mergeCell ref="R64:S64"/>
    <mergeCell ref="T64:U64"/>
    <mergeCell ref="H181:I186"/>
    <mergeCell ref="H187:I187"/>
    <mergeCell ref="V64:W64"/>
    <mergeCell ref="X64:Y64"/>
    <mergeCell ref="Z64:AA64"/>
    <mergeCell ref="AB64:AC64"/>
    <mergeCell ref="R65:Y70"/>
    <mergeCell ref="R71:Y71"/>
    <mergeCell ref="D133:E133"/>
    <mergeCell ref="F133:G133"/>
    <mergeCell ref="H133:I133"/>
    <mergeCell ref="J133:K133"/>
    <mergeCell ref="L133:M133"/>
    <mergeCell ref="Z114:AA119"/>
    <mergeCell ref="AB95:AC95"/>
    <mergeCell ref="X95:Y95"/>
    <mergeCell ref="T96:U101"/>
    <mergeCell ref="V96:W101"/>
    <mergeCell ref="R172:S177"/>
    <mergeCell ref="X172:Y177"/>
    <mergeCell ref="Z172:AA177"/>
    <mergeCell ref="AB172:AC177"/>
    <mergeCell ref="L74:M79"/>
    <mergeCell ref="P71:Q71"/>
    <mergeCell ref="AH71:AI71"/>
    <mergeCell ref="X217:Y217"/>
    <mergeCell ref="Z217:AA217"/>
    <mergeCell ref="V219:W219"/>
    <mergeCell ref="X219:Y219"/>
    <mergeCell ref="Z219:AA219"/>
    <mergeCell ref="R222:S225"/>
    <mergeCell ref="T220:AC221"/>
    <mergeCell ref="T222:U225"/>
    <mergeCell ref="V222:W225"/>
    <mergeCell ref="X222:Y225"/>
    <mergeCell ref="Z222:AA225"/>
    <mergeCell ref="AB222:AC225"/>
    <mergeCell ref="P217:Q217"/>
    <mergeCell ref="R217:S217"/>
    <mergeCell ref="AB217:AC217"/>
    <mergeCell ref="X204:Y207"/>
    <mergeCell ref="Z204:AA207"/>
    <mergeCell ref="AB204:AC207"/>
    <mergeCell ref="AD204:AE207"/>
    <mergeCell ref="AH202:AI203"/>
    <mergeCell ref="X202:AG203"/>
    <mergeCell ref="AH219:AI219"/>
    <mergeCell ref="V201:W201"/>
    <mergeCell ref="X201:Y201"/>
    <mergeCell ref="Z201:AA201"/>
    <mergeCell ref="AB201:AC201"/>
    <mergeCell ref="AD201:AE201"/>
    <mergeCell ref="AF201:AG201"/>
    <mergeCell ref="AH201:AI201"/>
    <mergeCell ref="AH133:AI133"/>
    <mergeCell ref="D144:E144"/>
    <mergeCell ref="F144:G144"/>
    <mergeCell ref="X73:Y73"/>
    <mergeCell ref="D153:E153"/>
    <mergeCell ref="F153:G153"/>
    <mergeCell ref="J153:K153"/>
    <mergeCell ref="B80:C80"/>
    <mergeCell ref="D80:K80"/>
    <mergeCell ref="D65:G70"/>
    <mergeCell ref="D71:G71"/>
    <mergeCell ref="D74:K79"/>
    <mergeCell ref="Z73:AA73"/>
    <mergeCell ref="AB73:AC73"/>
    <mergeCell ref="AD73:AE73"/>
    <mergeCell ref="AF73:AG73"/>
    <mergeCell ref="AH73:AI73"/>
    <mergeCell ref="D73:E73"/>
    <mergeCell ref="F73:G73"/>
    <mergeCell ref="H73:I73"/>
    <mergeCell ref="J73:K73"/>
    <mergeCell ref="L73:M73"/>
    <mergeCell ref="N73:O73"/>
    <mergeCell ref="P73:Q73"/>
    <mergeCell ref="R73:S73"/>
    <mergeCell ref="T73:U73"/>
    <mergeCell ref="B71:C71"/>
    <mergeCell ref="H65:O70"/>
    <mergeCell ref="H71:O71"/>
    <mergeCell ref="Z65:AG70"/>
    <mergeCell ref="Z71:AG71"/>
    <mergeCell ref="P65:Q70"/>
    <mergeCell ref="AH65:AI70"/>
  </mergeCells>
  <phoneticPr fontId="9"/>
  <pageMargins left="0.25" right="0.25" top="0.75" bottom="0.75" header="0.3" footer="0.3"/>
  <pageSetup paperSize="9" scale="46" fitToHeight="0" orientation="landscape" r:id="rId1"/>
  <rowBreaks count="5" manualBreakCount="5">
    <brk id="83" max="16383" man="1"/>
    <brk id="141" max="16383" man="1"/>
    <brk id="246" max="48" man="1"/>
    <brk id="323" max="16383" man="1"/>
    <brk id="380" max="48"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G253"/>
  <sheetViews>
    <sheetView showGridLines="0" view="pageBreakPreview" zoomScaleNormal="70" zoomScaleSheetLayoutView="100" workbookViewId="0">
      <pane ySplit="5" topLeftCell="A24" activePane="bottomLeft" state="frozen"/>
      <selection pane="bottomLeft" activeCell="G35" sqref="G35"/>
    </sheetView>
  </sheetViews>
  <sheetFormatPr defaultColWidth="9" defaultRowHeight="13.5"/>
  <cols>
    <col min="1" max="1" width="9" style="137"/>
    <col min="2" max="2" width="13.875" style="137" bestFit="1" customWidth="1"/>
    <col min="3" max="3" width="33" style="137" customWidth="1"/>
    <col min="4" max="4" width="31.625" style="137" bestFit="1" customWidth="1"/>
    <col min="5" max="6" width="13.875" style="127" customWidth="1"/>
    <col min="7" max="7" width="12.75" style="24" bestFit="1" customWidth="1"/>
    <col min="8" max="9" width="9.5" style="24" bestFit="1" customWidth="1"/>
    <col min="10" max="10" width="7.5" style="24" bestFit="1" customWidth="1"/>
    <col min="11" max="11" width="9.5" style="24" bestFit="1" customWidth="1"/>
    <col min="12" max="17" width="6.125" style="137" customWidth="1"/>
    <col min="18" max="24" width="6.875" style="137" customWidth="1"/>
    <col min="25" max="33" width="7.125" style="137" customWidth="1"/>
    <col min="34" max="16384" width="9" style="137"/>
  </cols>
  <sheetData>
    <row r="1" spans="1:33" ht="17.25">
      <c r="A1" s="23" t="s">
        <v>13</v>
      </c>
    </row>
    <row r="2" spans="1:33" ht="17.25">
      <c r="A2" s="23"/>
      <c r="Y2" s="137" t="s">
        <v>464</v>
      </c>
    </row>
    <row r="3" spans="1:33" ht="17.25">
      <c r="A3" s="23"/>
      <c r="B3" s="1070" t="s">
        <v>2</v>
      </c>
      <c r="C3" s="1070" t="s">
        <v>23</v>
      </c>
      <c r="D3" s="1070"/>
      <c r="E3" s="1072" t="s">
        <v>1727</v>
      </c>
      <c r="F3" s="1072" t="s">
        <v>2733</v>
      </c>
      <c r="G3" s="891" t="s">
        <v>137</v>
      </c>
      <c r="H3" s="891" t="s">
        <v>243</v>
      </c>
      <c r="I3" s="891" t="s">
        <v>138</v>
      </c>
      <c r="J3" s="891" t="s">
        <v>140</v>
      </c>
      <c r="K3" s="891" t="s">
        <v>139</v>
      </c>
      <c r="L3" s="1070" t="s">
        <v>462</v>
      </c>
      <c r="M3" s="1070"/>
      <c r="N3" s="1070"/>
      <c r="O3" s="1070"/>
      <c r="P3" s="1070"/>
      <c r="Q3" s="1070"/>
      <c r="R3" s="1070"/>
      <c r="S3" s="1070"/>
      <c r="T3" s="1070"/>
      <c r="U3" s="1070"/>
      <c r="V3" s="1070"/>
      <c r="W3" s="1070"/>
      <c r="X3" s="1070"/>
      <c r="Y3" s="1071" t="s">
        <v>463</v>
      </c>
      <c r="Z3" s="1071"/>
      <c r="AA3" s="1071"/>
      <c r="AB3" s="1071"/>
      <c r="AC3" s="1071"/>
      <c r="AD3" s="1071"/>
      <c r="AE3" s="1071"/>
      <c r="AF3" s="1071"/>
      <c r="AG3" s="1071"/>
    </row>
    <row r="4" spans="1:33" ht="13.5" customHeight="1">
      <c r="B4" s="1070"/>
      <c r="C4" s="1070"/>
      <c r="D4" s="1070"/>
      <c r="E4" s="1073"/>
      <c r="F4" s="1075"/>
      <c r="G4" s="891"/>
      <c r="H4" s="891"/>
      <c r="I4" s="891"/>
      <c r="J4" s="891"/>
      <c r="K4" s="891"/>
      <c r="L4" s="1070" t="s">
        <v>262</v>
      </c>
      <c r="M4" s="1070"/>
      <c r="N4" s="1070"/>
      <c r="O4" s="1070"/>
      <c r="P4" s="1070" t="s">
        <v>418</v>
      </c>
      <c r="Q4" s="1070"/>
      <c r="R4" s="1071" t="s">
        <v>263</v>
      </c>
      <c r="S4" s="1071"/>
      <c r="T4" s="1071"/>
      <c r="U4" s="1071"/>
      <c r="V4" s="1071"/>
      <c r="W4" s="1071"/>
      <c r="X4" s="1071"/>
      <c r="Y4" s="1071"/>
      <c r="Z4" s="1071"/>
      <c r="AA4" s="1071"/>
      <c r="AB4" s="1071"/>
      <c r="AC4" s="1071"/>
      <c r="AD4" s="1071"/>
      <c r="AE4" s="1071"/>
      <c r="AF4" s="1071"/>
      <c r="AG4" s="1071"/>
    </row>
    <row r="5" spans="1:33">
      <c r="B5" s="1070"/>
      <c r="C5" s="1070"/>
      <c r="D5" s="1070"/>
      <c r="E5" s="1074"/>
      <c r="F5" s="1076"/>
      <c r="G5" s="891"/>
      <c r="H5" s="891"/>
      <c r="I5" s="891"/>
      <c r="J5" s="891"/>
      <c r="K5" s="891"/>
      <c r="L5" s="1070" t="s">
        <v>241</v>
      </c>
      <c r="M5" s="1070"/>
      <c r="N5" s="1070" t="s">
        <v>242</v>
      </c>
      <c r="O5" s="1070"/>
      <c r="P5" s="1070"/>
      <c r="Q5" s="1070"/>
      <c r="R5" s="1071"/>
      <c r="S5" s="1071"/>
      <c r="T5" s="1071"/>
      <c r="U5" s="1071"/>
      <c r="V5" s="1071"/>
      <c r="W5" s="1071"/>
      <c r="X5" s="1071"/>
      <c r="Y5" s="1071"/>
      <c r="Z5" s="1071"/>
      <c r="AA5" s="1071"/>
      <c r="AB5" s="1071"/>
      <c r="AC5" s="1071"/>
      <c r="AD5" s="1071"/>
      <c r="AE5" s="1071"/>
      <c r="AF5" s="1071"/>
      <c r="AG5" s="1071"/>
    </row>
    <row r="6" spans="1:33" ht="53.25" customHeight="1">
      <c r="B6" s="2" t="s">
        <v>40</v>
      </c>
      <c r="C6" s="1" t="s">
        <v>414</v>
      </c>
      <c r="D6" s="2" t="s">
        <v>355</v>
      </c>
      <c r="E6" s="329" t="s">
        <v>1729</v>
      </c>
      <c r="F6" s="163" t="s">
        <v>2734</v>
      </c>
      <c r="G6" s="3" t="s">
        <v>260</v>
      </c>
      <c r="H6" s="3">
        <v>12</v>
      </c>
      <c r="I6" s="3" t="s">
        <v>144</v>
      </c>
      <c r="J6" s="3">
        <v>17</v>
      </c>
      <c r="K6" s="3">
        <v>1</v>
      </c>
      <c r="L6" s="718" t="s">
        <v>261</v>
      </c>
      <c r="M6" s="718"/>
      <c r="N6" s="718" t="s">
        <v>261</v>
      </c>
      <c r="O6" s="718"/>
      <c r="P6" s="718"/>
      <c r="Q6" s="718"/>
      <c r="R6" s="1029"/>
      <c r="S6" s="1029"/>
      <c r="T6" s="1029"/>
      <c r="U6" s="1029"/>
      <c r="V6" s="1029"/>
      <c r="W6" s="1029"/>
      <c r="X6" s="1029"/>
      <c r="Y6" s="1040" t="s">
        <v>474</v>
      </c>
      <c r="Z6" s="1029"/>
      <c r="AA6" s="1029"/>
      <c r="AB6" s="1029"/>
      <c r="AC6" s="1029"/>
      <c r="AD6" s="1029"/>
      <c r="AE6" s="1029"/>
      <c r="AF6" s="1029"/>
      <c r="AG6" s="1029"/>
    </row>
    <row r="7" spans="1:33" ht="45.75" customHeight="1">
      <c r="B7" s="25"/>
      <c r="C7" s="1" t="s">
        <v>353</v>
      </c>
      <c r="D7" s="2" t="s">
        <v>356</v>
      </c>
      <c r="E7" s="329" t="s">
        <v>1729</v>
      </c>
      <c r="F7" s="163" t="s">
        <v>2734</v>
      </c>
      <c r="G7" s="3" t="s">
        <v>260</v>
      </c>
      <c r="H7" s="4">
        <f t="shared" ref="H7" si="0">H6+J6</f>
        <v>29</v>
      </c>
      <c r="I7" s="3" t="s">
        <v>144</v>
      </c>
      <c r="J7" s="3">
        <v>20</v>
      </c>
      <c r="K7" s="3">
        <v>1</v>
      </c>
      <c r="L7" s="718" t="s">
        <v>261</v>
      </c>
      <c r="M7" s="718"/>
      <c r="N7" s="718" t="s">
        <v>261</v>
      </c>
      <c r="O7" s="718"/>
      <c r="P7" s="718"/>
      <c r="Q7" s="718"/>
      <c r="R7" s="1029"/>
      <c r="S7" s="1029"/>
      <c r="T7" s="1029"/>
      <c r="U7" s="1029"/>
      <c r="V7" s="1029"/>
      <c r="W7" s="1029"/>
      <c r="X7" s="1029"/>
      <c r="Y7" s="1040" t="s">
        <v>475</v>
      </c>
      <c r="Z7" s="1029"/>
      <c r="AA7" s="1029"/>
      <c r="AB7" s="1029"/>
      <c r="AC7" s="1029"/>
      <c r="AD7" s="1029"/>
      <c r="AE7" s="1029"/>
      <c r="AF7" s="1029"/>
      <c r="AG7" s="1029"/>
    </row>
    <row r="8" spans="1:33" ht="57" customHeight="1">
      <c r="B8" s="197"/>
      <c r="C8" s="1" t="s">
        <v>354</v>
      </c>
      <c r="D8" s="2" t="s">
        <v>41</v>
      </c>
      <c r="E8" s="329" t="s">
        <v>1729</v>
      </c>
      <c r="F8" s="163" t="s">
        <v>2734</v>
      </c>
      <c r="G8" s="3" t="s">
        <v>260</v>
      </c>
      <c r="H8" s="4">
        <f t="shared" ref="H8:H22" si="1">H7+J7</f>
        <v>49</v>
      </c>
      <c r="I8" s="3" t="s">
        <v>144</v>
      </c>
      <c r="J8" s="3">
        <v>20</v>
      </c>
      <c r="K8" s="3">
        <v>1</v>
      </c>
      <c r="L8" s="718" t="s">
        <v>261</v>
      </c>
      <c r="M8" s="718"/>
      <c r="N8" s="718" t="s">
        <v>261</v>
      </c>
      <c r="O8" s="718"/>
      <c r="P8" s="718"/>
      <c r="Q8" s="718"/>
      <c r="R8" s="1029"/>
      <c r="S8" s="1029"/>
      <c r="T8" s="1029"/>
      <c r="U8" s="1029"/>
      <c r="V8" s="1029"/>
      <c r="W8" s="1029"/>
      <c r="X8" s="1029"/>
      <c r="Y8" s="1040" t="s">
        <v>475</v>
      </c>
      <c r="Z8" s="1029"/>
      <c r="AA8" s="1029"/>
      <c r="AB8" s="1029"/>
      <c r="AC8" s="1029"/>
      <c r="AD8" s="1029"/>
      <c r="AE8" s="1029"/>
      <c r="AF8" s="1029"/>
      <c r="AG8" s="1029"/>
    </row>
    <row r="9" spans="1:33" ht="18.75" customHeight="1">
      <c r="B9" s="2" t="s">
        <v>2753</v>
      </c>
      <c r="C9" s="5" t="s">
        <v>264</v>
      </c>
      <c r="D9" s="6" t="s">
        <v>265</v>
      </c>
      <c r="E9" s="329" t="s">
        <v>1729</v>
      </c>
      <c r="F9" s="163" t="s">
        <v>2602</v>
      </c>
      <c r="G9" s="4" t="s">
        <v>142</v>
      </c>
      <c r="H9" s="4">
        <v>12</v>
      </c>
      <c r="I9" s="4" t="s">
        <v>143</v>
      </c>
      <c r="J9" s="4">
        <v>2</v>
      </c>
      <c r="K9" s="4">
        <v>1</v>
      </c>
      <c r="L9" s="718">
        <v>0</v>
      </c>
      <c r="M9" s="718"/>
      <c r="N9" s="718">
        <v>16382</v>
      </c>
      <c r="O9" s="718"/>
      <c r="P9" s="1039" t="s">
        <v>478</v>
      </c>
      <c r="Q9" s="1039"/>
      <c r="R9" s="1029" t="s">
        <v>505</v>
      </c>
      <c r="S9" s="1029"/>
      <c r="T9" s="1029"/>
      <c r="U9" s="1029"/>
      <c r="V9" s="1029"/>
      <c r="W9" s="1029"/>
      <c r="X9" s="1029"/>
      <c r="Y9" s="1029"/>
      <c r="Z9" s="1029"/>
      <c r="AA9" s="1029"/>
      <c r="AB9" s="1029"/>
      <c r="AC9" s="1029"/>
      <c r="AD9" s="1029"/>
      <c r="AE9" s="1029"/>
      <c r="AF9" s="1029"/>
      <c r="AG9" s="1029"/>
    </row>
    <row r="10" spans="1:33" ht="36.75" customHeight="1">
      <c r="B10" s="25"/>
      <c r="C10" s="5" t="s">
        <v>266</v>
      </c>
      <c r="D10" s="6" t="s">
        <v>267</v>
      </c>
      <c r="E10" s="329" t="s">
        <v>1729</v>
      </c>
      <c r="F10" s="163" t="s">
        <v>2602</v>
      </c>
      <c r="G10" s="4" t="s">
        <v>142</v>
      </c>
      <c r="H10" s="4">
        <f t="shared" si="1"/>
        <v>14</v>
      </c>
      <c r="I10" s="4" t="s">
        <v>148</v>
      </c>
      <c r="J10" s="4">
        <v>2</v>
      </c>
      <c r="K10" s="4">
        <v>1</v>
      </c>
      <c r="L10" s="718">
        <v>-40</v>
      </c>
      <c r="M10" s="718"/>
      <c r="N10" s="718">
        <v>150</v>
      </c>
      <c r="O10" s="718"/>
      <c r="P10" s="718" t="s">
        <v>419</v>
      </c>
      <c r="Q10" s="718"/>
      <c r="R10" s="1040" t="s">
        <v>420</v>
      </c>
      <c r="S10" s="1029"/>
      <c r="T10" s="1029"/>
      <c r="U10" s="1029"/>
      <c r="V10" s="1029"/>
      <c r="W10" s="1029"/>
      <c r="X10" s="1029"/>
      <c r="Y10" s="1029"/>
      <c r="Z10" s="1029"/>
      <c r="AA10" s="1029"/>
      <c r="AB10" s="1029"/>
      <c r="AC10" s="1029"/>
      <c r="AD10" s="1029"/>
      <c r="AE10" s="1029"/>
      <c r="AF10" s="1029"/>
      <c r="AG10" s="1029"/>
    </row>
    <row r="11" spans="1:33" ht="91.5" customHeight="1">
      <c r="B11" s="25"/>
      <c r="C11" s="5" t="s">
        <v>268</v>
      </c>
      <c r="D11" s="6" t="s">
        <v>269</v>
      </c>
      <c r="E11" s="329" t="s">
        <v>1729</v>
      </c>
      <c r="F11" s="163" t="s">
        <v>2602</v>
      </c>
      <c r="G11" s="4" t="s">
        <v>142</v>
      </c>
      <c r="H11" s="4">
        <f t="shared" si="1"/>
        <v>16</v>
      </c>
      <c r="I11" s="4" t="s">
        <v>143</v>
      </c>
      <c r="J11" s="4">
        <v>1</v>
      </c>
      <c r="K11" s="4">
        <v>1</v>
      </c>
      <c r="L11" s="719" t="s">
        <v>473</v>
      </c>
      <c r="M11" s="718"/>
      <c r="N11" s="718">
        <v>250</v>
      </c>
      <c r="O11" s="718"/>
      <c r="P11" s="718" t="s">
        <v>421</v>
      </c>
      <c r="Q11" s="718"/>
      <c r="R11" s="1028" t="s">
        <v>422</v>
      </c>
      <c r="S11" s="1029"/>
      <c r="T11" s="1029"/>
      <c r="U11" s="1029"/>
      <c r="V11" s="1029"/>
      <c r="W11" s="1029"/>
      <c r="X11" s="1029"/>
      <c r="Y11" s="1040" t="s">
        <v>476</v>
      </c>
      <c r="Z11" s="1029"/>
      <c r="AA11" s="1029"/>
      <c r="AB11" s="1029"/>
      <c r="AC11" s="1029"/>
      <c r="AD11" s="1029"/>
      <c r="AE11" s="1029"/>
      <c r="AF11" s="1029"/>
      <c r="AG11" s="1029"/>
    </row>
    <row r="12" spans="1:33">
      <c r="B12" s="25"/>
      <c r="C12" s="7" t="s">
        <v>270</v>
      </c>
      <c r="D12" s="8" t="s">
        <v>653</v>
      </c>
      <c r="E12" s="329" t="s">
        <v>1729</v>
      </c>
      <c r="F12" s="163" t="s">
        <v>2734</v>
      </c>
      <c r="G12" s="4" t="s">
        <v>142</v>
      </c>
      <c r="H12" s="4">
        <f t="shared" si="1"/>
        <v>17</v>
      </c>
      <c r="I12" s="9" t="s">
        <v>143</v>
      </c>
      <c r="J12" s="9">
        <v>1</v>
      </c>
      <c r="K12" s="9">
        <v>1</v>
      </c>
      <c r="L12" s="718">
        <v>0</v>
      </c>
      <c r="M12" s="718"/>
      <c r="N12" s="718">
        <v>63</v>
      </c>
      <c r="O12" s="718"/>
      <c r="P12" s="1038" t="s">
        <v>423</v>
      </c>
      <c r="Q12" s="718"/>
      <c r="R12" s="1028" t="s">
        <v>423</v>
      </c>
      <c r="S12" s="1029"/>
      <c r="T12" s="1029"/>
      <c r="U12" s="1029"/>
      <c r="V12" s="1029"/>
      <c r="W12" s="1029"/>
      <c r="X12" s="1029"/>
      <c r="Y12" s="1029" t="s">
        <v>424</v>
      </c>
      <c r="Z12" s="1029"/>
      <c r="AA12" s="1029"/>
      <c r="AB12" s="1029"/>
      <c r="AC12" s="1029"/>
      <c r="AD12" s="1029"/>
      <c r="AE12" s="1029"/>
      <c r="AF12" s="1029"/>
      <c r="AG12" s="1029"/>
    </row>
    <row r="13" spans="1:33" ht="174" customHeight="1">
      <c r="B13" s="25"/>
      <c r="C13" s="10" t="s">
        <v>17</v>
      </c>
      <c r="D13" s="8" t="s">
        <v>657</v>
      </c>
      <c r="E13" s="329" t="s">
        <v>1729</v>
      </c>
      <c r="F13" s="163" t="s">
        <v>2734</v>
      </c>
      <c r="G13" s="11" t="s">
        <v>141</v>
      </c>
      <c r="H13" s="4">
        <f t="shared" si="1"/>
        <v>18</v>
      </c>
      <c r="I13" s="11" t="s">
        <v>143</v>
      </c>
      <c r="J13" s="11">
        <v>1</v>
      </c>
      <c r="K13" s="11">
        <v>1</v>
      </c>
      <c r="L13" s="718">
        <v>1</v>
      </c>
      <c r="M13" s="718"/>
      <c r="N13" s="718" t="s">
        <v>3060</v>
      </c>
      <c r="O13" s="718"/>
      <c r="P13" s="1038" t="s">
        <v>423</v>
      </c>
      <c r="Q13" s="718"/>
      <c r="R13" s="1028" t="s">
        <v>423</v>
      </c>
      <c r="S13" s="1029"/>
      <c r="T13" s="1029"/>
      <c r="U13" s="1029"/>
      <c r="V13" s="1029"/>
      <c r="W13" s="1029"/>
      <c r="X13" s="1029"/>
      <c r="Y13" s="1040" t="s">
        <v>3061</v>
      </c>
      <c r="Z13" s="1029"/>
      <c r="AA13" s="1029"/>
      <c r="AB13" s="1029"/>
      <c r="AC13" s="1029"/>
      <c r="AD13" s="1029"/>
      <c r="AE13" s="1029"/>
      <c r="AF13" s="1029"/>
      <c r="AG13" s="1029"/>
    </row>
    <row r="14" spans="1:33" ht="63.75" customHeight="1">
      <c r="B14" s="25"/>
      <c r="C14" s="7" t="s">
        <v>18</v>
      </c>
      <c r="D14" s="8" t="s">
        <v>658</v>
      </c>
      <c r="E14" s="329" t="s">
        <v>1729</v>
      </c>
      <c r="F14" s="163" t="s">
        <v>2734</v>
      </c>
      <c r="G14" s="11" t="s">
        <v>141</v>
      </c>
      <c r="H14" s="4">
        <f t="shared" si="1"/>
        <v>19</v>
      </c>
      <c r="I14" s="11" t="s">
        <v>143</v>
      </c>
      <c r="J14" s="11">
        <v>1</v>
      </c>
      <c r="K14" s="11">
        <v>1</v>
      </c>
      <c r="L14" s="718">
        <v>0</v>
      </c>
      <c r="M14" s="718"/>
      <c r="N14" s="718">
        <v>3</v>
      </c>
      <c r="O14" s="718"/>
      <c r="P14" s="1038" t="s">
        <v>423</v>
      </c>
      <c r="Q14" s="718"/>
      <c r="R14" s="1028" t="s">
        <v>423</v>
      </c>
      <c r="S14" s="1029"/>
      <c r="T14" s="1029"/>
      <c r="U14" s="1029"/>
      <c r="V14" s="1029"/>
      <c r="W14" s="1029"/>
      <c r="X14" s="1029"/>
      <c r="Y14" s="1040" t="s">
        <v>425</v>
      </c>
      <c r="Z14" s="1029"/>
      <c r="AA14" s="1029"/>
      <c r="AB14" s="1029"/>
      <c r="AC14" s="1029"/>
      <c r="AD14" s="1029"/>
      <c r="AE14" s="1029"/>
      <c r="AF14" s="1029"/>
      <c r="AG14" s="1029"/>
    </row>
    <row r="15" spans="1:33">
      <c r="B15" s="25"/>
      <c r="C15" s="1012" t="s">
        <v>2752</v>
      </c>
      <c r="D15" s="1014" t="s">
        <v>2754</v>
      </c>
      <c r="E15" s="329" t="s">
        <v>1729</v>
      </c>
      <c r="F15" s="163" t="s">
        <v>2734</v>
      </c>
      <c r="G15" s="1016" t="s">
        <v>145</v>
      </c>
      <c r="H15" s="1016">
        <f t="shared" si="1"/>
        <v>20</v>
      </c>
      <c r="I15" s="1016" t="s">
        <v>148</v>
      </c>
      <c r="J15" s="1016">
        <v>2</v>
      </c>
      <c r="K15" s="1016">
        <v>10</v>
      </c>
      <c r="L15" s="1018">
        <v>-7560</v>
      </c>
      <c r="M15" s="1019"/>
      <c r="N15" s="1018">
        <v>7560</v>
      </c>
      <c r="O15" s="1019"/>
      <c r="P15" s="1018" t="s">
        <v>484</v>
      </c>
      <c r="Q15" s="1019"/>
      <c r="R15" s="1022" t="s">
        <v>426</v>
      </c>
      <c r="S15" s="1023"/>
      <c r="T15" s="1023"/>
      <c r="U15" s="1023"/>
      <c r="V15" s="1023"/>
      <c r="W15" s="1023"/>
      <c r="X15" s="1024"/>
      <c r="Y15" s="1022"/>
      <c r="Z15" s="1023"/>
      <c r="AA15" s="1023"/>
      <c r="AB15" s="1023"/>
      <c r="AC15" s="1023"/>
      <c r="AD15" s="1023"/>
      <c r="AE15" s="1023"/>
      <c r="AF15" s="1023"/>
      <c r="AG15" s="1024"/>
    </row>
    <row r="16" spans="1:33">
      <c r="B16" s="25"/>
      <c r="C16" s="1013"/>
      <c r="D16" s="1015"/>
      <c r="E16" s="329" t="s">
        <v>1706</v>
      </c>
      <c r="F16" s="163" t="s">
        <v>2602</v>
      </c>
      <c r="G16" s="1017"/>
      <c r="H16" s="1017"/>
      <c r="I16" s="1017"/>
      <c r="J16" s="1017"/>
      <c r="K16" s="1017"/>
      <c r="L16" s="1020"/>
      <c r="M16" s="1021"/>
      <c r="N16" s="1020"/>
      <c r="O16" s="1021"/>
      <c r="P16" s="1020"/>
      <c r="Q16" s="1021"/>
      <c r="R16" s="1025"/>
      <c r="S16" s="1026"/>
      <c r="T16" s="1026"/>
      <c r="U16" s="1026"/>
      <c r="V16" s="1026"/>
      <c r="W16" s="1026"/>
      <c r="X16" s="1027"/>
      <c r="Y16" s="1025"/>
      <c r="Z16" s="1026"/>
      <c r="AA16" s="1026"/>
      <c r="AB16" s="1026"/>
      <c r="AC16" s="1026"/>
      <c r="AD16" s="1026"/>
      <c r="AE16" s="1026"/>
      <c r="AF16" s="1026"/>
      <c r="AG16" s="1027"/>
    </row>
    <row r="17" spans="2:33">
      <c r="B17" s="25"/>
      <c r="C17" s="5" t="s">
        <v>19</v>
      </c>
      <c r="D17" s="6" t="s">
        <v>271</v>
      </c>
      <c r="E17" s="329" t="s">
        <v>1729</v>
      </c>
      <c r="F17" s="163" t="s">
        <v>2602</v>
      </c>
      <c r="G17" s="4" t="s">
        <v>141</v>
      </c>
      <c r="H17" s="4">
        <f>H15+J15</f>
        <v>22</v>
      </c>
      <c r="I17" s="4" t="s">
        <v>143</v>
      </c>
      <c r="J17" s="4">
        <v>1</v>
      </c>
      <c r="K17" s="4">
        <v>1</v>
      </c>
      <c r="L17" s="718">
        <v>0</v>
      </c>
      <c r="M17" s="718"/>
      <c r="N17" s="718">
        <v>250</v>
      </c>
      <c r="O17" s="718"/>
      <c r="P17" s="718" t="s">
        <v>481</v>
      </c>
      <c r="Q17" s="718"/>
      <c r="R17" s="1028" t="s">
        <v>423</v>
      </c>
      <c r="S17" s="1029"/>
      <c r="T17" s="1029"/>
      <c r="U17" s="1029"/>
      <c r="V17" s="1029"/>
      <c r="W17" s="1029"/>
      <c r="X17" s="1029"/>
      <c r="Y17" s="1029"/>
      <c r="Z17" s="1029"/>
      <c r="AA17" s="1029"/>
      <c r="AB17" s="1029"/>
      <c r="AC17" s="1029"/>
      <c r="AD17" s="1029"/>
      <c r="AE17" s="1029"/>
      <c r="AF17" s="1029"/>
      <c r="AG17" s="1029"/>
    </row>
    <row r="18" spans="2:33">
      <c r="B18" s="25"/>
      <c r="C18" s="5" t="s">
        <v>20</v>
      </c>
      <c r="D18" s="6" t="s">
        <v>272</v>
      </c>
      <c r="E18" s="329" t="s">
        <v>1729</v>
      </c>
      <c r="F18" s="163" t="s">
        <v>2602</v>
      </c>
      <c r="G18" s="4" t="s">
        <v>141</v>
      </c>
      <c r="H18" s="4">
        <f t="shared" si="1"/>
        <v>23</v>
      </c>
      <c r="I18" s="4" t="s">
        <v>143</v>
      </c>
      <c r="J18" s="4">
        <v>1</v>
      </c>
      <c r="K18" s="4">
        <v>1</v>
      </c>
      <c r="L18" s="718">
        <v>0</v>
      </c>
      <c r="M18" s="718"/>
      <c r="N18" s="718">
        <v>250</v>
      </c>
      <c r="O18" s="718"/>
      <c r="P18" s="718" t="s">
        <v>481</v>
      </c>
      <c r="Q18" s="718"/>
      <c r="R18" s="1028" t="s">
        <v>423</v>
      </c>
      <c r="S18" s="1029"/>
      <c r="T18" s="1029"/>
      <c r="U18" s="1029"/>
      <c r="V18" s="1029"/>
      <c r="W18" s="1029"/>
      <c r="X18" s="1029"/>
      <c r="Y18" s="1029"/>
      <c r="Z18" s="1029"/>
      <c r="AA18" s="1029"/>
      <c r="AB18" s="1029"/>
      <c r="AC18" s="1029"/>
      <c r="AD18" s="1029"/>
      <c r="AE18" s="1029"/>
      <c r="AF18" s="1029"/>
      <c r="AG18" s="1029"/>
    </row>
    <row r="19" spans="2:33">
      <c r="B19" s="25"/>
      <c r="C19" s="5" t="s">
        <v>21</v>
      </c>
      <c r="D19" s="6" t="s">
        <v>273</v>
      </c>
      <c r="E19" s="329" t="s">
        <v>1729</v>
      </c>
      <c r="F19" s="163" t="s">
        <v>2602</v>
      </c>
      <c r="G19" s="4" t="s">
        <v>141</v>
      </c>
      <c r="H19" s="4">
        <f t="shared" si="1"/>
        <v>24</v>
      </c>
      <c r="I19" s="4" t="s">
        <v>143</v>
      </c>
      <c r="J19" s="4">
        <v>1</v>
      </c>
      <c r="K19" s="4">
        <v>1</v>
      </c>
      <c r="L19" s="718">
        <v>0</v>
      </c>
      <c r="M19" s="718"/>
      <c r="N19" s="718">
        <v>250</v>
      </c>
      <c r="O19" s="718"/>
      <c r="P19" s="718" t="s">
        <v>481</v>
      </c>
      <c r="Q19" s="718"/>
      <c r="R19" s="1028" t="s">
        <v>423</v>
      </c>
      <c r="S19" s="1029"/>
      <c r="T19" s="1029"/>
      <c r="U19" s="1029"/>
      <c r="V19" s="1029"/>
      <c r="W19" s="1029"/>
      <c r="X19" s="1029"/>
      <c r="Y19" s="1029"/>
      <c r="Z19" s="1029"/>
      <c r="AA19" s="1029"/>
      <c r="AB19" s="1029"/>
      <c r="AC19" s="1029"/>
      <c r="AD19" s="1029"/>
      <c r="AE19" s="1029"/>
      <c r="AF19" s="1029"/>
      <c r="AG19" s="1029"/>
    </row>
    <row r="20" spans="2:33">
      <c r="B20" s="25"/>
      <c r="C20" s="5" t="s">
        <v>22</v>
      </c>
      <c r="D20" s="6" t="s">
        <v>274</v>
      </c>
      <c r="E20" s="329" t="s">
        <v>1729</v>
      </c>
      <c r="F20" s="163" t="s">
        <v>2602</v>
      </c>
      <c r="G20" s="4" t="s">
        <v>141</v>
      </c>
      <c r="H20" s="4">
        <f t="shared" si="1"/>
        <v>25</v>
      </c>
      <c r="I20" s="4" t="s">
        <v>143</v>
      </c>
      <c r="J20" s="4">
        <v>1</v>
      </c>
      <c r="K20" s="4">
        <v>1</v>
      </c>
      <c r="L20" s="718">
        <v>0</v>
      </c>
      <c r="M20" s="718"/>
      <c r="N20" s="718">
        <v>250</v>
      </c>
      <c r="O20" s="718"/>
      <c r="P20" s="718" t="s">
        <v>481</v>
      </c>
      <c r="Q20" s="718"/>
      <c r="R20" s="1028" t="s">
        <v>423</v>
      </c>
      <c r="S20" s="1029"/>
      <c r="T20" s="1029"/>
      <c r="U20" s="1029"/>
      <c r="V20" s="1029"/>
      <c r="W20" s="1029"/>
      <c r="X20" s="1029"/>
      <c r="Y20" s="1029"/>
      <c r="Z20" s="1029"/>
      <c r="AA20" s="1029"/>
      <c r="AB20" s="1029"/>
      <c r="AC20" s="1029"/>
      <c r="AD20" s="1029"/>
      <c r="AE20" s="1029"/>
      <c r="AF20" s="1029"/>
      <c r="AG20" s="1029"/>
    </row>
    <row r="21" spans="2:33">
      <c r="B21" s="25"/>
      <c r="C21" s="5" t="s">
        <v>506</v>
      </c>
      <c r="D21" s="6" t="s">
        <v>275</v>
      </c>
      <c r="E21" s="329" t="s">
        <v>1729</v>
      </c>
      <c r="F21" s="163" t="s">
        <v>2602</v>
      </c>
      <c r="G21" s="4" t="s">
        <v>146</v>
      </c>
      <c r="H21" s="4">
        <f t="shared" si="1"/>
        <v>26</v>
      </c>
      <c r="I21" s="4" t="s">
        <v>147</v>
      </c>
      <c r="J21" s="4">
        <v>4</v>
      </c>
      <c r="K21" s="4">
        <v>10000000</v>
      </c>
      <c r="L21" s="718">
        <v>-1250000000</v>
      </c>
      <c r="M21" s="718"/>
      <c r="N21" s="718">
        <v>1247558594</v>
      </c>
      <c r="O21" s="718"/>
      <c r="P21" s="718" t="s">
        <v>485</v>
      </c>
      <c r="Q21" s="718"/>
      <c r="R21" s="1028" t="s">
        <v>423</v>
      </c>
      <c r="S21" s="1029"/>
      <c r="T21" s="1029"/>
      <c r="U21" s="1029"/>
      <c r="V21" s="1029"/>
      <c r="W21" s="1029"/>
      <c r="X21" s="1029"/>
      <c r="Y21" s="1029"/>
      <c r="Z21" s="1029"/>
      <c r="AA21" s="1029"/>
      <c r="AB21" s="1029"/>
      <c r="AC21" s="1029"/>
      <c r="AD21" s="1029"/>
      <c r="AE21" s="1029"/>
      <c r="AF21" s="1029"/>
      <c r="AG21" s="1029"/>
    </row>
    <row r="22" spans="2:33">
      <c r="B22" s="25"/>
      <c r="C22" s="12" t="s">
        <v>276</v>
      </c>
      <c r="D22" s="13"/>
      <c r="E22" s="329" t="s">
        <v>1729</v>
      </c>
      <c r="F22" s="163" t="s">
        <v>2734</v>
      </c>
      <c r="G22" s="187" t="s">
        <v>150</v>
      </c>
      <c r="H22" s="4">
        <f t="shared" si="1"/>
        <v>30</v>
      </c>
      <c r="I22" s="187" t="s">
        <v>143</v>
      </c>
      <c r="J22" s="187">
        <v>4</v>
      </c>
      <c r="K22" s="187">
        <v>1</v>
      </c>
      <c r="L22" s="718">
        <v>0</v>
      </c>
      <c r="M22" s="718"/>
      <c r="N22" s="718">
        <v>172800000</v>
      </c>
      <c r="O22" s="718"/>
      <c r="P22" s="718" t="s">
        <v>427</v>
      </c>
      <c r="Q22" s="718"/>
      <c r="R22" s="1029"/>
      <c r="S22" s="1029"/>
      <c r="T22" s="1029"/>
      <c r="U22" s="1029"/>
      <c r="V22" s="1029"/>
      <c r="W22" s="1029"/>
      <c r="X22" s="1029"/>
      <c r="Y22" s="1029"/>
      <c r="Z22" s="1029"/>
      <c r="AA22" s="1029"/>
      <c r="AB22" s="1029"/>
      <c r="AC22" s="1029"/>
      <c r="AD22" s="1029"/>
      <c r="AE22" s="1029"/>
      <c r="AF22" s="1029"/>
      <c r="AG22" s="1029"/>
    </row>
    <row r="23" spans="2:33" ht="234" customHeight="1">
      <c r="B23" s="25"/>
      <c r="C23" s="5" t="s">
        <v>2027</v>
      </c>
      <c r="D23" s="330" t="s">
        <v>2028</v>
      </c>
      <c r="E23" s="329" t="s">
        <v>1876</v>
      </c>
      <c r="F23" s="331" t="s">
        <v>2748</v>
      </c>
      <c r="G23" s="4" t="s">
        <v>141</v>
      </c>
      <c r="H23" s="4">
        <f>H22+J22</f>
        <v>34</v>
      </c>
      <c r="I23" s="4" t="s">
        <v>143</v>
      </c>
      <c r="J23" s="4">
        <v>1</v>
      </c>
      <c r="K23" s="4">
        <v>1</v>
      </c>
      <c r="L23" s="718">
        <v>0</v>
      </c>
      <c r="M23" s="718"/>
      <c r="N23" s="718">
        <v>15</v>
      </c>
      <c r="O23" s="718"/>
      <c r="P23" s="718" t="s">
        <v>1877</v>
      </c>
      <c r="Q23" s="718"/>
      <c r="R23" s="1028" t="s">
        <v>261</v>
      </c>
      <c r="S23" s="1029"/>
      <c r="T23" s="1029"/>
      <c r="U23" s="1029"/>
      <c r="V23" s="1029"/>
      <c r="W23" s="1029"/>
      <c r="X23" s="1029"/>
      <c r="Y23" s="1040" t="s">
        <v>2010</v>
      </c>
      <c r="Z23" s="1029"/>
      <c r="AA23" s="1029"/>
      <c r="AB23" s="1029"/>
      <c r="AC23" s="1029"/>
      <c r="AD23" s="1029"/>
      <c r="AE23" s="1029"/>
      <c r="AF23" s="1029"/>
      <c r="AG23" s="1029"/>
    </row>
    <row r="24" spans="2:33" ht="30.75" customHeight="1">
      <c r="B24" s="25"/>
      <c r="C24" s="5" t="s">
        <v>2029</v>
      </c>
      <c r="D24" s="6" t="s">
        <v>2030</v>
      </c>
      <c r="E24" s="329" t="s">
        <v>3148</v>
      </c>
      <c r="F24" s="331" t="s">
        <v>2748</v>
      </c>
      <c r="G24" s="4" t="s">
        <v>141</v>
      </c>
      <c r="H24" s="4">
        <f t="shared" ref="H24:H34" si="2">H23+J23</f>
        <v>35</v>
      </c>
      <c r="I24" s="4" t="s">
        <v>3181</v>
      </c>
      <c r="J24" s="4">
        <v>1</v>
      </c>
      <c r="K24" s="4">
        <v>1</v>
      </c>
      <c r="L24" s="718">
        <v>0</v>
      </c>
      <c r="M24" s="718"/>
      <c r="N24" s="718">
        <v>1</v>
      </c>
      <c r="O24" s="718"/>
      <c r="P24" s="718" t="s">
        <v>1877</v>
      </c>
      <c r="Q24" s="718"/>
      <c r="R24" s="1028" t="s">
        <v>261</v>
      </c>
      <c r="S24" s="1029"/>
      <c r="T24" s="1029"/>
      <c r="U24" s="1029"/>
      <c r="V24" s="1029"/>
      <c r="W24" s="1029"/>
      <c r="X24" s="1029"/>
      <c r="Y24" s="1040" t="s">
        <v>2011</v>
      </c>
      <c r="Z24" s="1029"/>
      <c r="AA24" s="1029"/>
      <c r="AB24" s="1029"/>
      <c r="AC24" s="1029"/>
      <c r="AD24" s="1029"/>
      <c r="AE24" s="1029"/>
      <c r="AF24" s="1029"/>
      <c r="AG24" s="1029"/>
    </row>
    <row r="25" spans="2:33">
      <c r="B25" s="27"/>
      <c r="C25" s="130" t="s">
        <v>3155</v>
      </c>
      <c r="D25" s="131" t="s">
        <v>3177</v>
      </c>
      <c r="E25" s="561" t="s">
        <v>3212</v>
      </c>
      <c r="F25" s="164" t="s">
        <v>3156</v>
      </c>
      <c r="G25" s="129" t="s">
        <v>3153</v>
      </c>
      <c r="H25" s="129">
        <f t="shared" si="2"/>
        <v>36</v>
      </c>
      <c r="I25" s="186" t="s">
        <v>3182</v>
      </c>
      <c r="J25" s="129">
        <v>4</v>
      </c>
      <c r="K25" s="129">
        <v>10000000</v>
      </c>
      <c r="L25" s="1004">
        <v>-1280000000</v>
      </c>
      <c r="M25" s="1004"/>
      <c r="N25" s="1004">
        <v>1279960938</v>
      </c>
      <c r="O25" s="1004"/>
      <c r="P25" s="1006" t="s">
        <v>3195</v>
      </c>
      <c r="Q25" s="1006"/>
      <c r="R25" s="1007" t="s">
        <v>423</v>
      </c>
      <c r="S25" s="1008"/>
      <c r="T25" s="1008"/>
      <c r="U25" s="1008"/>
      <c r="V25" s="1008"/>
      <c r="W25" s="1008"/>
      <c r="X25" s="1008"/>
      <c r="Y25" s="1003"/>
      <c r="Z25" s="1003"/>
      <c r="AA25" s="1003"/>
      <c r="AB25" s="1003"/>
      <c r="AC25" s="1003"/>
      <c r="AD25" s="1003"/>
      <c r="AE25" s="1003"/>
      <c r="AF25" s="1003"/>
      <c r="AG25" s="1003"/>
    </row>
    <row r="26" spans="2:33">
      <c r="B26" s="27"/>
      <c r="C26" s="130" t="s">
        <v>3158</v>
      </c>
      <c r="D26" s="131" t="s">
        <v>3176</v>
      </c>
      <c r="E26" s="561" t="s">
        <v>3212</v>
      </c>
      <c r="F26" s="164" t="s">
        <v>3156</v>
      </c>
      <c r="G26" s="129" t="s">
        <v>3180</v>
      </c>
      <c r="H26" s="129">
        <f t="shared" si="2"/>
        <v>40</v>
      </c>
      <c r="I26" s="186" t="s">
        <v>3183</v>
      </c>
      <c r="J26" s="129">
        <v>2</v>
      </c>
      <c r="K26" s="129">
        <v>100</v>
      </c>
      <c r="L26" s="1004">
        <v>0</v>
      </c>
      <c r="M26" s="1004"/>
      <c r="N26" s="1004">
        <v>65535</v>
      </c>
      <c r="O26" s="1004"/>
      <c r="P26" s="1006" t="s">
        <v>3196</v>
      </c>
      <c r="Q26" s="1006"/>
      <c r="R26" s="1007" t="s">
        <v>423</v>
      </c>
      <c r="S26" s="1008"/>
      <c r="T26" s="1008"/>
      <c r="U26" s="1008"/>
      <c r="V26" s="1008"/>
      <c r="W26" s="1008"/>
      <c r="X26" s="1008"/>
      <c r="Y26" s="1003"/>
      <c r="Z26" s="1003"/>
      <c r="AA26" s="1003"/>
      <c r="AB26" s="1003"/>
      <c r="AC26" s="1003"/>
      <c r="AD26" s="1003"/>
      <c r="AE26" s="1003"/>
      <c r="AF26" s="1003"/>
      <c r="AG26" s="1003"/>
    </row>
    <row r="27" spans="2:33">
      <c r="B27" s="27"/>
      <c r="C27" s="130" t="s">
        <v>3146</v>
      </c>
      <c r="D27" s="131" t="s">
        <v>3184</v>
      </c>
      <c r="E27" s="561" t="s">
        <v>3212</v>
      </c>
      <c r="F27" s="164" t="s">
        <v>3156</v>
      </c>
      <c r="G27" s="129" t="s">
        <v>3180</v>
      </c>
      <c r="H27" s="129">
        <f t="shared" si="2"/>
        <v>42</v>
      </c>
      <c r="I27" s="186" t="s">
        <v>3182</v>
      </c>
      <c r="J27" s="129">
        <v>2</v>
      </c>
      <c r="K27" s="129">
        <v>100</v>
      </c>
      <c r="L27" s="1004">
        <v>-32768</v>
      </c>
      <c r="M27" s="1004"/>
      <c r="N27" s="1004">
        <v>32767</v>
      </c>
      <c r="O27" s="1004"/>
      <c r="P27" s="1006" t="s">
        <v>3196</v>
      </c>
      <c r="Q27" s="1006"/>
      <c r="R27" s="1007" t="s">
        <v>423</v>
      </c>
      <c r="S27" s="1008"/>
      <c r="T27" s="1008"/>
      <c r="U27" s="1008"/>
      <c r="V27" s="1008"/>
      <c r="W27" s="1008"/>
      <c r="X27" s="1008"/>
      <c r="Y27" s="1003"/>
      <c r="Z27" s="1003"/>
      <c r="AA27" s="1003"/>
      <c r="AB27" s="1003"/>
      <c r="AC27" s="1003"/>
      <c r="AD27" s="1003"/>
      <c r="AE27" s="1003"/>
      <c r="AF27" s="1003"/>
      <c r="AG27" s="1003"/>
    </row>
    <row r="28" spans="2:33">
      <c r="B28" s="27"/>
      <c r="C28" s="130" t="s">
        <v>3170</v>
      </c>
      <c r="D28" s="131" t="s">
        <v>3169</v>
      </c>
      <c r="E28" s="561" t="s">
        <v>3212</v>
      </c>
      <c r="F28" s="164" t="s">
        <v>3156</v>
      </c>
      <c r="G28" s="129" t="s">
        <v>3180</v>
      </c>
      <c r="H28" s="129">
        <f t="shared" si="2"/>
        <v>44</v>
      </c>
      <c r="I28" s="186" t="s">
        <v>3183</v>
      </c>
      <c r="J28" s="129">
        <v>2</v>
      </c>
      <c r="K28" s="129">
        <v>100</v>
      </c>
      <c r="L28" s="1004">
        <v>0</v>
      </c>
      <c r="M28" s="1004"/>
      <c r="N28" s="1004">
        <v>65535</v>
      </c>
      <c r="O28" s="1004"/>
      <c r="P28" s="1004" t="s">
        <v>3187</v>
      </c>
      <c r="Q28" s="1004"/>
      <c r="R28" s="1007" t="s">
        <v>423</v>
      </c>
      <c r="S28" s="1008"/>
      <c r="T28" s="1008"/>
      <c r="U28" s="1008"/>
      <c r="V28" s="1008"/>
      <c r="W28" s="1008"/>
      <c r="X28" s="1008"/>
      <c r="Y28" s="1003"/>
      <c r="Z28" s="1003"/>
      <c r="AA28" s="1003"/>
      <c r="AB28" s="1003"/>
      <c r="AC28" s="1003"/>
      <c r="AD28" s="1003"/>
      <c r="AE28" s="1003"/>
      <c r="AF28" s="1003"/>
      <c r="AG28" s="1003"/>
    </row>
    <row r="29" spans="2:33">
      <c r="B29" s="27"/>
      <c r="C29" s="130" t="s">
        <v>3161</v>
      </c>
      <c r="D29" s="131" t="s">
        <v>3175</v>
      </c>
      <c r="E29" s="561" t="s">
        <v>3212</v>
      </c>
      <c r="F29" s="164" t="s">
        <v>3156</v>
      </c>
      <c r="G29" s="129" t="s">
        <v>3153</v>
      </c>
      <c r="H29" s="129">
        <f t="shared" si="2"/>
        <v>46</v>
      </c>
      <c r="I29" s="186" t="s">
        <v>3182</v>
      </c>
      <c r="J29" s="129">
        <v>4</v>
      </c>
      <c r="K29" s="129">
        <v>10000000</v>
      </c>
      <c r="L29" s="1004">
        <v>-1280000000</v>
      </c>
      <c r="M29" s="1004"/>
      <c r="N29" s="1004">
        <v>1279960938</v>
      </c>
      <c r="O29" s="1004"/>
      <c r="P29" s="1004" t="s">
        <v>3185</v>
      </c>
      <c r="Q29" s="1004"/>
      <c r="R29" s="1007" t="s">
        <v>423</v>
      </c>
      <c r="S29" s="1008"/>
      <c r="T29" s="1008"/>
      <c r="U29" s="1008"/>
      <c r="V29" s="1008"/>
      <c r="W29" s="1008"/>
      <c r="X29" s="1008"/>
      <c r="Y29" s="1003"/>
      <c r="Z29" s="1003"/>
      <c r="AA29" s="1003"/>
      <c r="AB29" s="1003"/>
      <c r="AC29" s="1003"/>
      <c r="AD29" s="1003"/>
      <c r="AE29" s="1003"/>
      <c r="AF29" s="1003"/>
      <c r="AG29" s="1003"/>
    </row>
    <row r="30" spans="2:33" ht="42" customHeight="1">
      <c r="B30" s="27"/>
      <c r="C30" s="130" t="s">
        <v>3171</v>
      </c>
      <c r="D30" s="131" t="s">
        <v>3172</v>
      </c>
      <c r="E30" s="561" t="s">
        <v>3212</v>
      </c>
      <c r="F30" s="164" t="s">
        <v>3156</v>
      </c>
      <c r="G30" s="133" t="s">
        <v>141</v>
      </c>
      <c r="H30" s="129">
        <f t="shared" si="2"/>
        <v>50</v>
      </c>
      <c r="I30" s="186" t="s">
        <v>3183</v>
      </c>
      <c r="J30" s="129">
        <v>1</v>
      </c>
      <c r="K30" s="129">
        <v>1</v>
      </c>
      <c r="L30" s="1004">
        <v>0</v>
      </c>
      <c r="M30" s="1004"/>
      <c r="N30" s="1004">
        <v>3</v>
      </c>
      <c r="O30" s="1004"/>
      <c r="P30" s="1005" t="s">
        <v>423</v>
      </c>
      <c r="Q30" s="1006"/>
      <c r="R30" s="1007" t="s">
        <v>423</v>
      </c>
      <c r="S30" s="1008"/>
      <c r="T30" s="1008"/>
      <c r="U30" s="1008"/>
      <c r="V30" s="1008"/>
      <c r="W30" s="1008"/>
      <c r="X30" s="1008"/>
      <c r="Y30" s="1009" t="s">
        <v>3197</v>
      </c>
      <c r="Z30" s="1008"/>
      <c r="AA30" s="1008"/>
      <c r="AB30" s="1008"/>
      <c r="AC30" s="1008"/>
      <c r="AD30" s="1008"/>
      <c r="AE30" s="1008"/>
      <c r="AF30" s="1008"/>
      <c r="AG30" s="1008"/>
    </row>
    <row r="31" spans="2:33">
      <c r="B31" s="27"/>
      <c r="C31" s="130" t="s">
        <v>3167</v>
      </c>
      <c r="D31" s="131" t="s">
        <v>3178</v>
      </c>
      <c r="E31" s="561" t="s">
        <v>3212</v>
      </c>
      <c r="F31" s="164" t="s">
        <v>3156</v>
      </c>
      <c r="G31" s="129" t="s">
        <v>3321</v>
      </c>
      <c r="H31" s="129">
        <f t="shared" si="2"/>
        <v>51</v>
      </c>
      <c r="I31" s="186" t="s">
        <v>3182</v>
      </c>
      <c r="J31" s="129">
        <v>4</v>
      </c>
      <c r="K31" s="129">
        <v>10000000</v>
      </c>
      <c r="L31" s="1004">
        <v>-320000163</v>
      </c>
      <c r="M31" s="1004"/>
      <c r="N31" s="1004">
        <v>319990398</v>
      </c>
      <c r="O31" s="1004"/>
      <c r="P31" s="1006" t="s">
        <v>3186</v>
      </c>
      <c r="Q31" s="1006"/>
      <c r="R31" s="1007" t="s">
        <v>423</v>
      </c>
      <c r="S31" s="1008"/>
      <c r="T31" s="1008"/>
      <c r="U31" s="1008"/>
      <c r="V31" s="1008"/>
      <c r="W31" s="1008"/>
      <c r="X31" s="1008"/>
      <c r="Y31" s="1003"/>
      <c r="Z31" s="1003"/>
      <c r="AA31" s="1003"/>
      <c r="AB31" s="1003"/>
      <c r="AC31" s="1003"/>
      <c r="AD31" s="1003"/>
      <c r="AE31" s="1003"/>
      <c r="AF31" s="1003"/>
      <c r="AG31" s="1003"/>
    </row>
    <row r="32" spans="2:33">
      <c r="B32" s="27"/>
      <c r="C32" s="130" t="s">
        <v>3163</v>
      </c>
      <c r="D32" s="131" t="s">
        <v>3174</v>
      </c>
      <c r="E32" s="561" t="s">
        <v>3212</v>
      </c>
      <c r="F32" s="164" t="s">
        <v>3156</v>
      </c>
      <c r="G32" s="129" t="s">
        <v>3153</v>
      </c>
      <c r="H32" s="129">
        <f t="shared" si="2"/>
        <v>55</v>
      </c>
      <c r="I32" s="186" t="s">
        <v>3182</v>
      </c>
      <c r="J32" s="129">
        <v>4</v>
      </c>
      <c r="K32" s="129">
        <v>10000000</v>
      </c>
      <c r="L32" s="1004">
        <v>-1280000000</v>
      </c>
      <c r="M32" s="1004"/>
      <c r="N32" s="1004">
        <v>1279960938</v>
      </c>
      <c r="O32" s="1004"/>
      <c r="P32" s="1006" t="s">
        <v>3185</v>
      </c>
      <c r="Q32" s="1006"/>
      <c r="R32" s="1007" t="s">
        <v>423</v>
      </c>
      <c r="S32" s="1008"/>
      <c r="T32" s="1008"/>
      <c r="U32" s="1008"/>
      <c r="V32" s="1008"/>
      <c r="W32" s="1008"/>
      <c r="X32" s="1008"/>
      <c r="Y32" s="1003"/>
      <c r="Z32" s="1003"/>
      <c r="AA32" s="1003"/>
      <c r="AB32" s="1003"/>
      <c r="AC32" s="1003"/>
      <c r="AD32" s="1003"/>
      <c r="AE32" s="1003"/>
      <c r="AF32" s="1003"/>
      <c r="AG32" s="1003"/>
    </row>
    <row r="33" spans="2:33" ht="42" customHeight="1">
      <c r="B33" s="27"/>
      <c r="C33" s="130" t="s">
        <v>3165</v>
      </c>
      <c r="D33" s="131" t="s">
        <v>3173</v>
      </c>
      <c r="E33" s="561" t="s">
        <v>3212</v>
      </c>
      <c r="F33" s="164" t="s">
        <v>3156</v>
      </c>
      <c r="G33" s="133" t="s">
        <v>141</v>
      </c>
      <c r="H33" s="129">
        <f t="shared" si="2"/>
        <v>59</v>
      </c>
      <c r="I33" s="186" t="s">
        <v>3183</v>
      </c>
      <c r="J33" s="129">
        <v>1</v>
      </c>
      <c r="K33" s="129">
        <v>1</v>
      </c>
      <c r="L33" s="1004">
        <v>0</v>
      </c>
      <c r="M33" s="1004"/>
      <c r="N33" s="1004">
        <v>3</v>
      </c>
      <c r="O33" s="1004"/>
      <c r="P33" s="1005" t="s">
        <v>423</v>
      </c>
      <c r="Q33" s="1006"/>
      <c r="R33" s="1007" t="s">
        <v>423</v>
      </c>
      <c r="S33" s="1008"/>
      <c r="T33" s="1008"/>
      <c r="U33" s="1008"/>
      <c r="V33" s="1008"/>
      <c r="W33" s="1008"/>
      <c r="X33" s="1008"/>
      <c r="Y33" s="1009" t="s">
        <v>3197</v>
      </c>
      <c r="Z33" s="1008"/>
      <c r="AA33" s="1008"/>
      <c r="AB33" s="1008"/>
      <c r="AC33" s="1008"/>
      <c r="AD33" s="1008"/>
      <c r="AE33" s="1008"/>
      <c r="AF33" s="1008"/>
      <c r="AG33" s="1008"/>
    </row>
    <row r="34" spans="2:33">
      <c r="B34" s="27"/>
      <c r="C34" s="130" t="s">
        <v>3168</v>
      </c>
      <c r="D34" s="131" t="s">
        <v>3179</v>
      </c>
      <c r="E34" s="561" t="s">
        <v>3212</v>
      </c>
      <c r="F34" s="164" t="s">
        <v>3156</v>
      </c>
      <c r="G34" s="129" t="s">
        <v>3153</v>
      </c>
      <c r="H34" s="129">
        <f t="shared" si="2"/>
        <v>60</v>
      </c>
      <c r="I34" s="186" t="s">
        <v>3265</v>
      </c>
      <c r="J34" s="129">
        <v>4</v>
      </c>
      <c r="K34" s="129">
        <v>10000000</v>
      </c>
      <c r="L34" s="1004">
        <v>-320000163</v>
      </c>
      <c r="M34" s="1004"/>
      <c r="N34" s="1004">
        <v>319990398</v>
      </c>
      <c r="O34" s="1004"/>
      <c r="P34" s="1004" t="s">
        <v>3186</v>
      </c>
      <c r="Q34" s="1004"/>
      <c r="R34" s="1007" t="s">
        <v>423</v>
      </c>
      <c r="S34" s="1008"/>
      <c r="T34" s="1008"/>
      <c r="U34" s="1008"/>
      <c r="V34" s="1008"/>
      <c r="W34" s="1008"/>
      <c r="X34" s="1008"/>
      <c r="Y34" s="1003"/>
      <c r="Z34" s="1003"/>
      <c r="AA34" s="1003"/>
      <c r="AB34" s="1003"/>
      <c r="AC34" s="1003"/>
      <c r="AD34" s="1003"/>
      <c r="AE34" s="1003"/>
      <c r="AF34" s="1003"/>
      <c r="AG34" s="1003"/>
    </row>
    <row r="35" spans="2:33" ht="42" customHeight="1">
      <c r="B35" s="27"/>
      <c r="C35" s="568" t="s">
        <v>3324</v>
      </c>
      <c r="D35" s="569" t="s">
        <v>3306</v>
      </c>
      <c r="E35" s="570" t="s">
        <v>3204</v>
      </c>
      <c r="F35" s="571" t="s">
        <v>3156</v>
      </c>
      <c r="G35" s="572" t="s">
        <v>3328</v>
      </c>
      <c r="H35" s="573">
        <f>H34+J34</f>
        <v>64</v>
      </c>
      <c r="I35" s="574" t="s">
        <v>3183</v>
      </c>
      <c r="J35" s="573">
        <v>1</v>
      </c>
      <c r="K35" s="573">
        <v>10</v>
      </c>
      <c r="L35" s="1104">
        <v>0</v>
      </c>
      <c r="M35" s="1104"/>
      <c r="N35" s="1104">
        <v>127</v>
      </c>
      <c r="O35" s="1104"/>
      <c r="P35" s="1105" t="s">
        <v>3196</v>
      </c>
      <c r="Q35" s="1104"/>
      <c r="R35" s="1106" t="s">
        <v>423</v>
      </c>
      <c r="S35" s="1107"/>
      <c r="T35" s="1107"/>
      <c r="U35" s="1107"/>
      <c r="V35" s="1107"/>
      <c r="W35" s="1107"/>
      <c r="X35" s="1107"/>
      <c r="Y35" s="1108"/>
      <c r="Z35" s="1107"/>
      <c r="AA35" s="1107"/>
      <c r="AB35" s="1107"/>
      <c r="AC35" s="1107"/>
      <c r="AD35" s="1107"/>
      <c r="AE35" s="1107"/>
      <c r="AF35" s="1107"/>
      <c r="AG35" s="1107"/>
    </row>
    <row r="36" spans="2:33" ht="42" customHeight="1">
      <c r="B36" s="27"/>
      <c r="C36" s="568" t="s">
        <v>3326</v>
      </c>
      <c r="D36" s="569" t="s">
        <v>3307</v>
      </c>
      <c r="E36" s="570" t="s">
        <v>3204</v>
      </c>
      <c r="F36" s="571" t="s">
        <v>3156</v>
      </c>
      <c r="G36" s="572" t="s">
        <v>3322</v>
      </c>
      <c r="H36" s="573">
        <f>H35+J35</f>
        <v>65</v>
      </c>
      <c r="I36" s="574" t="s">
        <v>3266</v>
      </c>
      <c r="J36" s="573">
        <v>1</v>
      </c>
      <c r="K36" s="573">
        <v>10</v>
      </c>
      <c r="L36" s="1104">
        <v>-128</v>
      </c>
      <c r="M36" s="1104"/>
      <c r="N36" s="1104">
        <v>127</v>
      </c>
      <c r="O36" s="1104"/>
      <c r="P36" s="1109" t="s">
        <v>3312</v>
      </c>
      <c r="Q36" s="1110"/>
      <c r="R36" s="1106" t="s">
        <v>423</v>
      </c>
      <c r="S36" s="1107"/>
      <c r="T36" s="1107"/>
      <c r="U36" s="1107"/>
      <c r="V36" s="1107"/>
      <c r="W36" s="1107"/>
      <c r="X36" s="1107"/>
      <c r="Y36" s="1108"/>
      <c r="Z36" s="1107"/>
      <c r="AA36" s="1107"/>
      <c r="AB36" s="1107"/>
      <c r="AC36" s="1107"/>
      <c r="AD36" s="1107"/>
      <c r="AE36" s="1107"/>
      <c r="AF36" s="1107"/>
      <c r="AG36" s="1107"/>
    </row>
    <row r="37" spans="2:33" ht="42" customHeight="1">
      <c r="B37" s="27"/>
      <c r="C37" s="568" t="s">
        <v>3314</v>
      </c>
      <c r="D37" s="569" t="s">
        <v>3308</v>
      </c>
      <c r="E37" s="570" t="s">
        <v>3204</v>
      </c>
      <c r="F37" s="571" t="s">
        <v>3156</v>
      </c>
      <c r="G37" s="572" t="s">
        <v>141</v>
      </c>
      <c r="H37" s="573">
        <f>H36+J36</f>
        <v>66</v>
      </c>
      <c r="I37" s="574" t="s">
        <v>3183</v>
      </c>
      <c r="J37" s="573">
        <v>1</v>
      </c>
      <c r="K37" s="573">
        <v>1</v>
      </c>
      <c r="L37" s="1104">
        <v>0</v>
      </c>
      <c r="M37" s="1104"/>
      <c r="N37" s="1104">
        <v>1</v>
      </c>
      <c r="O37" s="1104"/>
      <c r="P37" s="1109" t="s">
        <v>423</v>
      </c>
      <c r="Q37" s="1110"/>
      <c r="R37" s="1106" t="s">
        <v>423</v>
      </c>
      <c r="S37" s="1107"/>
      <c r="T37" s="1107"/>
      <c r="U37" s="1107"/>
      <c r="V37" s="1107"/>
      <c r="W37" s="1107"/>
      <c r="X37" s="1107"/>
      <c r="Y37" s="1111" t="s">
        <v>3317</v>
      </c>
      <c r="Z37" s="1112"/>
      <c r="AA37" s="1112"/>
      <c r="AB37" s="1112"/>
      <c r="AC37" s="1112"/>
      <c r="AD37" s="1112"/>
      <c r="AE37" s="1112"/>
      <c r="AF37" s="1112"/>
      <c r="AG37" s="1112"/>
    </row>
    <row r="38" spans="2:33" ht="42" customHeight="1">
      <c r="B38" s="27"/>
      <c r="C38" s="568" t="s">
        <v>3327</v>
      </c>
      <c r="D38" s="569" t="s">
        <v>3278</v>
      </c>
      <c r="E38" s="570" t="s">
        <v>3204</v>
      </c>
      <c r="F38" s="571" t="s">
        <v>3156</v>
      </c>
      <c r="G38" s="572" t="s">
        <v>3323</v>
      </c>
      <c r="H38" s="573">
        <f>H37+J37</f>
        <v>67</v>
      </c>
      <c r="I38" s="574" t="s">
        <v>3266</v>
      </c>
      <c r="J38" s="573">
        <v>2</v>
      </c>
      <c r="K38" s="573">
        <v>1000</v>
      </c>
      <c r="L38" s="1104">
        <v>-1920</v>
      </c>
      <c r="M38" s="1104"/>
      <c r="N38" s="1104">
        <v>1905</v>
      </c>
      <c r="O38" s="1104"/>
      <c r="P38" s="1109" t="s">
        <v>3313</v>
      </c>
      <c r="Q38" s="1110"/>
      <c r="R38" s="1106" t="s">
        <v>423</v>
      </c>
      <c r="S38" s="1107"/>
      <c r="T38" s="1107"/>
      <c r="U38" s="1107"/>
      <c r="V38" s="1107"/>
      <c r="W38" s="1107"/>
      <c r="X38" s="1107"/>
      <c r="Y38" s="1108"/>
      <c r="Z38" s="1107"/>
      <c r="AA38" s="1107"/>
      <c r="AB38" s="1107"/>
      <c r="AC38" s="1107"/>
      <c r="AD38" s="1107"/>
      <c r="AE38" s="1107"/>
      <c r="AF38" s="1107"/>
      <c r="AG38" s="1107"/>
    </row>
    <row r="39" spans="2:33">
      <c r="B39" s="2" t="s">
        <v>1592</v>
      </c>
      <c r="C39" s="1012" t="s">
        <v>2993</v>
      </c>
      <c r="D39" s="1014" t="s">
        <v>2751</v>
      </c>
      <c r="E39" s="329" t="s">
        <v>1729</v>
      </c>
      <c r="F39" s="163" t="s">
        <v>2750</v>
      </c>
      <c r="G39" s="1016" t="s">
        <v>149</v>
      </c>
      <c r="H39" s="1016">
        <v>12</v>
      </c>
      <c r="I39" s="1016" t="s">
        <v>144</v>
      </c>
      <c r="J39" s="1016">
        <v>4</v>
      </c>
      <c r="K39" s="1016">
        <v>1000</v>
      </c>
      <c r="L39" s="1068">
        <v>94085</v>
      </c>
      <c r="M39" s="1078"/>
      <c r="N39" s="1068">
        <v>776075</v>
      </c>
      <c r="O39" s="1078"/>
      <c r="P39" s="1068" t="s">
        <v>479</v>
      </c>
      <c r="Q39" s="1078"/>
      <c r="R39" s="1030" t="s">
        <v>428</v>
      </c>
      <c r="S39" s="1031"/>
      <c r="T39" s="1031"/>
      <c r="U39" s="1031"/>
      <c r="V39" s="1031"/>
      <c r="W39" s="1031"/>
      <c r="X39" s="1032"/>
      <c r="Y39" s="1030"/>
      <c r="Z39" s="1031"/>
      <c r="AA39" s="1031"/>
      <c r="AB39" s="1031"/>
      <c r="AC39" s="1031"/>
      <c r="AD39" s="1031"/>
      <c r="AE39" s="1031"/>
      <c r="AF39" s="1031"/>
      <c r="AG39" s="1032"/>
    </row>
    <row r="40" spans="2:33">
      <c r="B40" s="25"/>
      <c r="C40" s="1013"/>
      <c r="D40" s="1015"/>
      <c r="E40" s="329" t="s">
        <v>1706</v>
      </c>
      <c r="F40" s="163" t="s">
        <v>2749</v>
      </c>
      <c r="G40" s="1017"/>
      <c r="H40" s="1017"/>
      <c r="I40" s="1017"/>
      <c r="J40" s="1017"/>
      <c r="K40" s="1017"/>
      <c r="L40" s="1068" t="s">
        <v>3062</v>
      </c>
      <c r="M40" s="1078"/>
      <c r="N40" s="1068">
        <v>776075</v>
      </c>
      <c r="O40" s="1078"/>
      <c r="P40" s="1068" t="s">
        <v>479</v>
      </c>
      <c r="Q40" s="1078"/>
      <c r="R40" s="1077" t="s">
        <v>3001</v>
      </c>
      <c r="S40" s="1077"/>
      <c r="T40" s="1077"/>
      <c r="U40" s="1077"/>
      <c r="V40" s="1077"/>
      <c r="W40" s="1077"/>
      <c r="X40" s="1077"/>
      <c r="Y40" s="1033"/>
      <c r="Z40" s="1034"/>
      <c r="AA40" s="1034"/>
      <c r="AB40" s="1034"/>
      <c r="AC40" s="1034"/>
      <c r="AD40" s="1034"/>
      <c r="AE40" s="1034"/>
      <c r="AF40" s="1034"/>
      <c r="AG40" s="1035"/>
    </row>
    <row r="41" spans="2:33">
      <c r="B41" s="25"/>
      <c r="C41" s="5" t="s">
        <v>278</v>
      </c>
      <c r="D41" s="6" t="s">
        <v>279</v>
      </c>
      <c r="E41" s="329" t="s">
        <v>1729</v>
      </c>
      <c r="F41" s="163" t="s">
        <v>2602</v>
      </c>
      <c r="G41" s="11" t="s">
        <v>141</v>
      </c>
      <c r="H41" s="11">
        <f>H39+J39</f>
        <v>16</v>
      </c>
      <c r="I41" s="11" t="s">
        <v>143</v>
      </c>
      <c r="J41" s="11">
        <v>1</v>
      </c>
      <c r="K41" s="11">
        <v>1</v>
      </c>
      <c r="L41" s="718">
        <v>0</v>
      </c>
      <c r="M41" s="718"/>
      <c r="N41" s="718">
        <v>1</v>
      </c>
      <c r="O41" s="718"/>
      <c r="P41" s="1038" t="s">
        <v>423</v>
      </c>
      <c r="Q41" s="718"/>
      <c r="R41" s="1028" t="s">
        <v>429</v>
      </c>
      <c r="S41" s="1029"/>
      <c r="T41" s="1029"/>
      <c r="U41" s="1029"/>
      <c r="V41" s="1029"/>
      <c r="W41" s="1029"/>
      <c r="X41" s="1029"/>
      <c r="Y41" s="1040" t="s">
        <v>430</v>
      </c>
      <c r="Z41" s="1029"/>
      <c r="AA41" s="1029"/>
      <c r="AB41" s="1029"/>
      <c r="AC41" s="1029"/>
      <c r="AD41" s="1029"/>
      <c r="AE41" s="1029"/>
      <c r="AF41" s="1029"/>
      <c r="AG41" s="1029"/>
    </row>
    <row r="42" spans="2:33">
      <c r="B42" s="25"/>
      <c r="C42" s="5" t="s">
        <v>280</v>
      </c>
      <c r="D42" s="6" t="s">
        <v>281</v>
      </c>
      <c r="E42" s="329" t="s">
        <v>1729</v>
      </c>
      <c r="F42" s="163" t="s">
        <v>2602</v>
      </c>
      <c r="G42" s="11" t="s">
        <v>141</v>
      </c>
      <c r="H42" s="11">
        <f t="shared" ref="H42:H105" si="3">H41+J41</f>
        <v>17</v>
      </c>
      <c r="I42" s="11" t="s">
        <v>143</v>
      </c>
      <c r="J42" s="11">
        <v>1</v>
      </c>
      <c r="K42" s="11">
        <v>1</v>
      </c>
      <c r="L42" s="718">
        <v>0</v>
      </c>
      <c r="M42" s="718"/>
      <c r="N42" s="718">
        <v>1</v>
      </c>
      <c r="O42" s="718"/>
      <c r="P42" s="1038" t="s">
        <v>423</v>
      </c>
      <c r="Q42" s="718"/>
      <c r="R42" s="1028" t="s">
        <v>429</v>
      </c>
      <c r="S42" s="1029"/>
      <c r="T42" s="1029"/>
      <c r="U42" s="1029"/>
      <c r="V42" s="1029"/>
      <c r="W42" s="1029"/>
      <c r="X42" s="1029"/>
      <c r="Y42" s="1040" t="s">
        <v>430</v>
      </c>
      <c r="Z42" s="1029"/>
      <c r="AA42" s="1029"/>
      <c r="AB42" s="1029"/>
      <c r="AC42" s="1029"/>
      <c r="AD42" s="1029"/>
      <c r="AE42" s="1029"/>
      <c r="AF42" s="1029"/>
      <c r="AG42" s="1029"/>
    </row>
    <row r="43" spans="2:33">
      <c r="B43" s="25"/>
      <c r="C43" s="5" t="s">
        <v>282</v>
      </c>
      <c r="D43" s="6" t="s">
        <v>283</v>
      </c>
      <c r="E43" s="329" t="s">
        <v>1729</v>
      </c>
      <c r="F43" s="163" t="s">
        <v>2602</v>
      </c>
      <c r="G43" s="11" t="s">
        <v>141</v>
      </c>
      <c r="H43" s="11">
        <f t="shared" si="3"/>
        <v>18</v>
      </c>
      <c r="I43" s="11" t="s">
        <v>143</v>
      </c>
      <c r="J43" s="11">
        <v>1</v>
      </c>
      <c r="K43" s="11">
        <v>1</v>
      </c>
      <c r="L43" s="718">
        <v>0</v>
      </c>
      <c r="M43" s="718"/>
      <c r="N43" s="718">
        <v>1</v>
      </c>
      <c r="O43" s="718"/>
      <c r="P43" s="1038" t="s">
        <v>423</v>
      </c>
      <c r="Q43" s="718"/>
      <c r="R43" s="1028" t="s">
        <v>429</v>
      </c>
      <c r="S43" s="1029"/>
      <c r="T43" s="1029"/>
      <c r="U43" s="1029"/>
      <c r="V43" s="1029"/>
      <c r="W43" s="1029"/>
      <c r="X43" s="1029"/>
      <c r="Y43" s="1040" t="s">
        <v>430</v>
      </c>
      <c r="Z43" s="1029"/>
      <c r="AA43" s="1029"/>
      <c r="AB43" s="1029"/>
      <c r="AC43" s="1029"/>
      <c r="AD43" s="1029"/>
      <c r="AE43" s="1029"/>
      <c r="AF43" s="1029"/>
      <c r="AG43" s="1029"/>
    </row>
    <row r="44" spans="2:33">
      <c r="B44" s="25"/>
      <c r="C44" s="5" t="s">
        <v>284</v>
      </c>
      <c r="D44" s="6" t="s">
        <v>285</v>
      </c>
      <c r="E44" s="329" t="s">
        <v>1729</v>
      </c>
      <c r="F44" s="163" t="s">
        <v>2602</v>
      </c>
      <c r="G44" s="11" t="s">
        <v>141</v>
      </c>
      <c r="H44" s="11">
        <f t="shared" si="3"/>
        <v>19</v>
      </c>
      <c r="I44" s="11" t="s">
        <v>151</v>
      </c>
      <c r="J44" s="11">
        <v>1</v>
      </c>
      <c r="K44" s="11">
        <v>1</v>
      </c>
      <c r="L44" s="718">
        <v>0</v>
      </c>
      <c r="M44" s="718"/>
      <c r="N44" s="718">
        <v>1</v>
      </c>
      <c r="O44" s="718"/>
      <c r="P44" s="1038" t="s">
        <v>423</v>
      </c>
      <c r="Q44" s="718"/>
      <c r="R44" s="1028" t="s">
        <v>429</v>
      </c>
      <c r="S44" s="1029"/>
      <c r="T44" s="1029"/>
      <c r="U44" s="1029"/>
      <c r="V44" s="1029"/>
      <c r="W44" s="1029"/>
      <c r="X44" s="1029"/>
      <c r="Y44" s="1040" t="s">
        <v>430</v>
      </c>
      <c r="Z44" s="1029"/>
      <c r="AA44" s="1029"/>
      <c r="AB44" s="1029"/>
      <c r="AC44" s="1029"/>
      <c r="AD44" s="1029"/>
      <c r="AE44" s="1029"/>
      <c r="AF44" s="1029"/>
      <c r="AG44" s="1029"/>
    </row>
    <row r="45" spans="2:33">
      <c r="B45" s="25"/>
      <c r="C45" s="7" t="s">
        <v>14</v>
      </c>
      <c r="D45" s="8" t="s">
        <v>286</v>
      </c>
      <c r="E45" s="329" t="s">
        <v>1729</v>
      </c>
      <c r="F45" s="163" t="s">
        <v>2734</v>
      </c>
      <c r="G45" s="4" t="s">
        <v>145</v>
      </c>
      <c r="H45" s="11">
        <f t="shared" si="3"/>
        <v>20</v>
      </c>
      <c r="I45" s="4" t="s">
        <v>3063</v>
      </c>
      <c r="J45" s="4">
        <v>4</v>
      </c>
      <c r="K45" s="4">
        <v>10</v>
      </c>
      <c r="L45" s="718">
        <v>0</v>
      </c>
      <c r="M45" s="718"/>
      <c r="N45" s="718">
        <v>99999</v>
      </c>
      <c r="O45" s="718"/>
      <c r="P45" s="1038" t="s">
        <v>423</v>
      </c>
      <c r="Q45" s="718"/>
      <c r="R45" s="1028" t="s">
        <v>531</v>
      </c>
      <c r="S45" s="1029"/>
      <c r="T45" s="1029"/>
      <c r="U45" s="1029"/>
      <c r="V45" s="1029"/>
      <c r="W45" s="1029"/>
      <c r="X45" s="1029"/>
      <c r="Y45" s="1079" t="s">
        <v>648</v>
      </c>
      <c r="Z45" s="1079"/>
      <c r="AA45" s="1079"/>
      <c r="AB45" s="1079"/>
      <c r="AC45" s="1079"/>
      <c r="AD45" s="1079"/>
      <c r="AE45" s="1079"/>
      <c r="AF45" s="1079"/>
      <c r="AG45" s="1079"/>
    </row>
    <row r="46" spans="2:33">
      <c r="B46" s="25"/>
      <c r="C46" s="7" t="s">
        <v>287</v>
      </c>
      <c r="D46" s="8" t="s">
        <v>288</v>
      </c>
      <c r="E46" s="329" t="s">
        <v>1729</v>
      </c>
      <c r="F46" s="163" t="s">
        <v>2734</v>
      </c>
      <c r="G46" s="4" t="s">
        <v>145</v>
      </c>
      <c r="H46" s="11">
        <f t="shared" si="3"/>
        <v>24</v>
      </c>
      <c r="I46" s="4" t="s">
        <v>3063</v>
      </c>
      <c r="J46" s="4">
        <v>4</v>
      </c>
      <c r="K46" s="4">
        <v>10</v>
      </c>
      <c r="L46" s="718">
        <v>0</v>
      </c>
      <c r="M46" s="718"/>
      <c r="N46" s="718">
        <v>99999</v>
      </c>
      <c r="O46" s="718"/>
      <c r="P46" s="1038" t="s">
        <v>423</v>
      </c>
      <c r="Q46" s="718"/>
      <c r="R46" s="1028" t="s">
        <v>531</v>
      </c>
      <c r="S46" s="1029"/>
      <c r="T46" s="1029"/>
      <c r="U46" s="1029"/>
      <c r="V46" s="1029"/>
      <c r="W46" s="1029"/>
      <c r="X46" s="1029"/>
      <c r="Y46" s="1079" t="s">
        <v>649</v>
      </c>
      <c r="Z46" s="1079"/>
      <c r="AA46" s="1079"/>
      <c r="AB46" s="1079"/>
      <c r="AC46" s="1079"/>
      <c r="AD46" s="1079"/>
      <c r="AE46" s="1079"/>
      <c r="AF46" s="1079"/>
      <c r="AG46" s="1079"/>
    </row>
    <row r="47" spans="2:33" ht="26.25" customHeight="1">
      <c r="B47" s="25"/>
      <c r="C47" s="181" t="s">
        <v>289</v>
      </c>
      <c r="D47" s="191" t="s">
        <v>290</v>
      </c>
      <c r="E47" s="329" t="s">
        <v>1729</v>
      </c>
      <c r="F47" s="163" t="s">
        <v>2734</v>
      </c>
      <c r="G47" s="11" t="s">
        <v>141</v>
      </c>
      <c r="H47" s="11">
        <f t="shared" si="3"/>
        <v>28</v>
      </c>
      <c r="I47" s="11" t="s">
        <v>143</v>
      </c>
      <c r="J47" s="11">
        <v>1</v>
      </c>
      <c r="K47" s="11">
        <v>1</v>
      </c>
      <c r="L47" s="718">
        <v>0</v>
      </c>
      <c r="M47" s="718"/>
      <c r="N47" s="718">
        <v>1</v>
      </c>
      <c r="O47" s="718"/>
      <c r="P47" s="1038" t="s">
        <v>423</v>
      </c>
      <c r="Q47" s="718"/>
      <c r="R47" s="1028" t="s">
        <v>423</v>
      </c>
      <c r="S47" s="1029"/>
      <c r="T47" s="1029"/>
      <c r="U47" s="1029"/>
      <c r="V47" s="1029"/>
      <c r="W47" s="1029"/>
      <c r="X47" s="1029"/>
      <c r="Y47" s="1040" t="s">
        <v>431</v>
      </c>
      <c r="Z47" s="1029"/>
      <c r="AA47" s="1029"/>
      <c r="AB47" s="1029"/>
      <c r="AC47" s="1029"/>
      <c r="AD47" s="1029"/>
      <c r="AE47" s="1029"/>
      <c r="AF47" s="1029"/>
      <c r="AG47" s="1029"/>
    </row>
    <row r="48" spans="2:33" ht="26.25" customHeight="1">
      <c r="B48" s="25"/>
      <c r="C48" s="5" t="s">
        <v>291</v>
      </c>
      <c r="D48" s="6" t="s">
        <v>292</v>
      </c>
      <c r="E48" s="329" t="s">
        <v>1729</v>
      </c>
      <c r="F48" s="163" t="s">
        <v>2734</v>
      </c>
      <c r="G48" s="11" t="s">
        <v>141</v>
      </c>
      <c r="H48" s="11">
        <f t="shared" si="3"/>
        <v>29</v>
      </c>
      <c r="I48" s="11" t="s">
        <v>143</v>
      </c>
      <c r="J48" s="11">
        <v>1</v>
      </c>
      <c r="K48" s="11">
        <v>1</v>
      </c>
      <c r="L48" s="718">
        <v>0</v>
      </c>
      <c r="M48" s="718"/>
      <c r="N48" s="718">
        <v>1</v>
      </c>
      <c r="O48" s="718"/>
      <c r="P48" s="1038" t="s">
        <v>423</v>
      </c>
      <c r="Q48" s="718"/>
      <c r="R48" s="1080" t="s">
        <v>423</v>
      </c>
      <c r="S48" s="1081"/>
      <c r="T48" s="1081"/>
      <c r="U48" s="1081"/>
      <c r="V48" s="1081"/>
      <c r="W48" s="1081"/>
      <c r="X48" s="1081"/>
      <c r="Y48" s="1082" t="s">
        <v>432</v>
      </c>
      <c r="Z48" s="1081"/>
      <c r="AA48" s="1081"/>
      <c r="AB48" s="1081"/>
      <c r="AC48" s="1081"/>
      <c r="AD48" s="1081"/>
      <c r="AE48" s="1081"/>
      <c r="AF48" s="1081"/>
      <c r="AG48" s="1081"/>
    </row>
    <row r="49" spans="2:33" ht="29.25" customHeight="1">
      <c r="B49" s="25"/>
      <c r="C49" s="181" t="s">
        <v>293</v>
      </c>
      <c r="D49" s="191" t="s">
        <v>294</v>
      </c>
      <c r="E49" s="329" t="s">
        <v>1729</v>
      </c>
      <c r="F49" s="163" t="s">
        <v>2734</v>
      </c>
      <c r="G49" s="11" t="s">
        <v>141</v>
      </c>
      <c r="H49" s="11">
        <f t="shared" si="3"/>
        <v>30</v>
      </c>
      <c r="I49" s="11" t="s">
        <v>143</v>
      </c>
      <c r="J49" s="11">
        <v>1</v>
      </c>
      <c r="K49" s="11">
        <v>1</v>
      </c>
      <c r="L49" s="718">
        <v>0</v>
      </c>
      <c r="M49" s="718"/>
      <c r="N49" s="718">
        <v>1</v>
      </c>
      <c r="O49" s="718"/>
      <c r="P49" s="1038" t="s">
        <v>423</v>
      </c>
      <c r="Q49" s="718"/>
      <c r="R49" s="1080" t="s">
        <v>423</v>
      </c>
      <c r="S49" s="1081"/>
      <c r="T49" s="1081"/>
      <c r="U49" s="1081"/>
      <c r="V49" s="1081"/>
      <c r="W49" s="1081"/>
      <c r="X49" s="1081"/>
      <c r="Y49" s="1082" t="s">
        <v>472</v>
      </c>
      <c r="Z49" s="1081"/>
      <c r="AA49" s="1081"/>
      <c r="AB49" s="1081"/>
      <c r="AC49" s="1081"/>
      <c r="AD49" s="1081"/>
      <c r="AE49" s="1081"/>
      <c r="AF49" s="1081"/>
      <c r="AG49" s="1081"/>
    </row>
    <row r="50" spans="2:33" ht="26.25" customHeight="1">
      <c r="B50" s="25"/>
      <c r="C50" s="5" t="s">
        <v>295</v>
      </c>
      <c r="D50" s="6" t="s">
        <v>296</v>
      </c>
      <c r="E50" s="329" t="s">
        <v>1729</v>
      </c>
      <c r="F50" s="163" t="s">
        <v>2734</v>
      </c>
      <c r="G50" s="11" t="s">
        <v>141</v>
      </c>
      <c r="H50" s="11">
        <f t="shared" si="3"/>
        <v>31</v>
      </c>
      <c r="I50" s="11" t="s">
        <v>143</v>
      </c>
      <c r="J50" s="11">
        <v>1</v>
      </c>
      <c r="K50" s="11">
        <v>1</v>
      </c>
      <c r="L50" s="718">
        <v>0</v>
      </c>
      <c r="M50" s="718"/>
      <c r="N50" s="718">
        <v>1</v>
      </c>
      <c r="O50" s="718"/>
      <c r="P50" s="1038" t="s">
        <v>423</v>
      </c>
      <c r="Q50" s="718"/>
      <c r="R50" s="1080" t="s">
        <v>423</v>
      </c>
      <c r="S50" s="1081"/>
      <c r="T50" s="1081"/>
      <c r="U50" s="1081"/>
      <c r="V50" s="1081"/>
      <c r="W50" s="1081"/>
      <c r="X50" s="1081"/>
      <c r="Y50" s="1082" t="s">
        <v>432</v>
      </c>
      <c r="Z50" s="1081"/>
      <c r="AA50" s="1081"/>
      <c r="AB50" s="1081"/>
      <c r="AC50" s="1081"/>
      <c r="AD50" s="1081"/>
      <c r="AE50" s="1081"/>
      <c r="AF50" s="1081"/>
      <c r="AG50" s="1081"/>
    </row>
    <row r="51" spans="2:33" ht="26.25" customHeight="1">
      <c r="B51" s="25"/>
      <c r="C51" s="5" t="s">
        <v>297</v>
      </c>
      <c r="D51" s="6" t="s">
        <v>298</v>
      </c>
      <c r="E51" s="329" t="s">
        <v>1729</v>
      </c>
      <c r="F51" s="163" t="s">
        <v>2734</v>
      </c>
      <c r="G51" s="11" t="s">
        <v>141</v>
      </c>
      <c r="H51" s="11">
        <f t="shared" si="3"/>
        <v>32</v>
      </c>
      <c r="I51" s="11" t="s">
        <v>143</v>
      </c>
      <c r="J51" s="11">
        <v>1</v>
      </c>
      <c r="K51" s="11">
        <v>1</v>
      </c>
      <c r="L51" s="718">
        <v>0</v>
      </c>
      <c r="M51" s="718"/>
      <c r="N51" s="718">
        <v>1</v>
      </c>
      <c r="O51" s="718"/>
      <c r="P51" s="1038" t="s">
        <v>423</v>
      </c>
      <c r="Q51" s="718"/>
      <c r="R51" s="1080" t="s">
        <v>423</v>
      </c>
      <c r="S51" s="1081"/>
      <c r="T51" s="1081"/>
      <c r="U51" s="1081"/>
      <c r="V51" s="1081"/>
      <c r="W51" s="1081"/>
      <c r="X51" s="1081"/>
      <c r="Y51" s="1082" t="s">
        <v>432</v>
      </c>
      <c r="Z51" s="1081"/>
      <c r="AA51" s="1081"/>
      <c r="AB51" s="1081"/>
      <c r="AC51" s="1081"/>
      <c r="AD51" s="1081"/>
      <c r="AE51" s="1081"/>
      <c r="AF51" s="1081"/>
      <c r="AG51" s="1081"/>
    </row>
    <row r="52" spans="2:33" ht="26.25" customHeight="1">
      <c r="B52" s="25"/>
      <c r="C52" s="5" t="s">
        <v>299</v>
      </c>
      <c r="D52" s="6" t="s">
        <v>300</v>
      </c>
      <c r="E52" s="329" t="s">
        <v>1729</v>
      </c>
      <c r="F52" s="163" t="s">
        <v>2734</v>
      </c>
      <c r="G52" s="11" t="s">
        <v>141</v>
      </c>
      <c r="H52" s="11">
        <f t="shared" si="3"/>
        <v>33</v>
      </c>
      <c r="I52" s="11" t="s">
        <v>143</v>
      </c>
      <c r="J52" s="11">
        <v>1</v>
      </c>
      <c r="K52" s="11">
        <v>1</v>
      </c>
      <c r="L52" s="718">
        <v>0</v>
      </c>
      <c r="M52" s="718"/>
      <c r="N52" s="718">
        <v>1</v>
      </c>
      <c r="O52" s="718"/>
      <c r="P52" s="1038" t="s">
        <v>423</v>
      </c>
      <c r="Q52" s="718"/>
      <c r="R52" s="1028" t="s">
        <v>423</v>
      </c>
      <c r="S52" s="1029"/>
      <c r="T52" s="1029"/>
      <c r="U52" s="1029"/>
      <c r="V52" s="1029"/>
      <c r="W52" s="1029"/>
      <c r="X52" s="1029"/>
      <c r="Y52" s="1040" t="s">
        <v>432</v>
      </c>
      <c r="Z52" s="1029"/>
      <c r="AA52" s="1029"/>
      <c r="AB52" s="1029"/>
      <c r="AC52" s="1029"/>
      <c r="AD52" s="1029"/>
      <c r="AE52" s="1029"/>
      <c r="AF52" s="1029"/>
      <c r="AG52" s="1029"/>
    </row>
    <row r="53" spans="2:33" ht="49.5" customHeight="1">
      <c r="B53" s="25"/>
      <c r="C53" s="5" t="s">
        <v>301</v>
      </c>
      <c r="D53" s="6" t="s">
        <v>302</v>
      </c>
      <c r="E53" s="329" t="s">
        <v>1729</v>
      </c>
      <c r="F53" s="163" t="s">
        <v>2734</v>
      </c>
      <c r="G53" s="11" t="s">
        <v>141</v>
      </c>
      <c r="H53" s="11">
        <f t="shared" si="3"/>
        <v>34</v>
      </c>
      <c r="I53" s="11" t="s">
        <v>143</v>
      </c>
      <c r="J53" s="11">
        <v>1</v>
      </c>
      <c r="K53" s="11">
        <v>1</v>
      </c>
      <c r="L53" s="718">
        <v>0</v>
      </c>
      <c r="M53" s="718"/>
      <c r="N53" s="718">
        <v>1</v>
      </c>
      <c r="O53" s="718"/>
      <c r="P53" s="1038" t="s">
        <v>423</v>
      </c>
      <c r="Q53" s="718"/>
      <c r="R53" s="1029" t="s">
        <v>433</v>
      </c>
      <c r="S53" s="1029"/>
      <c r="T53" s="1029"/>
      <c r="U53" s="1029"/>
      <c r="V53" s="1029"/>
      <c r="W53" s="1029"/>
      <c r="X53" s="1029"/>
      <c r="Y53" s="1040" t="s">
        <v>434</v>
      </c>
      <c r="Z53" s="1029"/>
      <c r="AA53" s="1029"/>
      <c r="AB53" s="1029"/>
      <c r="AC53" s="1029"/>
      <c r="AD53" s="1029"/>
      <c r="AE53" s="1029"/>
      <c r="AF53" s="1029"/>
      <c r="AG53" s="1029"/>
    </row>
    <row r="54" spans="2:33" ht="49.5" customHeight="1">
      <c r="B54" s="25"/>
      <c r="C54" s="5" t="s">
        <v>303</v>
      </c>
      <c r="D54" s="6" t="s">
        <v>304</v>
      </c>
      <c r="E54" s="329" t="s">
        <v>1729</v>
      </c>
      <c r="F54" s="163" t="s">
        <v>2734</v>
      </c>
      <c r="G54" s="11" t="s">
        <v>141</v>
      </c>
      <c r="H54" s="11">
        <f t="shared" si="3"/>
        <v>35</v>
      </c>
      <c r="I54" s="11" t="s">
        <v>143</v>
      </c>
      <c r="J54" s="11">
        <v>1</v>
      </c>
      <c r="K54" s="11">
        <v>1</v>
      </c>
      <c r="L54" s="718">
        <v>0</v>
      </c>
      <c r="M54" s="718"/>
      <c r="N54" s="718">
        <v>1</v>
      </c>
      <c r="O54" s="718"/>
      <c r="P54" s="1038" t="s">
        <v>423</v>
      </c>
      <c r="Q54" s="718"/>
      <c r="R54" s="1029" t="s">
        <v>433</v>
      </c>
      <c r="S54" s="1029"/>
      <c r="T54" s="1029"/>
      <c r="U54" s="1029"/>
      <c r="V54" s="1029"/>
      <c r="W54" s="1029"/>
      <c r="X54" s="1029"/>
      <c r="Y54" s="1040" t="s">
        <v>434</v>
      </c>
      <c r="Z54" s="1029"/>
      <c r="AA54" s="1029"/>
      <c r="AB54" s="1029"/>
      <c r="AC54" s="1029"/>
      <c r="AD54" s="1029"/>
      <c r="AE54" s="1029"/>
      <c r="AF54" s="1029"/>
      <c r="AG54" s="1029"/>
    </row>
    <row r="55" spans="2:33" ht="26.25" customHeight="1">
      <c r="B55" s="25"/>
      <c r="C55" s="5" t="s">
        <v>305</v>
      </c>
      <c r="D55" s="6" t="s">
        <v>306</v>
      </c>
      <c r="E55" s="329" t="s">
        <v>1729</v>
      </c>
      <c r="F55" s="163" t="s">
        <v>2734</v>
      </c>
      <c r="G55" s="11" t="s">
        <v>141</v>
      </c>
      <c r="H55" s="11">
        <f t="shared" si="3"/>
        <v>36</v>
      </c>
      <c r="I55" s="11" t="s">
        <v>143</v>
      </c>
      <c r="J55" s="11">
        <v>1</v>
      </c>
      <c r="K55" s="11">
        <v>1</v>
      </c>
      <c r="L55" s="718">
        <v>0</v>
      </c>
      <c r="M55" s="718"/>
      <c r="N55" s="718">
        <v>1</v>
      </c>
      <c r="O55" s="718"/>
      <c r="P55" s="1038" t="s">
        <v>423</v>
      </c>
      <c r="Q55" s="718"/>
      <c r="R55" s="1029"/>
      <c r="S55" s="1029"/>
      <c r="T55" s="1029"/>
      <c r="U55" s="1029"/>
      <c r="V55" s="1029"/>
      <c r="W55" s="1029"/>
      <c r="X55" s="1029"/>
      <c r="Y55" s="1040" t="s">
        <v>432</v>
      </c>
      <c r="Z55" s="1029"/>
      <c r="AA55" s="1029"/>
      <c r="AB55" s="1029"/>
      <c r="AC55" s="1029"/>
      <c r="AD55" s="1029"/>
      <c r="AE55" s="1029"/>
      <c r="AF55" s="1029"/>
      <c r="AG55" s="1029"/>
    </row>
    <row r="56" spans="2:33" ht="26.25" customHeight="1">
      <c r="B56" s="25"/>
      <c r="C56" s="5" t="s">
        <v>307</v>
      </c>
      <c r="D56" s="6" t="s">
        <v>308</v>
      </c>
      <c r="E56" s="329" t="s">
        <v>1729</v>
      </c>
      <c r="F56" s="163" t="s">
        <v>2734</v>
      </c>
      <c r="G56" s="11" t="s">
        <v>141</v>
      </c>
      <c r="H56" s="11">
        <f t="shared" si="3"/>
        <v>37</v>
      </c>
      <c r="I56" s="11" t="s">
        <v>143</v>
      </c>
      <c r="J56" s="11">
        <v>1</v>
      </c>
      <c r="K56" s="11">
        <v>1</v>
      </c>
      <c r="L56" s="718">
        <v>0</v>
      </c>
      <c r="M56" s="718"/>
      <c r="N56" s="718">
        <v>1</v>
      </c>
      <c r="O56" s="718"/>
      <c r="P56" s="1038" t="s">
        <v>423</v>
      </c>
      <c r="Q56" s="718"/>
      <c r="R56" s="1029"/>
      <c r="S56" s="1029"/>
      <c r="T56" s="1029"/>
      <c r="U56" s="1029"/>
      <c r="V56" s="1029"/>
      <c r="W56" s="1029"/>
      <c r="X56" s="1029"/>
      <c r="Y56" s="1040" t="s">
        <v>432</v>
      </c>
      <c r="Z56" s="1029"/>
      <c r="AA56" s="1029"/>
      <c r="AB56" s="1029"/>
      <c r="AC56" s="1029"/>
      <c r="AD56" s="1029"/>
      <c r="AE56" s="1029"/>
      <c r="AF56" s="1029"/>
      <c r="AG56" s="1029"/>
    </row>
    <row r="57" spans="2:33" ht="30" customHeight="1">
      <c r="B57" s="25"/>
      <c r="C57" s="5" t="s">
        <v>93</v>
      </c>
      <c r="D57" s="6" t="s">
        <v>309</v>
      </c>
      <c r="E57" s="329" t="s">
        <v>1729</v>
      </c>
      <c r="F57" s="163" t="s">
        <v>2734</v>
      </c>
      <c r="G57" s="11" t="s">
        <v>141</v>
      </c>
      <c r="H57" s="11">
        <f t="shared" si="3"/>
        <v>38</v>
      </c>
      <c r="I57" s="11" t="s">
        <v>143</v>
      </c>
      <c r="J57" s="11">
        <v>1</v>
      </c>
      <c r="K57" s="11">
        <v>1</v>
      </c>
      <c r="L57" s="718">
        <v>0</v>
      </c>
      <c r="M57" s="718"/>
      <c r="N57" s="718">
        <v>1</v>
      </c>
      <c r="O57" s="718"/>
      <c r="P57" s="1038" t="s">
        <v>423</v>
      </c>
      <c r="Q57" s="718"/>
      <c r="R57" s="1029"/>
      <c r="S57" s="1029"/>
      <c r="T57" s="1029"/>
      <c r="U57" s="1029"/>
      <c r="V57" s="1029"/>
      <c r="W57" s="1029"/>
      <c r="X57" s="1029"/>
      <c r="Y57" s="1040" t="s">
        <v>432</v>
      </c>
      <c r="Z57" s="1029"/>
      <c r="AA57" s="1029"/>
      <c r="AB57" s="1029"/>
      <c r="AC57" s="1029"/>
      <c r="AD57" s="1029"/>
      <c r="AE57" s="1029"/>
      <c r="AF57" s="1029"/>
      <c r="AG57" s="1029"/>
    </row>
    <row r="58" spans="2:33" ht="30" customHeight="1">
      <c r="B58" s="25"/>
      <c r="C58" s="12" t="s">
        <v>95</v>
      </c>
      <c r="D58" s="13" t="s">
        <v>310</v>
      </c>
      <c r="E58" s="329" t="s">
        <v>1729</v>
      </c>
      <c r="F58" s="163" t="s">
        <v>2734</v>
      </c>
      <c r="G58" s="11" t="s">
        <v>141</v>
      </c>
      <c r="H58" s="11">
        <f t="shared" si="3"/>
        <v>39</v>
      </c>
      <c r="I58" s="11" t="s">
        <v>143</v>
      </c>
      <c r="J58" s="11">
        <v>1</v>
      </c>
      <c r="K58" s="11">
        <v>1</v>
      </c>
      <c r="L58" s="718">
        <v>0</v>
      </c>
      <c r="M58" s="718"/>
      <c r="N58" s="718">
        <v>1</v>
      </c>
      <c r="O58" s="718"/>
      <c r="P58" s="1038" t="s">
        <v>423</v>
      </c>
      <c r="Q58" s="718"/>
      <c r="R58" s="1029"/>
      <c r="S58" s="1029"/>
      <c r="T58" s="1029"/>
      <c r="U58" s="1029"/>
      <c r="V58" s="1029"/>
      <c r="W58" s="1029"/>
      <c r="X58" s="1029"/>
      <c r="Y58" s="1040" t="s">
        <v>432</v>
      </c>
      <c r="Z58" s="1029"/>
      <c r="AA58" s="1029"/>
      <c r="AB58" s="1029"/>
      <c r="AC58" s="1029"/>
      <c r="AD58" s="1029"/>
      <c r="AE58" s="1029"/>
      <c r="AF58" s="1029"/>
      <c r="AG58" s="1029"/>
    </row>
    <row r="59" spans="2:33" ht="42.75" customHeight="1">
      <c r="B59" s="25"/>
      <c r="C59" s="128" t="s">
        <v>440</v>
      </c>
      <c r="D59" s="128" t="s">
        <v>1913</v>
      </c>
      <c r="E59" s="1059" t="s">
        <v>1728</v>
      </c>
      <c r="F59" s="1047" t="s">
        <v>2734</v>
      </c>
      <c r="G59" s="188" t="s">
        <v>141</v>
      </c>
      <c r="H59" s="188">
        <f>H58+J58</f>
        <v>40</v>
      </c>
      <c r="I59" s="188" t="s">
        <v>143</v>
      </c>
      <c r="J59" s="188">
        <v>1</v>
      </c>
      <c r="K59" s="188">
        <v>1</v>
      </c>
      <c r="L59" s="1062">
        <v>0</v>
      </c>
      <c r="M59" s="1063"/>
      <c r="N59" s="1064">
        <v>2</v>
      </c>
      <c r="O59" s="1063"/>
      <c r="P59" s="1065" t="s">
        <v>423</v>
      </c>
      <c r="Q59" s="1066"/>
      <c r="R59" s="1067"/>
      <c r="S59" s="1067"/>
      <c r="T59" s="1067"/>
      <c r="U59" s="1067"/>
      <c r="V59" s="1067"/>
      <c r="W59" s="1067"/>
      <c r="X59" s="1067"/>
      <c r="Y59" s="1083" t="s">
        <v>1730</v>
      </c>
      <c r="Z59" s="1067"/>
      <c r="AA59" s="1067"/>
      <c r="AB59" s="1067"/>
      <c r="AC59" s="1067"/>
      <c r="AD59" s="1067"/>
      <c r="AE59" s="1067"/>
      <c r="AF59" s="1067"/>
      <c r="AG59" s="1067"/>
    </row>
    <row r="60" spans="2:33">
      <c r="B60" s="25"/>
      <c r="C60" s="25"/>
      <c r="D60" s="25"/>
      <c r="E60" s="1060"/>
      <c r="F60" s="1048"/>
      <c r="G60" s="18"/>
      <c r="H60" s="18"/>
      <c r="I60" s="18"/>
      <c r="J60" s="18"/>
      <c r="K60" s="18"/>
      <c r="L60" s="1049">
        <v>16</v>
      </c>
      <c r="M60" s="1049"/>
      <c r="N60" s="1049">
        <v>31</v>
      </c>
      <c r="O60" s="1049"/>
      <c r="P60" s="1049" t="s">
        <v>419</v>
      </c>
      <c r="Q60" s="1049"/>
      <c r="R60" s="1050"/>
      <c r="S60" s="1050"/>
      <c r="T60" s="1050"/>
      <c r="U60" s="1050"/>
      <c r="V60" s="1050"/>
      <c r="W60" s="1050"/>
      <c r="X60" s="1050"/>
      <c r="Y60" s="1084" t="s">
        <v>436</v>
      </c>
      <c r="Z60" s="1084"/>
      <c r="AA60" s="1084"/>
      <c r="AB60" s="1084"/>
      <c r="AC60" s="1084"/>
      <c r="AD60" s="1084"/>
      <c r="AE60" s="1084"/>
      <c r="AF60" s="1084"/>
      <c r="AG60" s="1084"/>
    </row>
    <row r="61" spans="2:33">
      <c r="B61" s="25"/>
      <c r="C61" s="25"/>
      <c r="D61" s="25"/>
      <c r="E61" s="1061"/>
      <c r="F61" s="1048"/>
      <c r="G61" s="18"/>
      <c r="H61" s="18"/>
      <c r="I61" s="18"/>
      <c r="J61" s="18"/>
      <c r="K61" s="18"/>
      <c r="L61" s="1086">
        <v>59</v>
      </c>
      <c r="M61" s="1087"/>
      <c r="N61" s="1087">
        <v>89</v>
      </c>
      <c r="O61" s="1087"/>
      <c r="P61" s="1087" t="s">
        <v>435</v>
      </c>
      <c r="Q61" s="1087"/>
      <c r="R61" s="1088"/>
      <c r="S61" s="1088"/>
      <c r="T61" s="1088"/>
      <c r="U61" s="1088"/>
      <c r="V61" s="1088"/>
      <c r="W61" s="1088"/>
      <c r="X61" s="1088"/>
      <c r="Y61" s="1085"/>
      <c r="Z61" s="1085"/>
      <c r="AA61" s="1085"/>
      <c r="AB61" s="1085"/>
      <c r="AC61" s="1085"/>
      <c r="AD61" s="1085"/>
      <c r="AE61" s="1085"/>
      <c r="AF61" s="1085"/>
      <c r="AG61" s="1085"/>
    </row>
    <row r="62" spans="2:33" ht="84" customHeight="1">
      <c r="B62" s="25"/>
      <c r="C62" s="25"/>
      <c r="D62" s="25"/>
      <c r="E62" s="1059" t="s">
        <v>1889</v>
      </c>
      <c r="F62" s="1047" t="s">
        <v>2734</v>
      </c>
      <c r="G62" s="188" t="str">
        <f>G59</f>
        <v>整数</v>
      </c>
      <c r="H62" s="188">
        <f>H59</f>
        <v>40</v>
      </c>
      <c r="I62" s="188" t="str">
        <f>I59</f>
        <v>unsigned</v>
      </c>
      <c r="J62" s="188">
        <f>J59</f>
        <v>1</v>
      </c>
      <c r="K62" s="332">
        <v>1</v>
      </c>
      <c r="L62" s="1062">
        <v>0</v>
      </c>
      <c r="M62" s="1063"/>
      <c r="N62" s="1064">
        <v>5</v>
      </c>
      <c r="O62" s="1063"/>
      <c r="P62" s="1065" t="s">
        <v>423</v>
      </c>
      <c r="Q62" s="1066"/>
      <c r="R62" s="1067"/>
      <c r="S62" s="1067"/>
      <c r="T62" s="1067"/>
      <c r="U62" s="1067"/>
      <c r="V62" s="1067"/>
      <c r="W62" s="1067"/>
      <c r="X62" s="1067"/>
      <c r="Y62" s="1083" t="s">
        <v>2036</v>
      </c>
      <c r="Z62" s="1067"/>
      <c r="AA62" s="1067"/>
      <c r="AB62" s="1067"/>
      <c r="AC62" s="1067"/>
      <c r="AD62" s="1067"/>
      <c r="AE62" s="1067"/>
      <c r="AF62" s="1067"/>
      <c r="AG62" s="1067"/>
    </row>
    <row r="63" spans="2:33" ht="42.75" customHeight="1">
      <c r="B63" s="25"/>
      <c r="C63" s="25"/>
      <c r="D63" s="25"/>
      <c r="E63" s="1060"/>
      <c r="F63" s="1048"/>
      <c r="G63" s="18"/>
      <c r="H63" s="18"/>
      <c r="I63" s="18"/>
      <c r="J63" s="18"/>
      <c r="K63" s="333">
        <v>2</v>
      </c>
      <c r="L63" s="1049">
        <v>31</v>
      </c>
      <c r="M63" s="1049"/>
      <c r="N63" s="1049">
        <v>63</v>
      </c>
      <c r="O63" s="1049"/>
      <c r="P63" s="1049" t="s">
        <v>419</v>
      </c>
      <c r="Q63" s="1049"/>
      <c r="R63" s="1050"/>
      <c r="S63" s="1050"/>
      <c r="T63" s="1050"/>
      <c r="U63" s="1050"/>
      <c r="V63" s="1050"/>
      <c r="W63" s="1050"/>
      <c r="X63" s="1050"/>
      <c r="Y63" s="1084" t="s">
        <v>1732</v>
      </c>
      <c r="Z63" s="1084"/>
      <c r="AA63" s="1084"/>
      <c r="AB63" s="1084"/>
      <c r="AC63" s="1084"/>
      <c r="AD63" s="1084"/>
      <c r="AE63" s="1084"/>
      <c r="AF63" s="1084"/>
      <c r="AG63" s="1084"/>
    </row>
    <row r="64" spans="2:33" ht="42.75" customHeight="1">
      <c r="B64" s="25"/>
      <c r="C64" s="197"/>
      <c r="D64" s="197"/>
      <c r="E64" s="1061"/>
      <c r="F64" s="1048"/>
      <c r="G64" s="18"/>
      <c r="H64" s="18"/>
      <c r="I64" s="18"/>
      <c r="J64" s="18"/>
      <c r="K64" s="18"/>
      <c r="L64" s="1089">
        <v>116</v>
      </c>
      <c r="M64" s="1090"/>
      <c r="N64" s="1087">
        <v>178</v>
      </c>
      <c r="O64" s="1087"/>
      <c r="P64" s="1087" t="s">
        <v>435</v>
      </c>
      <c r="Q64" s="1087"/>
      <c r="R64" s="1088"/>
      <c r="S64" s="1088"/>
      <c r="T64" s="1088"/>
      <c r="U64" s="1088"/>
      <c r="V64" s="1088"/>
      <c r="W64" s="1088"/>
      <c r="X64" s="1088"/>
      <c r="Y64" s="1085"/>
      <c r="Z64" s="1085"/>
      <c r="AA64" s="1085"/>
      <c r="AB64" s="1085"/>
      <c r="AC64" s="1085"/>
      <c r="AD64" s="1085"/>
      <c r="AE64" s="1085"/>
      <c r="AF64" s="1085"/>
      <c r="AG64" s="1085"/>
    </row>
    <row r="65" spans="2:33" ht="44.25" customHeight="1">
      <c r="B65" s="25"/>
      <c r="C65" s="128" t="s">
        <v>441</v>
      </c>
      <c r="D65" s="128" t="s">
        <v>2035</v>
      </c>
      <c r="E65" s="1059" t="s">
        <v>1888</v>
      </c>
      <c r="F65" s="1047" t="s">
        <v>2734</v>
      </c>
      <c r="G65" s="11" t="s">
        <v>141</v>
      </c>
      <c r="H65" s="11">
        <f>H59+J59</f>
        <v>41</v>
      </c>
      <c r="I65" s="11" t="s">
        <v>143</v>
      </c>
      <c r="J65" s="11">
        <v>1</v>
      </c>
      <c r="K65" s="11">
        <v>1</v>
      </c>
      <c r="L65" s="735">
        <v>0</v>
      </c>
      <c r="M65" s="736"/>
      <c r="N65" s="1068">
        <v>2</v>
      </c>
      <c r="O65" s="736"/>
      <c r="P65" s="1038" t="s">
        <v>423</v>
      </c>
      <c r="Q65" s="718"/>
      <c r="R65" s="1029"/>
      <c r="S65" s="1029"/>
      <c r="T65" s="1029"/>
      <c r="U65" s="1029"/>
      <c r="V65" s="1029"/>
      <c r="W65" s="1029"/>
      <c r="X65" s="1029"/>
      <c r="Y65" s="1040" t="s">
        <v>1730</v>
      </c>
      <c r="Z65" s="1029"/>
      <c r="AA65" s="1029"/>
      <c r="AB65" s="1029"/>
      <c r="AC65" s="1029"/>
      <c r="AD65" s="1029"/>
      <c r="AE65" s="1029"/>
      <c r="AF65" s="1029"/>
      <c r="AG65" s="1029"/>
    </row>
    <row r="66" spans="2:33">
      <c r="B66" s="25"/>
      <c r="C66" s="25"/>
      <c r="D66" s="25"/>
      <c r="E66" s="1060"/>
      <c r="F66" s="1048"/>
      <c r="G66" s="18"/>
      <c r="H66" s="18"/>
      <c r="I66" s="18"/>
      <c r="J66" s="18"/>
      <c r="K66" s="18"/>
      <c r="L66" s="718">
        <v>16</v>
      </c>
      <c r="M66" s="718"/>
      <c r="N66" s="718">
        <v>31</v>
      </c>
      <c r="O66" s="718"/>
      <c r="P66" s="718" t="s">
        <v>419</v>
      </c>
      <c r="Q66" s="718"/>
      <c r="R66" s="1029"/>
      <c r="S66" s="1029"/>
      <c r="T66" s="1029"/>
      <c r="U66" s="1029"/>
      <c r="V66" s="1029"/>
      <c r="W66" s="1029"/>
      <c r="X66" s="1029"/>
      <c r="Y66" s="1040" t="s">
        <v>436</v>
      </c>
      <c r="Z66" s="1040"/>
      <c r="AA66" s="1040"/>
      <c r="AB66" s="1040"/>
      <c r="AC66" s="1040"/>
      <c r="AD66" s="1040"/>
      <c r="AE66" s="1040"/>
      <c r="AF66" s="1040"/>
      <c r="AG66" s="1040"/>
    </row>
    <row r="67" spans="2:33">
      <c r="B67" s="25"/>
      <c r="C67" s="25"/>
      <c r="D67" s="25"/>
      <c r="E67" s="1061"/>
      <c r="F67" s="1048"/>
      <c r="G67" s="189"/>
      <c r="H67" s="189"/>
      <c r="I67" s="189"/>
      <c r="J67" s="189"/>
      <c r="K67" s="189"/>
      <c r="L67" s="719">
        <v>59</v>
      </c>
      <c r="M67" s="718"/>
      <c r="N67" s="718">
        <v>89</v>
      </c>
      <c r="O67" s="718"/>
      <c r="P67" s="718" t="s">
        <v>435</v>
      </c>
      <c r="Q67" s="718"/>
      <c r="R67" s="1029"/>
      <c r="S67" s="1029"/>
      <c r="T67" s="1029"/>
      <c r="U67" s="1029"/>
      <c r="V67" s="1029"/>
      <c r="W67" s="1029"/>
      <c r="X67" s="1029"/>
      <c r="Y67" s="1040"/>
      <c r="Z67" s="1040"/>
      <c r="AA67" s="1040"/>
      <c r="AB67" s="1040"/>
      <c r="AC67" s="1040"/>
      <c r="AD67" s="1040"/>
      <c r="AE67" s="1040"/>
      <c r="AF67" s="1040"/>
      <c r="AG67" s="1040"/>
    </row>
    <row r="68" spans="2:33" ht="84" customHeight="1">
      <c r="B68" s="25"/>
      <c r="C68" s="25"/>
      <c r="D68" s="25"/>
      <c r="E68" s="1059" t="s">
        <v>1874</v>
      </c>
      <c r="F68" s="1047" t="s">
        <v>2734</v>
      </c>
      <c r="G68" s="188" t="str">
        <f>G65</f>
        <v>整数</v>
      </c>
      <c r="H68" s="188">
        <f>H65</f>
        <v>41</v>
      </c>
      <c r="I68" s="188" t="str">
        <f>I65</f>
        <v>unsigned</v>
      </c>
      <c r="J68" s="188">
        <f>J65</f>
        <v>1</v>
      </c>
      <c r="K68" s="332">
        <v>1</v>
      </c>
      <c r="L68" s="1062">
        <v>0</v>
      </c>
      <c r="M68" s="1063"/>
      <c r="N68" s="1064">
        <v>5</v>
      </c>
      <c r="O68" s="1063"/>
      <c r="P68" s="1065" t="s">
        <v>423</v>
      </c>
      <c r="Q68" s="1066"/>
      <c r="R68" s="1067"/>
      <c r="S68" s="1067"/>
      <c r="T68" s="1067"/>
      <c r="U68" s="1067"/>
      <c r="V68" s="1067"/>
      <c r="W68" s="1067"/>
      <c r="X68" s="1067"/>
      <c r="Y68" s="1083" t="s">
        <v>1731</v>
      </c>
      <c r="Z68" s="1067"/>
      <c r="AA68" s="1067"/>
      <c r="AB68" s="1067"/>
      <c r="AC68" s="1067"/>
      <c r="AD68" s="1067"/>
      <c r="AE68" s="1067"/>
      <c r="AF68" s="1067"/>
      <c r="AG68" s="1067"/>
    </row>
    <row r="69" spans="2:33" ht="42.75" customHeight="1">
      <c r="B69" s="25"/>
      <c r="C69" s="25"/>
      <c r="D69" s="25"/>
      <c r="E69" s="1060"/>
      <c r="F69" s="1048"/>
      <c r="G69" s="18"/>
      <c r="H69" s="18"/>
      <c r="I69" s="18"/>
      <c r="J69" s="18"/>
      <c r="K69" s="333">
        <v>2</v>
      </c>
      <c r="L69" s="1049">
        <v>31</v>
      </c>
      <c r="M69" s="1049"/>
      <c r="N69" s="1049">
        <v>63</v>
      </c>
      <c r="O69" s="1049"/>
      <c r="P69" s="1049" t="s">
        <v>419</v>
      </c>
      <c r="Q69" s="1049"/>
      <c r="R69" s="1050"/>
      <c r="S69" s="1050"/>
      <c r="T69" s="1050"/>
      <c r="U69" s="1050"/>
      <c r="V69" s="1050"/>
      <c r="W69" s="1050"/>
      <c r="X69" s="1050"/>
      <c r="Y69" s="1084" t="s">
        <v>1732</v>
      </c>
      <c r="Z69" s="1084"/>
      <c r="AA69" s="1084"/>
      <c r="AB69" s="1084"/>
      <c r="AC69" s="1084"/>
      <c r="AD69" s="1084"/>
      <c r="AE69" s="1084"/>
      <c r="AF69" s="1084"/>
      <c r="AG69" s="1084"/>
    </row>
    <row r="70" spans="2:33" ht="42.75" customHeight="1">
      <c r="B70" s="25"/>
      <c r="C70" s="197"/>
      <c r="D70" s="197"/>
      <c r="E70" s="1061"/>
      <c r="F70" s="1048"/>
      <c r="G70" s="189"/>
      <c r="H70" s="189"/>
      <c r="I70" s="189"/>
      <c r="J70" s="189"/>
      <c r="K70" s="189"/>
      <c r="L70" s="1089">
        <v>116</v>
      </c>
      <c r="M70" s="1090"/>
      <c r="N70" s="1087">
        <v>178</v>
      </c>
      <c r="O70" s="1087"/>
      <c r="P70" s="1087" t="s">
        <v>435</v>
      </c>
      <c r="Q70" s="1087"/>
      <c r="R70" s="1088"/>
      <c r="S70" s="1088"/>
      <c r="T70" s="1088"/>
      <c r="U70" s="1088"/>
      <c r="V70" s="1088"/>
      <c r="W70" s="1088"/>
      <c r="X70" s="1088"/>
      <c r="Y70" s="1085"/>
      <c r="Z70" s="1085"/>
      <c r="AA70" s="1085"/>
      <c r="AB70" s="1085"/>
      <c r="AC70" s="1085"/>
      <c r="AD70" s="1085"/>
      <c r="AE70" s="1085"/>
      <c r="AF70" s="1085"/>
      <c r="AG70" s="1085"/>
    </row>
    <row r="71" spans="2:33" ht="27.75" customHeight="1">
      <c r="B71" s="25"/>
      <c r="C71" s="190" t="s">
        <v>311</v>
      </c>
      <c r="D71" s="197" t="s">
        <v>312</v>
      </c>
      <c r="E71" s="334" t="s">
        <v>1729</v>
      </c>
      <c r="F71" s="163" t="s">
        <v>2734</v>
      </c>
      <c r="G71" s="189" t="s">
        <v>141</v>
      </c>
      <c r="H71" s="18">
        <f>H65+J65</f>
        <v>42</v>
      </c>
      <c r="I71" s="189" t="s">
        <v>148</v>
      </c>
      <c r="J71" s="189">
        <v>2</v>
      </c>
      <c r="K71" s="189">
        <v>1</v>
      </c>
      <c r="L71" s="1091">
        <v>-30</v>
      </c>
      <c r="M71" s="1091"/>
      <c r="N71" s="1091">
        <v>85</v>
      </c>
      <c r="O71" s="1091"/>
      <c r="P71" s="1091" t="s">
        <v>419</v>
      </c>
      <c r="Q71" s="1091"/>
      <c r="R71" s="1092" t="s">
        <v>442</v>
      </c>
      <c r="S71" s="1093"/>
      <c r="T71" s="1093"/>
      <c r="U71" s="1093"/>
      <c r="V71" s="1093"/>
      <c r="W71" s="1093"/>
      <c r="X71" s="1093"/>
      <c r="Y71" s="1029"/>
      <c r="Z71" s="1029"/>
      <c r="AA71" s="1029"/>
      <c r="AB71" s="1029"/>
      <c r="AC71" s="1029"/>
      <c r="AD71" s="1029"/>
      <c r="AE71" s="1029"/>
      <c r="AF71" s="1029"/>
      <c r="AG71" s="1029"/>
    </row>
    <row r="72" spans="2:33" ht="34.5" customHeight="1">
      <c r="B72" s="25"/>
      <c r="C72" s="181" t="s">
        <v>313</v>
      </c>
      <c r="D72" s="191" t="s">
        <v>314</v>
      </c>
      <c r="E72" s="329" t="s">
        <v>1729</v>
      </c>
      <c r="F72" s="163" t="s">
        <v>2734</v>
      </c>
      <c r="G72" s="11" t="s">
        <v>141</v>
      </c>
      <c r="H72" s="11">
        <f t="shared" si="3"/>
        <v>44</v>
      </c>
      <c r="I72" s="11" t="s">
        <v>143</v>
      </c>
      <c r="J72" s="11">
        <v>1</v>
      </c>
      <c r="K72" s="11">
        <v>1</v>
      </c>
      <c r="L72" s="718">
        <v>0</v>
      </c>
      <c r="M72" s="718"/>
      <c r="N72" s="718">
        <v>1</v>
      </c>
      <c r="O72" s="718"/>
      <c r="P72" s="1038" t="s">
        <v>423</v>
      </c>
      <c r="Q72" s="718"/>
      <c r="R72" s="1029"/>
      <c r="S72" s="1029"/>
      <c r="T72" s="1029"/>
      <c r="U72" s="1029"/>
      <c r="V72" s="1029"/>
      <c r="W72" s="1029"/>
      <c r="X72" s="1029"/>
      <c r="Y72" s="1040" t="s">
        <v>443</v>
      </c>
      <c r="Z72" s="1029"/>
      <c r="AA72" s="1029"/>
      <c r="AB72" s="1029"/>
      <c r="AC72" s="1029"/>
      <c r="AD72" s="1029"/>
      <c r="AE72" s="1029"/>
      <c r="AF72" s="1029"/>
      <c r="AG72" s="1029"/>
    </row>
    <row r="73" spans="2:33" ht="71.25" customHeight="1">
      <c r="B73" s="25"/>
      <c r="C73" s="2" t="s">
        <v>315</v>
      </c>
      <c r="D73" s="191" t="s">
        <v>316</v>
      </c>
      <c r="E73" s="329" t="s">
        <v>1729</v>
      </c>
      <c r="F73" s="163" t="s">
        <v>2734</v>
      </c>
      <c r="G73" s="11" t="s">
        <v>141</v>
      </c>
      <c r="H73" s="11">
        <f t="shared" si="3"/>
        <v>45</v>
      </c>
      <c r="I73" s="11" t="s">
        <v>143</v>
      </c>
      <c r="J73" s="11">
        <v>1</v>
      </c>
      <c r="K73" s="11">
        <v>1</v>
      </c>
      <c r="L73" s="718">
        <v>0</v>
      </c>
      <c r="M73" s="718"/>
      <c r="N73" s="718">
        <v>1</v>
      </c>
      <c r="O73" s="718"/>
      <c r="P73" s="1038" t="s">
        <v>423</v>
      </c>
      <c r="Q73" s="718"/>
      <c r="R73" s="1029" t="s">
        <v>433</v>
      </c>
      <c r="S73" s="1029"/>
      <c r="T73" s="1029"/>
      <c r="U73" s="1029"/>
      <c r="V73" s="1029"/>
      <c r="W73" s="1029"/>
      <c r="X73" s="1029"/>
      <c r="Y73" s="1040" t="s">
        <v>444</v>
      </c>
      <c r="Z73" s="1029"/>
      <c r="AA73" s="1029"/>
      <c r="AB73" s="1029"/>
      <c r="AC73" s="1029"/>
      <c r="AD73" s="1029"/>
      <c r="AE73" s="1029"/>
      <c r="AF73" s="1029"/>
      <c r="AG73" s="1029"/>
    </row>
    <row r="74" spans="2:33" ht="63.75" customHeight="1">
      <c r="B74" s="25"/>
      <c r="C74" s="25"/>
      <c r="D74" s="191" t="s">
        <v>317</v>
      </c>
      <c r="E74" s="329" t="s">
        <v>1729</v>
      </c>
      <c r="F74" s="163" t="s">
        <v>2734</v>
      </c>
      <c r="G74" s="11" t="s">
        <v>141</v>
      </c>
      <c r="H74" s="11">
        <f t="shared" si="3"/>
        <v>46</v>
      </c>
      <c r="I74" s="11" t="s">
        <v>143</v>
      </c>
      <c r="J74" s="11">
        <v>1</v>
      </c>
      <c r="K74" s="11">
        <v>1</v>
      </c>
      <c r="L74" s="718">
        <v>0</v>
      </c>
      <c r="M74" s="718"/>
      <c r="N74" s="718">
        <v>1</v>
      </c>
      <c r="O74" s="718"/>
      <c r="P74" s="1038" t="s">
        <v>423</v>
      </c>
      <c r="Q74" s="718"/>
      <c r="R74" s="1029" t="s">
        <v>433</v>
      </c>
      <c r="S74" s="1029"/>
      <c r="T74" s="1029"/>
      <c r="U74" s="1029"/>
      <c r="V74" s="1029"/>
      <c r="W74" s="1029"/>
      <c r="X74" s="1029"/>
      <c r="Y74" s="1040" t="s">
        <v>445</v>
      </c>
      <c r="Z74" s="1029"/>
      <c r="AA74" s="1029"/>
      <c r="AB74" s="1029"/>
      <c r="AC74" s="1029"/>
      <c r="AD74" s="1029"/>
      <c r="AE74" s="1029"/>
      <c r="AF74" s="1029"/>
      <c r="AG74" s="1029"/>
    </row>
    <row r="75" spans="2:33" ht="67.5" customHeight="1">
      <c r="B75" s="25"/>
      <c r="C75" s="25"/>
      <c r="D75" s="191" t="s">
        <v>318</v>
      </c>
      <c r="E75" s="329" t="s">
        <v>1729</v>
      </c>
      <c r="F75" s="163" t="s">
        <v>2734</v>
      </c>
      <c r="G75" s="11" t="s">
        <v>141</v>
      </c>
      <c r="H75" s="11">
        <f t="shared" si="3"/>
        <v>47</v>
      </c>
      <c r="I75" s="11" t="s">
        <v>143</v>
      </c>
      <c r="J75" s="11">
        <v>1</v>
      </c>
      <c r="K75" s="11">
        <v>1</v>
      </c>
      <c r="L75" s="718">
        <v>0</v>
      </c>
      <c r="M75" s="718"/>
      <c r="N75" s="718">
        <v>1</v>
      </c>
      <c r="O75" s="718"/>
      <c r="P75" s="1038" t="s">
        <v>423</v>
      </c>
      <c r="Q75" s="718"/>
      <c r="R75" s="1029" t="s">
        <v>433</v>
      </c>
      <c r="S75" s="1029"/>
      <c r="T75" s="1029"/>
      <c r="U75" s="1029"/>
      <c r="V75" s="1029"/>
      <c r="W75" s="1029"/>
      <c r="X75" s="1029"/>
      <c r="Y75" s="1040" t="s">
        <v>446</v>
      </c>
      <c r="Z75" s="1029"/>
      <c r="AA75" s="1029"/>
      <c r="AB75" s="1029"/>
      <c r="AC75" s="1029"/>
      <c r="AD75" s="1029"/>
      <c r="AE75" s="1029"/>
      <c r="AF75" s="1029"/>
      <c r="AG75" s="1029"/>
    </row>
    <row r="76" spans="2:33" ht="45.75" customHeight="1">
      <c r="B76" s="25"/>
      <c r="C76" s="25"/>
      <c r="D76" s="191" t="s">
        <v>319</v>
      </c>
      <c r="E76" s="329" t="s">
        <v>1729</v>
      </c>
      <c r="F76" s="163" t="s">
        <v>2734</v>
      </c>
      <c r="G76" s="11" t="s">
        <v>141</v>
      </c>
      <c r="H76" s="11">
        <f t="shared" si="3"/>
        <v>48</v>
      </c>
      <c r="I76" s="11" t="s">
        <v>143</v>
      </c>
      <c r="J76" s="11">
        <v>1</v>
      </c>
      <c r="K76" s="11">
        <v>1</v>
      </c>
      <c r="L76" s="718">
        <v>0</v>
      </c>
      <c r="M76" s="718"/>
      <c r="N76" s="718">
        <v>1</v>
      </c>
      <c r="O76" s="718"/>
      <c r="P76" s="1038" t="s">
        <v>423</v>
      </c>
      <c r="Q76" s="718"/>
      <c r="R76" s="1029"/>
      <c r="S76" s="1029"/>
      <c r="T76" s="1029"/>
      <c r="U76" s="1029"/>
      <c r="V76" s="1029"/>
      <c r="W76" s="1029"/>
      <c r="X76" s="1029"/>
      <c r="Y76" s="1040" t="s">
        <v>447</v>
      </c>
      <c r="Z76" s="1029"/>
      <c r="AA76" s="1029"/>
      <c r="AB76" s="1029"/>
      <c r="AC76" s="1029"/>
      <c r="AD76" s="1029"/>
      <c r="AE76" s="1029"/>
      <c r="AF76" s="1029"/>
      <c r="AG76" s="1029"/>
    </row>
    <row r="77" spans="2:33" ht="45.75" customHeight="1">
      <c r="B77" s="25"/>
      <c r="C77" s="197"/>
      <c r="D77" s="191" t="s">
        <v>320</v>
      </c>
      <c r="E77" s="329" t="s">
        <v>1729</v>
      </c>
      <c r="F77" s="163" t="s">
        <v>2734</v>
      </c>
      <c r="G77" s="11" t="s">
        <v>141</v>
      </c>
      <c r="H77" s="11">
        <f t="shared" si="3"/>
        <v>49</v>
      </c>
      <c r="I77" s="11" t="s">
        <v>143</v>
      </c>
      <c r="J77" s="11">
        <v>1</v>
      </c>
      <c r="K77" s="11">
        <v>1</v>
      </c>
      <c r="L77" s="718">
        <v>0</v>
      </c>
      <c r="M77" s="718"/>
      <c r="N77" s="718">
        <v>1</v>
      </c>
      <c r="O77" s="718"/>
      <c r="P77" s="1038" t="s">
        <v>423</v>
      </c>
      <c r="Q77" s="718"/>
      <c r="R77" s="1029"/>
      <c r="S77" s="1029"/>
      <c r="T77" s="1029"/>
      <c r="U77" s="1029"/>
      <c r="V77" s="1029"/>
      <c r="W77" s="1029"/>
      <c r="X77" s="1029"/>
      <c r="Y77" s="1040" t="s">
        <v>448</v>
      </c>
      <c r="Z77" s="1029"/>
      <c r="AA77" s="1029"/>
      <c r="AB77" s="1029"/>
      <c r="AC77" s="1029"/>
      <c r="AD77" s="1029"/>
      <c r="AE77" s="1029"/>
      <c r="AF77" s="1029"/>
      <c r="AG77" s="1029"/>
    </row>
    <row r="78" spans="2:33" ht="30" customHeight="1">
      <c r="B78" s="25"/>
      <c r="C78" s="2" t="s">
        <v>133</v>
      </c>
      <c r="D78" s="191" t="s">
        <v>321</v>
      </c>
      <c r="E78" s="329" t="s">
        <v>1729</v>
      </c>
      <c r="F78" s="163" t="s">
        <v>2734</v>
      </c>
      <c r="G78" s="11" t="s">
        <v>141</v>
      </c>
      <c r="H78" s="11">
        <f t="shared" si="3"/>
        <v>50</v>
      </c>
      <c r="I78" s="11" t="s">
        <v>143</v>
      </c>
      <c r="J78" s="11">
        <v>1</v>
      </c>
      <c r="K78" s="11">
        <v>1</v>
      </c>
      <c r="L78" s="718">
        <v>0</v>
      </c>
      <c r="M78" s="718"/>
      <c r="N78" s="718">
        <v>1</v>
      </c>
      <c r="O78" s="718"/>
      <c r="P78" s="1038" t="s">
        <v>423</v>
      </c>
      <c r="Q78" s="718"/>
      <c r="R78" s="1029"/>
      <c r="S78" s="1029"/>
      <c r="T78" s="1029"/>
      <c r="U78" s="1029"/>
      <c r="V78" s="1029"/>
      <c r="W78" s="1029"/>
      <c r="X78" s="1029"/>
      <c r="Y78" s="1040" t="s">
        <v>449</v>
      </c>
      <c r="Z78" s="1029"/>
      <c r="AA78" s="1029"/>
      <c r="AB78" s="1029"/>
      <c r="AC78" s="1029"/>
      <c r="AD78" s="1029"/>
      <c r="AE78" s="1029"/>
      <c r="AF78" s="1029"/>
      <c r="AG78" s="1029"/>
    </row>
    <row r="79" spans="2:33" ht="33" customHeight="1">
      <c r="B79" s="25"/>
      <c r="C79" s="25"/>
      <c r="D79" s="191" t="s">
        <v>134</v>
      </c>
      <c r="E79" s="329" t="s">
        <v>1729</v>
      </c>
      <c r="F79" s="163" t="s">
        <v>2734</v>
      </c>
      <c r="G79" s="11" t="s">
        <v>141</v>
      </c>
      <c r="H79" s="11">
        <f t="shared" si="3"/>
        <v>51</v>
      </c>
      <c r="I79" s="11" t="s">
        <v>143</v>
      </c>
      <c r="J79" s="11">
        <v>1</v>
      </c>
      <c r="K79" s="11">
        <v>1</v>
      </c>
      <c r="L79" s="718">
        <v>0</v>
      </c>
      <c r="M79" s="718"/>
      <c r="N79" s="718">
        <v>1</v>
      </c>
      <c r="O79" s="718"/>
      <c r="P79" s="1038" t="s">
        <v>423</v>
      </c>
      <c r="Q79" s="718"/>
      <c r="R79" s="1029"/>
      <c r="S79" s="1029"/>
      <c r="T79" s="1029"/>
      <c r="U79" s="1029"/>
      <c r="V79" s="1029"/>
      <c r="W79" s="1029"/>
      <c r="X79" s="1029"/>
      <c r="Y79" s="1040" t="s">
        <v>449</v>
      </c>
      <c r="Z79" s="1029"/>
      <c r="AA79" s="1029"/>
      <c r="AB79" s="1029"/>
      <c r="AC79" s="1029"/>
      <c r="AD79" s="1029"/>
      <c r="AE79" s="1029"/>
      <c r="AF79" s="1029"/>
      <c r="AG79" s="1029"/>
    </row>
    <row r="80" spans="2:33" ht="32.25" customHeight="1">
      <c r="B80" s="25"/>
      <c r="C80" s="25"/>
      <c r="D80" s="191" t="s">
        <v>135</v>
      </c>
      <c r="E80" s="329" t="s">
        <v>1729</v>
      </c>
      <c r="F80" s="163" t="s">
        <v>2734</v>
      </c>
      <c r="G80" s="11" t="s">
        <v>141</v>
      </c>
      <c r="H80" s="11">
        <f t="shared" si="3"/>
        <v>52</v>
      </c>
      <c r="I80" s="11" t="s">
        <v>143</v>
      </c>
      <c r="J80" s="11">
        <v>1</v>
      </c>
      <c r="K80" s="11">
        <v>1</v>
      </c>
      <c r="L80" s="718">
        <v>0</v>
      </c>
      <c r="M80" s="718"/>
      <c r="N80" s="718">
        <v>1</v>
      </c>
      <c r="O80" s="718"/>
      <c r="P80" s="1038" t="s">
        <v>423</v>
      </c>
      <c r="Q80" s="718"/>
      <c r="R80" s="1029"/>
      <c r="S80" s="1029"/>
      <c r="T80" s="1029"/>
      <c r="U80" s="1029"/>
      <c r="V80" s="1029"/>
      <c r="W80" s="1029"/>
      <c r="X80" s="1029"/>
      <c r="Y80" s="1040" t="s">
        <v>449</v>
      </c>
      <c r="Z80" s="1029"/>
      <c r="AA80" s="1029"/>
      <c r="AB80" s="1029"/>
      <c r="AC80" s="1029"/>
      <c r="AD80" s="1029"/>
      <c r="AE80" s="1029"/>
      <c r="AF80" s="1029"/>
      <c r="AG80" s="1029"/>
    </row>
    <row r="81" spans="2:33" ht="29.25" customHeight="1">
      <c r="B81" s="25"/>
      <c r="C81" s="197"/>
      <c r="D81" s="191" t="s">
        <v>136</v>
      </c>
      <c r="E81" s="329" t="s">
        <v>1729</v>
      </c>
      <c r="F81" s="163" t="s">
        <v>2734</v>
      </c>
      <c r="G81" s="11" t="s">
        <v>141</v>
      </c>
      <c r="H81" s="11">
        <f t="shared" si="3"/>
        <v>53</v>
      </c>
      <c r="I81" s="11" t="s">
        <v>144</v>
      </c>
      <c r="J81" s="11">
        <v>1</v>
      </c>
      <c r="K81" s="11">
        <v>1</v>
      </c>
      <c r="L81" s="718">
        <v>0</v>
      </c>
      <c r="M81" s="718"/>
      <c r="N81" s="718">
        <v>1</v>
      </c>
      <c r="O81" s="718"/>
      <c r="P81" s="1038" t="s">
        <v>423</v>
      </c>
      <c r="Q81" s="718"/>
      <c r="R81" s="1029"/>
      <c r="S81" s="1029"/>
      <c r="T81" s="1029"/>
      <c r="U81" s="1029"/>
      <c r="V81" s="1029"/>
      <c r="W81" s="1029"/>
      <c r="X81" s="1029"/>
      <c r="Y81" s="1040" t="s">
        <v>449</v>
      </c>
      <c r="Z81" s="1029"/>
      <c r="AA81" s="1029"/>
      <c r="AB81" s="1029"/>
      <c r="AC81" s="1029"/>
      <c r="AD81" s="1029"/>
      <c r="AE81" s="1029"/>
      <c r="AF81" s="1029"/>
      <c r="AG81" s="1029"/>
    </row>
    <row r="82" spans="2:33" ht="33.75" customHeight="1">
      <c r="B82" s="25"/>
      <c r="C82" s="5" t="s">
        <v>322</v>
      </c>
      <c r="D82" s="6" t="s">
        <v>323</v>
      </c>
      <c r="E82" s="329" t="s">
        <v>1729</v>
      </c>
      <c r="F82" s="163" t="s">
        <v>2734</v>
      </c>
      <c r="G82" s="11" t="s">
        <v>150</v>
      </c>
      <c r="H82" s="11">
        <f t="shared" si="3"/>
        <v>54</v>
      </c>
      <c r="I82" s="11" t="s">
        <v>143</v>
      </c>
      <c r="J82" s="11">
        <v>1</v>
      </c>
      <c r="K82" s="11">
        <v>1</v>
      </c>
      <c r="L82" s="718">
        <v>0</v>
      </c>
      <c r="M82" s="718"/>
      <c r="N82" s="718">
        <v>1</v>
      </c>
      <c r="O82" s="718"/>
      <c r="P82" s="1038" t="s">
        <v>423</v>
      </c>
      <c r="Q82" s="718"/>
      <c r="R82" s="1029"/>
      <c r="S82" s="1029"/>
      <c r="T82" s="1029"/>
      <c r="U82" s="1029"/>
      <c r="V82" s="1029"/>
      <c r="W82" s="1029"/>
      <c r="X82" s="1029"/>
      <c r="Y82" s="1040" t="s">
        <v>450</v>
      </c>
      <c r="Z82" s="1029"/>
      <c r="AA82" s="1029"/>
      <c r="AB82" s="1029"/>
      <c r="AC82" s="1029"/>
      <c r="AD82" s="1029"/>
      <c r="AE82" s="1029"/>
      <c r="AF82" s="1029"/>
      <c r="AG82" s="1029"/>
    </row>
    <row r="83" spans="2:33" ht="33.75" customHeight="1">
      <c r="B83" s="25"/>
      <c r="C83" s="7" t="s">
        <v>516</v>
      </c>
      <c r="D83" s="8" t="s">
        <v>515</v>
      </c>
      <c r="E83" s="329" t="s">
        <v>1729</v>
      </c>
      <c r="F83" s="163" t="s">
        <v>2734</v>
      </c>
      <c r="G83" s="11" t="s">
        <v>510</v>
      </c>
      <c r="H83" s="11">
        <f t="shared" si="3"/>
        <v>55</v>
      </c>
      <c r="I83" s="4" t="s">
        <v>143</v>
      </c>
      <c r="J83" s="4">
        <v>1</v>
      </c>
      <c r="K83" s="4">
        <v>1</v>
      </c>
      <c r="L83" s="718">
        <v>0</v>
      </c>
      <c r="M83" s="718"/>
      <c r="N83" s="718">
        <v>1</v>
      </c>
      <c r="O83" s="718"/>
      <c r="P83" s="1038" t="s">
        <v>514</v>
      </c>
      <c r="Q83" s="718"/>
      <c r="R83" s="1028" t="s">
        <v>514</v>
      </c>
      <c r="S83" s="1029"/>
      <c r="T83" s="1029"/>
      <c r="U83" s="1029"/>
      <c r="V83" s="1029"/>
      <c r="W83" s="1029"/>
      <c r="X83" s="1029"/>
      <c r="Y83" s="1040" t="s">
        <v>513</v>
      </c>
      <c r="Z83" s="1029"/>
      <c r="AA83" s="1029"/>
      <c r="AB83" s="1029"/>
      <c r="AC83" s="1029"/>
      <c r="AD83" s="1029"/>
      <c r="AE83" s="1029"/>
      <c r="AF83" s="1029"/>
      <c r="AG83" s="1029"/>
    </row>
    <row r="84" spans="2:33" ht="33.75" customHeight="1">
      <c r="B84" s="25"/>
      <c r="C84" s="7" t="s">
        <v>512</v>
      </c>
      <c r="D84" s="8" t="s">
        <v>511</v>
      </c>
      <c r="E84" s="329" t="s">
        <v>1729</v>
      </c>
      <c r="F84" s="163" t="s">
        <v>2734</v>
      </c>
      <c r="G84" s="11" t="s">
        <v>510</v>
      </c>
      <c r="H84" s="11">
        <f t="shared" si="3"/>
        <v>56</v>
      </c>
      <c r="I84" s="4" t="s">
        <v>143</v>
      </c>
      <c r="J84" s="4">
        <v>1</v>
      </c>
      <c r="K84" s="4">
        <v>1</v>
      </c>
      <c r="L84" s="718">
        <v>0</v>
      </c>
      <c r="M84" s="718"/>
      <c r="N84" s="718">
        <v>1</v>
      </c>
      <c r="O84" s="718"/>
      <c r="P84" s="1038" t="s">
        <v>509</v>
      </c>
      <c r="Q84" s="718"/>
      <c r="R84" s="1028" t="s">
        <v>509</v>
      </c>
      <c r="S84" s="1029"/>
      <c r="T84" s="1029"/>
      <c r="U84" s="1029"/>
      <c r="V84" s="1029"/>
      <c r="W84" s="1029"/>
      <c r="X84" s="1029"/>
      <c r="Y84" s="1040" t="s">
        <v>508</v>
      </c>
      <c r="Z84" s="1029"/>
      <c r="AA84" s="1029"/>
      <c r="AB84" s="1029"/>
      <c r="AC84" s="1029"/>
      <c r="AD84" s="1029"/>
      <c r="AE84" s="1029"/>
      <c r="AF84" s="1029"/>
      <c r="AG84" s="1029"/>
    </row>
    <row r="85" spans="2:33" ht="33.75" customHeight="1">
      <c r="B85" s="25"/>
      <c r="C85" s="7" t="s">
        <v>1849</v>
      </c>
      <c r="D85" s="8" t="s">
        <v>1955</v>
      </c>
      <c r="E85" s="329" t="s">
        <v>1876</v>
      </c>
      <c r="F85" s="331" t="s">
        <v>2748</v>
      </c>
      <c r="G85" s="11" t="s">
        <v>510</v>
      </c>
      <c r="H85" s="11">
        <f t="shared" si="3"/>
        <v>57</v>
      </c>
      <c r="I85" s="4" t="s">
        <v>143</v>
      </c>
      <c r="J85" s="4">
        <v>1</v>
      </c>
      <c r="K85" s="4">
        <v>1</v>
      </c>
      <c r="L85" s="718">
        <v>0</v>
      </c>
      <c r="M85" s="718"/>
      <c r="N85" s="718">
        <v>1</v>
      </c>
      <c r="O85" s="718"/>
      <c r="P85" s="1038" t="s">
        <v>514</v>
      </c>
      <c r="Q85" s="718"/>
      <c r="R85" s="1028" t="s">
        <v>514</v>
      </c>
      <c r="S85" s="1029"/>
      <c r="T85" s="1029"/>
      <c r="U85" s="1029"/>
      <c r="V85" s="1029"/>
      <c r="W85" s="1029"/>
      <c r="X85" s="1029"/>
      <c r="Y85" s="1040" t="s">
        <v>1891</v>
      </c>
      <c r="Z85" s="1029"/>
      <c r="AA85" s="1029"/>
      <c r="AB85" s="1029"/>
      <c r="AC85" s="1029"/>
      <c r="AD85" s="1029"/>
      <c r="AE85" s="1029"/>
      <c r="AF85" s="1029"/>
      <c r="AG85" s="1029"/>
    </row>
    <row r="86" spans="2:33" ht="33.75" customHeight="1">
      <c r="B86" s="25"/>
      <c r="C86" s="7" t="s">
        <v>1892</v>
      </c>
      <c r="D86" s="8" t="s">
        <v>1956</v>
      </c>
      <c r="E86" s="329" t="s">
        <v>1876</v>
      </c>
      <c r="F86" s="331" t="s">
        <v>2748</v>
      </c>
      <c r="G86" s="11" t="s">
        <v>510</v>
      </c>
      <c r="H86" s="11">
        <f t="shared" si="3"/>
        <v>58</v>
      </c>
      <c r="I86" s="4" t="s">
        <v>143</v>
      </c>
      <c r="J86" s="4">
        <v>1</v>
      </c>
      <c r="K86" s="4">
        <v>1</v>
      </c>
      <c r="L86" s="718">
        <v>0</v>
      </c>
      <c r="M86" s="718"/>
      <c r="N86" s="718">
        <v>1</v>
      </c>
      <c r="O86" s="718"/>
      <c r="P86" s="1038" t="s">
        <v>514</v>
      </c>
      <c r="Q86" s="718"/>
      <c r="R86" s="1028" t="s">
        <v>514</v>
      </c>
      <c r="S86" s="1029"/>
      <c r="T86" s="1029"/>
      <c r="U86" s="1029"/>
      <c r="V86" s="1029"/>
      <c r="W86" s="1029"/>
      <c r="X86" s="1029"/>
      <c r="Y86" s="1040" t="s">
        <v>1894</v>
      </c>
      <c r="Z86" s="1029"/>
      <c r="AA86" s="1029"/>
      <c r="AB86" s="1029"/>
      <c r="AC86" s="1029"/>
      <c r="AD86" s="1029"/>
      <c r="AE86" s="1029"/>
      <c r="AF86" s="1029"/>
      <c r="AG86" s="1029"/>
    </row>
    <row r="87" spans="2:33" ht="33.75" customHeight="1">
      <c r="B87" s="25"/>
      <c r="C87" s="7" t="s">
        <v>1893</v>
      </c>
      <c r="D87" s="8" t="s">
        <v>1957</v>
      </c>
      <c r="E87" s="329" t="s">
        <v>1876</v>
      </c>
      <c r="F87" s="331" t="s">
        <v>2748</v>
      </c>
      <c r="G87" s="11" t="s">
        <v>510</v>
      </c>
      <c r="H87" s="11">
        <f t="shared" si="3"/>
        <v>59</v>
      </c>
      <c r="I87" s="4" t="s">
        <v>143</v>
      </c>
      <c r="J87" s="4">
        <v>1</v>
      </c>
      <c r="K87" s="4">
        <v>1</v>
      </c>
      <c r="L87" s="718">
        <v>0</v>
      </c>
      <c r="M87" s="718"/>
      <c r="N87" s="718">
        <v>1</v>
      </c>
      <c r="O87" s="718"/>
      <c r="P87" s="1038" t="s">
        <v>514</v>
      </c>
      <c r="Q87" s="718"/>
      <c r="R87" s="1028" t="s">
        <v>514</v>
      </c>
      <c r="S87" s="1029"/>
      <c r="T87" s="1029"/>
      <c r="U87" s="1029"/>
      <c r="V87" s="1029"/>
      <c r="W87" s="1029"/>
      <c r="X87" s="1029"/>
      <c r="Y87" s="1040" t="s">
        <v>1895</v>
      </c>
      <c r="Z87" s="1029"/>
      <c r="AA87" s="1029"/>
      <c r="AB87" s="1029"/>
      <c r="AC87" s="1029"/>
      <c r="AD87" s="1029"/>
      <c r="AE87" s="1029"/>
      <c r="AF87" s="1029"/>
      <c r="AG87" s="1029"/>
    </row>
    <row r="88" spans="2:33" ht="33.75" customHeight="1">
      <c r="B88" s="25"/>
      <c r="C88" s="7" t="s">
        <v>1958</v>
      </c>
      <c r="D88" s="8" t="s">
        <v>1959</v>
      </c>
      <c r="E88" s="329" t="s">
        <v>1876</v>
      </c>
      <c r="F88" s="331" t="s">
        <v>2748</v>
      </c>
      <c r="G88" s="11" t="s">
        <v>510</v>
      </c>
      <c r="H88" s="11">
        <f t="shared" si="3"/>
        <v>60</v>
      </c>
      <c r="I88" s="4" t="s">
        <v>143</v>
      </c>
      <c r="J88" s="4">
        <v>1</v>
      </c>
      <c r="K88" s="4">
        <v>1</v>
      </c>
      <c r="L88" s="718">
        <v>0</v>
      </c>
      <c r="M88" s="718"/>
      <c r="N88" s="718">
        <v>1</v>
      </c>
      <c r="O88" s="718"/>
      <c r="P88" s="1038" t="s">
        <v>514</v>
      </c>
      <c r="Q88" s="718"/>
      <c r="R88" s="1028" t="s">
        <v>514</v>
      </c>
      <c r="S88" s="1029"/>
      <c r="T88" s="1029"/>
      <c r="U88" s="1029"/>
      <c r="V88" s="1029"/>
      <c r="W88" s="1029"/>
      <c r="X88" s="1029"/>
      <c r="Y88" s="1040" t="s">
        <v>1896</v>
      </c>
      <c r="Z88" s="1029"/>
      <c r="AA88" s="1029"/>
      <c r="AB88" s="1029"/>
      <c r="AC88" s="1029"/>
      <c r="AD88" s="1029"/>
      <c r="AE88" s="1029"/>
      <c r="AF88" s="1029"/>
      <c r="AG88" s="1029"/>
    </row>
    <row r="89" spans="2:33" ht="33.75" customHeight="1">
      <c r="B89" s="25"/>
      <c r="C89" s="7" t="s">
        <v>1960</v>
      </c>
      <c r="D89" s="335" t="s">
        <v>1961</v>
      </c>
      <c r="E89" s="329" t="s">
        <v>1876</v>
      </c>
      <c r="F89" s="331" t="s">
        <v>2748</v>
      </c>
      <c r="G89" s="11" t="s">
        <v>510</v>
      </c>
      <c r="H89" s="11">
        <f t="shared" si="3"/>
        <v>61</v>
      </c>
      <c r="I89" s="4" t="s">
        <v>143</v>
      </c>
      <c r="J89" s="4">
        <v>1</v>
      </c>
      <c r="K89" s="4">
        <v>1</v>
      </c>
      <c r="L89" s="718">
        <v>0</v>
      </c>
      <c r="M89" s="718"/>
      <c r="N89" s="718">
        <v>1</v>
      </c>
      <c r="O89" s="718"/>
      <c r="P89" s="1038" t="s">
        <v>514</v>
      </c>
      <c r="Q89" s="718"/>
      <c r="R89" s="1028" t="s">
        <v>514</v>
      </c>
      <c r="S89" s="1029"/>
      <c r="T89" s="1029"/>
      <c r="U89" s="1029"/>
      <c r="V89" s="1029"/>
      <c r="W89" s="1029"/>
      <c r="X89" s="1029"/>
      <c r="Y89" s="1040" t="s">
        <v>1897</v>
      </c>
      <c r="Z89" s="1029"/>
      <c r="AA89" s="1029"/>
      <c r="AB89" s="1029"/>
      <c r="AC89" s="1029"/>
      <c r="AD89" s="1029"/>
      <c r="AE89" s="1029"/>
      <c r="AF89" s="1029"/>
      <c r="AG89" s="1029"/>
    </row>
    <row r="90" spans="2:33" ht="33.75" customHeight="1">
      <c r="B90" s="25"/>
      <c r="C90" s="7" t="s">
        <v>1962</v>
      </c>
      <c r="D90" s="8" t="s">
        <v>1963</v>
      </c>
      <c r="E90" s="329" t="s">
        <v>1876</v>
      </c>
      <c r="F90" s="331" t="s">
        <v>2748</v>
      </c>
      <c r="G90" s="11" t="s">
        <v>510</v>
      </c>
      <c r="H90" s="11">
        <f t="shared" si="3"/>
        <v>62</v>
      </c>
      <c r="I90" s="4" t="s">
        <v>143</v>
      </c>
      <c r="J90" s="4">
        <v>1</v>
      </c>
      <c r="K90" s="4">
        <v>1</v>
      </c>
      <c r="L90" s="718">
        <v>0</v>
      </c>
      <c r="M90" s="718"/>
      <c r="N90" s="718">
        <v>1</v>
      </c>
      <c r="O90" s="718"/>
      <c r="P90" s="1038" t="s">
        <v>514</v>
      </c>
      <c r="Q90" s="718"/>
      <c r="R90" s="1028" t="s">
        <v>514</v>
      </c>
      <c r="S90" s="1029"/>
      <c r="T90" s="1029"/>
      <c r="U90" s="1029"/>
      <c r="V90" s="1029"/>
      <c r="W90" s="1029"/>
      <c r="X90" s="1029"/>
      <c r="Y90" s="1040" t="s">
        <v>1898</v>
      </c>
      <c r="Z90" s="1029"/>
      <c r="AA90" s="1029"/>
      <c r="AB90" s="1029"/>
      <c r="AC90" s="1029"/>
      <c r="AD90" s="1029"/>
      <c r="AE90" s="1029"/>
      <c r="AF90" s="1029"/>
      <c r="AG90" s="1029"/>
    </row>
    <row r="91" spans="2:33" ht="118.5" customHeight="1">
      <c r="B91" s="25"/>
      <c r="C91" s="7" t="s">
        <v>1964</v>
      </c>
      <c r="D91" s="8" t="s">
        <v>1965</v>
      </c>
      <c r="E91" s="329" t="s">
        <v>1876</v>
      </c>
      <c r="F91" s="331" t="s">
        <v>2747</v>
      </c>
      <c r="G91" s="11" t="s">
        <v>510</v>
      </c>
      <c r="H91" s="11">
        <f>H90+J90</f>
        <v>63</v>
      </c>
      <c r="I91" s="4" t="s">
        <v>143</v>
      </c>
      <c r="J91" s="4">
        <v>1</v>
      </c>
      <c r="K91" s="4">
        <v>1</v>
      </c>
      <c r="L91" s="718">
        <v>0</v>
      </c>
      <c r="M91" s="718"/>
      <c r="N91" s="718">
        <v>7</v>
      </c>
      <c r="O91" s="718"/>
      <c r="P91" s="1038"/>
      <c r="Q91" s="718"/>
      <c r="R91" s="1028" t="s">
        <v>1899</v>
      </c>
      <c r="S91" s="1029"/>
      <c r="T91" s="1029"/>
      <c r="U91" s="1029"/>
      <c r="V91" s="1029"/>
      <c r="W91" s="1029"/>
      <c r="X91" s="1029"/>
      <c r="Y91" s="1040" t="s">
        <v>1900</v>
      </c>
      <c r="Z91" s="1029"/>
      <c r="AA91" s="1029"/>
      <c r="AB91" s="1029"/>
      <c r="AC91" s="1029"/>
      <c r="AD91" s="1029"/>
      <c r="AE91" s="1029"/>
      <c r="AF91" s="1029"/>
      <c r="AG91" s="1029"/>
    </row>
    <row r="92" spans="2:33" ht="30.75" customHeight="1">
      <c r="B92" s="25"/>
      <c r="C92" s="12" t="s">
        <v>2767</v>
      </c>
      <c r="D92" s="13" t="s">
        <v>2012</v>
      </c>
      <c r="E92" s="329" t="s">
        <v>1876</v>
      </c>
      <c r="F92" s="331" t="s">
        <v>2748</v>
      </c>
      <c r="G92" s="187" t="s">
        <v>150</v>
      </c>
      <c r="H92" s="11">
        <f>H91+J91</f>
        <v>64</v>
      </c>
      <c r="I92" s="187" t="s">
        <v>143</v>
      </c>
      <c r="J92" s="187">
        <v>1</v>
      </c>
      <c r="K92" s="187">
        <v>1</v>
      </c>
      <c r="L92" s="718">
        <v>0</v>
      </c>
      <c r="M92" s="718"/>
      <c r="N92" s="718">
        <v>1</v>
      </c>
      <c r="O92" s="718"/>
      <c r="P92" s="718" t="s">
        <v>1877</v>
      </c>
      <c r="Q92" s="718"/>
      <c r="R92" s="1028" t="s">
        <v>261</v>
      </c>
      <c r="S92" s="1029"/>
      <c r="T92" s="1029"/>
      <c r="U92" s="1029"/>
      <c r="V92" s="1029"/>
      <c r="W92" s="1029"/>
      <c r="X92" s="1029"/>
      <c r="Y92" s="1040" t="s">
        <v>2013</v>
      </c>
      <c r="Z92" s="1029"/>
      <c r="AA92" s="1029"/>
      <c r="AB92" s="1029"/>
      <c r="AC92" s="1029"/>
      <c r="AD92" s="1029"/>
      <c r="AE92" s="1029"/>
      <c r="AF92" s="1029"/>
      <c r="AG92" s="1029"/>
    </row>
    <row r="93" spans="2:33" ht="33.75" customHeight="1">
      <c r="B93" s="25"/>
      <c r="C93" s="7" t="s">
        <v>2019</v>
      </c>
      <c r="D93" s="8" t="s">
        <v>1966</v>
      </c>
      <c r="E93" s="329" t="s">
        <v>1876</v>
      </c>
      <c r="F93" s="331" t="s">
        <v>2748</v>
      </c>
      <c r="G93" s="11" t="s">
        <v>510</v>
      </c>
      <c r="H93" s="11">
        <f>H92+J92</f>
        <v>65</v>
      </c>
      <c r="I93" s="4" t="s">
        <v>143</v>
      </c>
      <c r="J93" s="4">
        <v>1</v>
      </c>
      <c r="K93" s="4">
        <v>1</v>
      </c>
      <c r="L93" s="718">
        <v>0</v>
      </c>
      <c r="M93" s="718"/>
      <c r="N93" s="718">
        <v>7</v>
      </c>
      <c r="O93" s="718"/>
      <c r="P93" s="1038" t="s">
        <v>514</v>
      </c>
      <c r="Q93" s="718"/>
      <c r="R93" s="1096" t="s">
        <v>1902</v>
      </c>
      <c r="S93" s="1097"/>
      <c r="T93" s="1097"/>
      <c r="U93" s="1097"/>
      <c r="V93" s="1097"/>
      <c r="W93" s="1097"/>
      <c r="X93" s="1098"/>
      <c r="Y93" s="1040" t="s">
        <v>1901</v>
      </c>
      <c r="Z93" s="1029"/>
      <c r="AA93" s="1029"/>
      <c r="AB93" s="1029"/>
      <c r="AC93" s="1029"/>
      <c r="AD93" s="1029"/>
      <c r="AE93" s="1029"/>
      <c r="AF93" s="1029"/>
      <c r="AG93" s="1029"/>
    </row>
    <row r="94" spans="2:33" ht="119.25" customHeight="1">
      <c r="B94" s="25"/>
      <c r="C94" s="7" t="s">
        <v>2020</v>
      </c>
      <c r="D94" s="8" t="s">
        <v>1967</v>
      </c>
      <c r="E94" s="329" t="s">
        <v>1876</v>
      </c>
      <c r="F94" s="331" t="s">
        <v>2748</v>
      </c>
      <c r="G94" s="11" t="s">
        <v>510</v>
      </c>
      <c r="H94" s="11">
        <f t="shared" si="3"/>
        <v>66</v>
      </c>
      <c r="I94" s="4" t="s">
        <v>143</v>
      </c>
      <c r="J94" s="4">
        <v>1</v>
      </c>
      <c r="K94" s="4">
        <v>1</v>
      </c>
      <c r="L94" s="718">
        <v>0</v>
      </c>
      <c r="M94" s="718"/>
      <c r="N94" s="718">
        <v>7</v>
      </c>
      <c r="O94" s="718"/>
      <c r="P94" s="1038" t="s">
        <v>514</v>
      </c>
      <c r="Q94" s="718"/>
      <c r="R94" s="1028" t="s">
        <v>514</v>
      </c>
      <c r="S94" s="1029"/>
      <c r="T94" s="1029"/>
      <c r="U94" s="1029"/>
      <c r="V94" s="1029"/>
      <c r="W94" s="1029"/>
      <c r="X94" s="1029"/>
      <c r="Y94" s="1040" t="s">
        <v>1903</v>
      </c>
      <c r="Z94" s="1029"/>
      <c r="AA94" s="1029"/>
      <c r="AB94" s="1029"/>
      <c r="AC94" s="1029"/>
      <c r="AD94" s="1029"/>
      <c r="AE94" s="1029"/>
      <c r="AF94" s="1029"/>
      <c r="AG94" s="1029"/>
    </row>
    <row r="95" spans="2:33" ht="111.75" customHeight="1">
      <c r="B95" s="25"/>
      <c r="C95" s="7" t="s">
        <v>2021</v>
      </c>
      <c r="D95" s="8" t="s">
        <v>1968</v>
      </c>
      <c r="E95" s="329" t="s">
        <v>1876</v>
      </c>
      <c r="F95" s="331" t="s">
        <v>2748</v>
      </c>
      <c r="G95" s="11" t="s">
        <v>510</v>
      </c>
      <c r="H95" s="11">
        <f t="shared" si="3"/>
        <v>67</v>
      </c>
      <c r="I95" s="4" t="s">
        <v>143</v>
      </c>
      <c r="J95" s="4">
        <v>1</v>
      </c>
      <c r="K95" s="4">
        <v>1</v>
      </c>
      <c r="L95" s="718">
        <v>0</v>
      </c>
      <c r="M95" s="718"/>
      <c r="N95" s="718">
        <v>7</v>
      </c>
      <c r="O95" s="718"/>
      <c r="P95" s="1038" t="s">
        <v>514</v>
      </c>
      <c r="Q95" s="718"/>
      <c r="R95" s="1028" t="s">
        <v>514</v>
      </c>
      <c r="S95" s="1029"/>
      <c r="T95" s="1029"/>
      <c r="U95" s="1029"/>
      <c r="V95" s="1029"/>
      <c r="W95" s="1029"/>
      <c r="X95" s="1029"/>
      <c r="Y95" s="1040" t="s">
        <v>1903</v>
      </c>
      <c r="Z95" s="1029"/>
      <c r="AA95" s="1029"/>
      <c r="AB95" s="1029"/>
      <c r="AC95" s="1029"/>
      <c r="AD95" s="1029"/>
      <c r="AE95" s="1029"/>
      <c r="AF95" s="1029"/>
      <c r="AG95" s="1029"/>
    </row>
    <row r="96" spans="2:33" ht="50.25" customHeight="1">
      <c r="B96" s="25"/>
      <c r="C96" s="7" t="s">
        <v>2022</v>
      </c>
      <c r="D96" s="8" t="s">
        <v>1969</v>
      </c>
      <c r="E96" s="329" t="s">
        <v>1876</v>
      </c>
      <c r="F96" s="331" t="s">
        <v>2748</v>
      </c>
      <c r="G96" s="11" t="s">
        <v>510</v>
      </c>
      <c r="H96" s="11">
        <f t="shared" si="3"/>
        <v>68</v>
      </c>
      <c r="I96" s="4" t="s">
        <v>143</v>
      </c>
      <c r="J96" s="4">
        <v>1</v>
      </c>
      <c r="K96" s="4">
        <v>1</v>
      </c>
      <c r="L96" s="718">
        <v>0</v>
      </c>
      <c r="M96" s="718"/>
      <c r="N96" s="718">
        <v>2</v>
      </c>
      <c r="O96" s="718"/>
      <c r="P96" s="1038" t="s">
        <v>514</v>
      </c>
      <c r="Q96" s="718"/>
      <c r="R96" s="1028" t="s">
        <v>514</v>
      </c>
      <c r="S96" s="1029"/>
      <c r="T96" s="1029"/>
      <c r="U96" s="1029"/>
      <c r="V96" s="1029"/>
      <c r="W96" s="1029"/>
      <c r="X96" s="1029"/>
      <c r="Y96" s="1040" t="s">
        <v>1904</v>
      </c>
      <c r="Z96" s="1029"/>
      <c r="AA96" s="1029"/>
      <c r="AB96" s="1029"/>
      <c r="AC96" s="1029"/>
      <c r="AD96" s="1029"/>
      <c r="AE96" s="1029"/>
      <c r="AF96" s="1029"/>
      <c r="AG96" s="1029"/>
    </row>
    <row r="97" spans="2:33" ht="50.25" customHeight="1">
      <c r="B97" s="25"/>
      <c r="C97" s="7" t="s">
        <v>2023</v>
      </c>
      <c r="D97" s="8" t="s">
        <v>1970</v>
      </c>
      <c r="E97" s="329" t="s">
        <v>1876</v>
      </c>
      <c r="F97" s="331" t="s">
        <v>2748</v>
      </c>
      <c r="G97" s="11" t="s">
        <v>510</v>
      </c>
      <c r="H97" s="11">
        <f t="shared" si="3"/>
        <v>69</v>
      </c>
      <c r="I97" s="4" t="s">
        <v>143</v>
      </c>
      <c r="J97" s="4">
        <v>1</v>
      </c>
      <c r="K97" s="4">
        <v>1</v>
      </c>
      <c r="L97" s="718">
        <v>0</v>
      </c>
      <c r="M97" s="718"/>
      <c r="N97" s="718">
        <v>2</v>
      </c>
      <c r="O97" s="718"/>
      <c r="P97" s="1038" t="s">
        <v>514</v>
      </c>
      <c r="Q97" s="718"/>
      <c r="R97" s="1028" t="s">
        <v>514</v>
      </c>
      <c r="S97" s="1029"/>
      <c r="T97" s="1029"/>
      <c r="U97" s="1029"/>
      <c r="V97" s="1029"/>
      <c r="W97" s="1029"/>
      <c r="X97" s="1029"/>
      <c r="Y97" s="1040" t="s">
        <v>1905</v>
      </c>
      <c r="Z97" s="1029"/>
      <c r="AA97" s="1029"/>
      <c r="AB97" s="1029"/>
      <c r="AC97" s="1029"/>
      <c r="AD97" s="1029"/>
      <c r="AE97" s="1029"/>
      <c r="AF97" s="1029"/>
      <c r="AG97" s="1029"/>
    </row>
    <row r="98" spans="2:33" ht="61.5" customHeight="1">
      <c r="B98" s="25"/>
      <c r="C98" s="7" t="s">
        <v>2024</v>
      </c>
      <c r="D98" s="8" t="s">
        <v>1971</v>
      </c>
      <c r="E98" s="329" t="s">
        <v>1876</v>
      </c>
      <c r="F98" s="331" t="s">
        <v>2748</v>
      </c>
      <c r="G98" s="11" t="s">
        <v>510</v>
      </c>
      <c r="H98" s="11">
        <f t="shared" si="3"/>
        <v>70</v>
      </c>
      <c r="I98" s="4" t="s">
        <v>143</v>
      </c>
      <c r="J98" s="4">
        <v>1</v>
      </c>
      <c r="K98" s="4">
        <v>1</v>
      </c>
      <c r="L98" s="718">
        <v>0</v>
      </c>
      <c r="M98" s="718"/>
      <c r="N98" s="718">
        <v>3</v>
      </c>
      <c r="O98" s="718"/>
      <c r="P98" s="1038" t="s">
        <v>514</v>
      </c>
      <c r="Q98" s="718"/>
      <c r="R98" s="1028" t="s">
        <v>514</v>
      </c>
      <c r="S98" s="1029"/>
      <c r="T98" s="1029"/>
      <c r="U98" s="1029"/>
      <c r="V98" s="1029"/>
      <c r="W98" s="1029"/>
      <c r="X98" s="1029"/>
      <c r="Y98" s="1040" t="s">
        <v>2015</v>
      </c>
      <c r="Z98" s="1029"/>
      <c r="AA98" s="1029"/>
      <c r="AB98" s="1029"/>
      <c r="AC98" s="1029"/>
      <c r="AD98" s="1029"/>
      <c r="AE98" s="1029"/>
      <c r="AF98" s="1029"/>
      <c r="AG98" s="1029"/>
    </row>
    <row r="99" spans="2:33" ht="33.75" customHeight="1">
      <c r="B99" s="25"/>
      <c r="C99" s="7" t="s">
        <v>2025</v>
      </c>
      <c r="D99" s="8" t="s">
        <v>2014</v>
      </c>
      <c r="E99" s="329" t="s">
        <v>1876</v>
      </c>
      <c r="F99" s="331" t="s">
        <v>2748</v>
      </c>
      <c r="G99" s="11" t="s">
        <v>510</v>
      </c>
      <c r="H99" s="11">
        <f>H98+J98</f>
        <v>71</v>
      </c>
      <c r="I99" s="4" t="s">
        <v>143</v>
      </c>
      <c r="J99" s="4">
        <v>1</v>
      </c>
      <c r="K99" s="4">
        <v>1</v>
      </c>
      <c r="L99" s="718">
        <v>0</v>
      </c>
      <c r="M99" s="718"/>
      <c r="N99" s="718">
        <v>1</v>
      </c>
      <c r="O99" s="718"/>
      <c r="P99" s="1038" t="s">
        <v>514</v>
      </c>
      <c r="Q99" s="718"/>
      <c r="R99" s="1028" t="s">
        <v>514</v>
      </c>
      <c r="S99" s="1029"/>
      <c r="T99" s="1029"/>
      <c r="U99" s="1029"/>
      <c r="V99" s="1029"/>
      <c r="W99" s="1029"/>
      <c r="X99" s="1029"/>
      <c r="Y99" s="1040" t="s">
        <v>1906</v>
      </c>
      <c r="Z99" s="1029"/>
      <c r="AA99" s="1029"/>
      <c r="AB99" s="1029"/>
      <c r="AC99" s="1029"/>
      <c r="AD99" s="1029"/>
      <c r="AE99" s="1029"/>
      <c r="AF99" s="1029"/>
      <c r="AG99" s="1029"/>
    </row>
    <row r="100" spans="2:33" ht="33.75" customHeight="1">
      <c r="B100" s="25"/>
      <c r="C100" s="7" t="s">
        <v>2026</v>
      </c>
      <c r="D100" s="8" t="s">
        <v>1972</v>
      </c>
      <c r="E100" s="329" t="s">
        <v>1876</v>
      </c>
      <c r="F100" s="331" t="s">
        <v>2748</v>
      </c>
      <c r="G100" s="11" t="s">
        <v>510</v>
      </c>
      <c r="H100" s="11">
        <f>H99+J99</f>
        <v>72</v>
      </c>
      <c r="I100" s="4" t="s">
        <v>143</v>
      </c>
      <c r="J100" s="4">
        <v>1</v>
      </c>
      <c r="K100" s="4">
        <v>1</v>
      </c>
      <c r="L100" s="718">
        <v>0</v>
      </c>
      <c r="M100" s="718"/>
      <c r="N100" s="718">
        <v>1</v>
      </c>
      <c r="O100" s="718"/>
      <c r="P100" s="1038" t="s">
        <v>514</v>
      </c>
      <c r="Q100" s="718"/>
      <c r="R100" s="1028" t="s">
        <v>514</v>
      </c>
      <c r="S100" s="1029"/>
      <c r="T100" s="1029"/>
      <c r="U100" s="1029"/>
      <c r="V100" s="1029"/>
      <c r="W100" s="1029"/>
      <c r="X100" s="1029"/>
      <c r="Y100" s="1040" t="s">
        <v>1907</v>
      </c>
      <c r="Z100" s="1029"/>
      <c r="AA100" s="1029"/>
      <c r="AB100" s="1029"/>
      <c r="AC100" s="1029"/>
      <c r="AD100" s="1029"/>
      <c r="AE100" s="1029"/>
      <c r="AF100" s="1029"/>
      <c r="AG100" s="1029"/>
    </row>
    <row r="101" spans="2:33" ht="71.25" customHeight="1">
      <c r="B101" s="25"/>
      <c r="C101" s="7" t="s">
        <v>1973</v>
      </c>
      <c r="D101" s="8" t="s">
        <v>1974</v>
      </c>
      <c r="E101" s="329" t="s">
        <v>1876</v>
      </c>
      <c r="F101" s="331" t="s">
        <v>2748</v>
      </c>
      <c r="G101" s="11" t="s">
        <v>510</v>
      </c>
      <c r="H101" s="11">
        <f>H100+J100</f>
        <v>73</v>
      </c>
      <c r="I101" s="4" t="s">
        <v>143</v>
      </c>
      <c r="J101" s="4">
        <v>1</v>
      </c>
      <c r="K101" s="4">
        <v>1</v>
      </c>
      <c r="L101" s="718">
        <v>0</v>
      </c>
      <c r="M101" s="718"/>
      <c r="N101" s="718">
        <v>3</v>
      </c>
      <c r="O101" s="718"/>
      <c r="P101" s="1038" t="s">
        <v>514</v>
      </c>
      <c r="Q101" s="718"/>
      <c r="R101" s="1028" t="s">
        <v>514</v>
      </c>
      <c r="S101" s="1029"/>
      <c r="T101" s="1029"/>
      <c r="U101" s="1029"/>
      <c r="V101" s="1029"/>
      <c r="W101" s="1029"/>
      <c r="X101" s="1029"/>
      <c r="Y101" s="1099" t="s">
        <v>1908</v>
      </c>
      <c r="Z101" s="1100"/>
      <c r="AA101" s="1100"/>
      <c r="AB101" s="1100"/>
      <c r="AC101" s="1100"/>
      <c r="AD101" s="1100"/>
      <c r="AE101" s="1100"/>
      <c r="AF101" s="1100"/>
      <c r="AG101" s="1101"/>
    </row>
    <row r="102" spans="2:33" ht="33.75" customHeight="1">
      <c r="B102" s="25"/>
      <c r="C102" s="7" t="s">
        <v>1975</v>
      </c>
      <c r="D102" s="8" t="s">
        <v>1976</v>
      </c>
      <c r="E102" s="329" t="s">
        <v>1876</v>
      </c>
      <c r="F102" s="331" t="s">
        <v>2748</v>
      </c>
      <c r="G102" s="11" t="s">
        <v>510</v>
      </c>
      <c r="H102" s="11">
        <f t="shared" si="3"/>
        <v>74</v>
      </c>
      <c r="I102" s="4" t="s">
        <v>143</v>
      </c>
      <c r="J102" s="4">
        <v>1</v>
      </c>
      <c r="K102" s="4">
        <v>1</v>
      </c>
      <c r="L102" s="718">
        <v>0</v>
      </c>
      <c r="M102" s="718"/>
      <c r="N102" s="718">
        <v>1</v>
      </c>
      <c r="O102" s="718"/>
      <c r="P102" s="1038" t="s">
        <v>514</v>
      </c>
      <c r="Q102" s="718"/>
      <c r="R102" s="1028" t="s">
        <v>514</v>
      </c>
      <c r="S102" s="1029"/>
      <c r="T102" s="1029"/>
      <c r="U102" s="1029"/>
      <c r="V102" s="1029"/>
      <c r="W102" s="1029"/>
      <c r="X102" s="1029"/>
      <c r="Y102" s="1099" t="s">
        <v>1909</v>
      </c>
      <c r="Z102" s="1100"/>
      <c r="AA102" s="1100"/>
      <c r="AB102" s="1100"/>
      <c r="AC102" s="1100"/>
      <c r="AD102" s="1100"/>
      <c r="AE102" s="1100"/>
      <c r="AF102" s="1100"/>
      <c r="AG102" s="1101"/>
    </row>
    <row r="103" spans="2:33" ht="33.75" customHeight="1">
      <c r="B103" s="25"/>
      <c r="C103" s="7" t="s">
        <v>1977</v>
      </c>
      <c r="D103" s="8" t="s">
        <v>2041</v>
      </c>
      <c r="E103" s="329" t="s">
        <v>1876</v>
      </c>
      <c r="F103" s="331" t="s">
        <v>2748</v>
      </c>
      <c r="G103" s="11" t="s">
        <v>510</v>
      </c>
      <c r="H103" s="11">
        <f t="shared" si="3"/>
        <v>75</v>
      </c>
      <c r="I103" s="4" t="s">
        <v>143</v>
      </c>
      <c r="J103" s="4">
        <v>1</v>
      </c>
      <c r="K103" s="4">
        <v>1</v>
      </c>
      <c r="L103" s="718">
        <v>0</v>
      </c>
      <c r="M103" s="718"/>
      <c r="N103" s="718">
        <v>1</v>
      </c>
      <c r="O103" s="718"/>
      <c r="P103" s="1038" t="s">
        <v>514</v>
      </c>
      <c r="Q103" s="718"/>
      <c r="R103" s="1028" t="s">
        <v>514</v>
      </c>
      <c r="S103" s="1029"/>
      <c r="T103" s="1029"/>
      <c r="U103" s="1029"/>
      <c r="V103" s="1029"/>
      <c r="W103" s="1029"/>
      <c r="X103" s="1029"/>
      <c r="Y103" s="1099" t="s">
        <v>1910</v>
      </c>
      <c r="Z103" s="1100"/>
      <c r="AA103" s="1100"/>
      <c r="AB103" s="1100"/>
      <c r="AC103" s="1100"/>
      <c r="AD103" s="1100"/>
      <c r="AE103" s="1100"/>
      <c r="AF103" s="1100"/>
      <c r="AG103" s="1101"/>
    </row>
    <row r="104" spans="2:33" ht="67.5" customHeight="1">
      <c r="B104" s="25"/>
      <c r="C104" s="7" t="s">
        <v>2016</v>
      </c>
      <c r="D104" s="8" t="s">
        <v>1978</v>
      </c>
      <c r="E104" s="329" t="s">
        <v>1876</v>
      </c>
      <c r="F104" s="331" t="s">
        <v>2748</v>
      </c>
      <c r="G104" s="11" t="s">
        <v>510</v>
      </c>
      <c r="H104" s="11">
        <f t="shared" si="3"/>
        <v>76</v>
      </c>
      <c r="I104" s="4" t="s">
        <v>143</v>
      </c>
      <c r="J104" s="4">
        <v>1</v>
      </c>
      <c r="K104" s="4">
        <v>1</v>
      </c>
      <c r="L104" s="718">
        <v>0</v>
      </c>
      <c r="M104" s="718"/>
      <c r="N104" s="718">
        <v>3</v>
      </c>
      <c r="O104" s="718"/>
      <c r="P104" s="1038" t="s">
        <v>514</v>
      </c>
      <c r="Q104" s="718"/>
      <c r="R104" s="1028" t="s">
        <v>514</v>
      </c>
      <c r="S104" s="1029"/>
      <c r="T104" s="1029"/>
      <c r="U104" s="1029"/>
      <c r="V104" s="1029"/>
      <c r="W104" s="1029"/>
      <c r="X104" s="1029"/>
      <c r="Y104" s="1040" t="s">
        <v>1912</v>
      </c>
      <c r="Z104" s="1029"/>
      <c r="AA104" s="1029"/>
      <c r="AB104" s="1029"/>
      <c r="AC104" s="1029"/>
      <c r="AD104" s="1029"/>
      <c r="AE104" s="1029"/>
      <c r="AF104" s="1029"/>
      <c r="AG104" s="1029"/>
    </row>
    <row r="105" spans="2:33" ht="120.75" customHeight="1">
      <c r="B105" s="25"/>
      <c r="C105" s="7" t="s">
        <v>2017</v>
      </c>
      <c r="D105" s="8" t="s">
        <v>1979</v>
      </c>
      <c r="E105" s="329" t="s">
        <v>1876</v>
      </c>
      <c r="F105" s="331" t="s">
        <v>2748</v>
      </c>
      <c r="G105" s="11" t="s">
        <v>510</v>
      </c>
      <c r="H105" s="11">
        <f t="shared" si="3"/>
        <v>77</v>
      </c>
      <c r="I105" s="4" t="s">
        <v>143</v>
      </c>
      <c r="J105" s="4">
        <v>1</v>
      </c>
      <c r="K105" s="4">
        <v>1</v>
      </c>
      <c r="L105" s="718">
        <v>0</v>
      </c>
      <c r="M105" s="718"/>
      <c r="N105" s="718">
        <v>7</v>
      </c>
      <c r="O105" s="718"/>
      <c r="P105" s="1038" t="s">
        <v>514</v>
      </c>
      <c r="Q105" s="718"/>
      <c r="R105" s="1028" t="s">
        <v>2031</v>
      </c>
      <c r="S105" s="1029"/>
      <c r="T105" s="1029"/>
      <c r="U105" s="1029"/>
      <c r="V105" s="1029"/>
      <c r="W105" s="1029"/>
      <c r="X105" s="1029"/>
      <c r="Y105" s="1040" t="s">
        <v>2042</v>
      </c>
      <c r="Z105" s="1029"/>
      <c r="AA105" s="1029"/>
      <c r="AB105" s="1029"/>
      <c r="AC105" s="1029"/>
      <c r="AD105" s="1029"/>
      <c r="AE105" s="1029"/>
      <c r="AF105" s="1029"/>
      <c r="AG105" s="1029"/>
    </row>
    <row r="106" spans="2:33" ht="89.25" customHeight="1">
      <c r="B106" s="25"/>
      <c r="C106" s="336" t="s">
        <v>2018</v>
      </c>
      <c r="D106" s="337" t="s">
        <v>1980</v>
      </c>
      <c r="E106" s="338" t="s">
        <v>1874</v>
      </c>
      <c r="F106" s="1044" t="s">
        <v>2748</v>
      </c>
      <c r="G106" s="188" t="str">
        <f>G104</f>
        <v>整数</v>
      </c>
      <c r="H106" s="188">
        <f>H105+J105</f>
        <v>78</v>
      </c>
      <c r="I106" s="188" t="str">
        <f>I104</f>
        <v>unsigned</v>
      </c>
      <c r="J106" s="188">
        <f>J104</f>
        <v>1</v>
      </c>
      <c r="K106" s="332">
        <v>1</v>
      </c>
      <c r="L106" s="1062">
        <v>0</v>
      </c>
      <c r="M106" s="1063"/>
      <c r="N106" s="1064">
        <v>5</v>
      </c>
      <c r="O106" s="1063"/>
      <c r="P106" s="1065" t="s">
        <v>261</v>
      </c>
      <c r="Q106" s="1066"/>
      <c r="R106" s="1067"/>
      <c r="S106" s="1067"/>
      <c r="T106" s="1067"/>
      <c r="U106" s="1067"/>
      <c r="V106" s="1067"/>
      <c r="W106" s="1067"/>
      <c r="X106" s="1067"/>
      <c r="Y106" s="1083" t="s">
        <v>2036</v>
      </c>
      <c r="Z106" s="1067"/>
      <c r="AA106" s="1067"/>
      <c r="AB106" s="1067"/>
      <c r="AC106" s="1067"/>
      <c r="AD106" s="1067"/>
      <c r="AE106" s="1067"/>
      <c r="AF106" s="1067"/>
      <c r="AG106" s="1067"/>
    </row>
    <row r="107" spans="2:33" ht="42.75" customHeight="1">
      <c r="B107" s="25"/>
      <c r="C107" s="25"/>
      <c r="D107" s="25"/>
      <c r="E107" s="339"/>
      <c r="F107" s="1045"/>
      <c r="G107" s="18"/>
      <c r="H107" s="340"/>
      <c r="I107" s="18"/>
      <c r="J107" s="340"/>
      <c r="K107" s="333">
        <v>2</v>
      </c>
      <c r="L107" s="1049">
        <v>31</v>
      </c>
      <c r="M107" s="1049"/>
      <c r="N107" s="1049">
        <v>63</v>
      </c>
      <c r="O107" s="1049"/>
      <c r="P107" s="1049" t="s">
        <v>419</v>
      </c>
      <c r="Q107" s="1049"/>
      <c r="R107" s="1050"/>
      <c r="S107" s="1050"/>
      <c r="T107" s="1050"/>
      <c r="U107" s="1050"/>
      <c r="V107" s="1050"/>
      <c r="W107" s="1050"/>
      <c r="X107" s="1050"/>
      <c r="Y107" s="1084" t="s">
        <v>1732</v>
      </c>
      <c r="Z107" s="1084"/>
      <c r="AA107" s="1084"/>
      <c r="AB107" s="1084"/>
      <c r="AC107" s="1084"/>
      <c r="AD107" s="1084"/>
      <c r="AE107" s="1084"/>
      <c r="AF107" s="1084"/>
      <c r="AG107" s="1084"/>
    </row>
    <row r="108" spans="2:33" ht="42.75" customHeight="1">
      <c r="B108" s="25"/>
      <c r="C108" s="197"/>
      <c r="D108" s="197"/>
      <c r="E108" s="341"/>
      <c r="F108" s="1046"/>
      <c r="G108" s="189"/>
      <c r="H108" s="342"/>
      <c r="I108" s="189"/>
      <c r="J108" s="342"/>
      <c r="K108" s="189"/>
      <c r="L108" s="1089">
        <v>116</v>
      </c>
      <c r="M108" s="1090"/>
      <c r="N108" s="1087">
        <v>178</v>
      </c>
      <c r="O108" s="1087"/>
      <c r="P108" s="1087" t="s">
        <v>435</v>
      </c>
      <c r="Q108" s="1087"/>
      <c r="R108" s="1088"/>
      <c r="S108" s="1088"/>
      <c r="T108" s="1088"/>
      <c r="U108" s="1088"/>
      <c r="V108" s="1088"/>
      <c r="W108" s="1088"/>
      <c r="X108" s="1088"/>
      <c r="Y108" s="1085"/>
      <c r="Z108" s="1085"/>
      <c r="AA108" s="1085"/>
      <c r="AB108" s="1085"/>
      <c r="AC108" s="1085"/>
      <c r="AD108" s="1085"/>
      <c r="AE108" s="1085"/>
      <c r="AF108" s="1085"/>
      <c r="AG108" s="1085"/>
    </row>
    <row r="109" spans="2:33">
      <c r="B109" s="25"/>
      <c r="C109" s="7"/>
      <c r="D109" s="8"/>
      <c r="E109" s="329"/>
      <c r="F109" s="338"/>
      <c r="G109" s="11"/>
      <c r="H109" s="11"/>
      <c r="I109" s="4"/>
      <c r="J109" s="4"/>
      <c r="K109" s="4"/>
      <c r="L109" s="718"/>
      <c r="M109" s="718"/>
      <c r="N109" s="718"/>
      <c r="O109" s="718"/>
      <c r="P109" s="1038"/>
      <c r="Q109" s="718"/>
      <c r="R109" s="1028"/>
      <c r="S109" s="1029"/>
      <c r="T109" s="1029"/>
      <c r="U109" s="1029"/>
      <c r="V109" s="1029"/>
      <c r="W109" s="1029"/>
      <c r="X109" s="1029"/>
      <c r="Y109" s="1040"/>
      <c r="Z109" s="1029"/>
      <c r="AA109" s="1029"/>
      <c r="AB109" s="1029"/>
      <c r="AC109" s="1029"/>
      <c r="AD109" s="1029"/>
      <c r="AE109" s="1029"/>
      <c r="AF109" s="1029"/>
      <c r="AG109" s="1029"/>
    </row>
    <row r="110" spans="2:33">
      <c r="B110" s="25"/>
      <c r="C110" s="7"/>
      <c r="D110" s="8"/>
      <c r="E110" s="329"/>
      <c r="F110" s="338"/>
      <c r="G110" s="11"/>
      <c r="H110" s="11"/>
      <c r="I110" s="4"/>
      <c r="J110" s="4"/>
      <c r="K110" s="4"/>
      <c r="L110" s="718"/>
      <c r="M110" s="718"/>
      <c r="N110" s="718"/>
      <c r="O110" s="718"/>
      <c r="P110" s="1038"/>
      <c r="Q110" s="718"/>
      <c r="R110" s="1028"/>
      <c r="S110" s="1029"/>
      <c r="T110" s="1029"/>
      <c r="U110" s="1029"/>
      <c r="V110" s="1029"/>
      <c r="W110" s="1029"/>
      <c r="X110" s="1029"/>
      <c r="Y110" s="1040"/>
      <c r="Z110" s="1029"/>
      <c r="AA110" s="1029"/>
      <c r="AB110" s="1029"/>
      <c r="AC110" s="1029"/>
      <c r="AD110" s="1029"/>
      <c r="AE110" s="1029"/>
      <c r="AF110" s="1029"/>
      <c r="AG110" s="1029"/>
    </row>
    <row r="111" spans="2:33" ht="234" customHeight="1">
      <c r="B111" s="2" t="s">
        <v>11</v>
      </c>
      <c r="C111" s="181" t="s">
        <v>9</v>
      </c>
      <c r="D111" s="191" t="s">
        <v>324</v>
      </c>
      <c r="E111" s="329" t="s">
        <v>1729</v>
      </c>
      <c r="F111" s="163" t="s">
        <v>2734</v>
      </c>
      <c r="G111" s="3" t="s">
        <v>141</v>
      </c>
      <c r="H111" s="3">
        <v>12</v>
      </c>
      <c r="I111" s="3" t="s">
        <v>143</v>
      </c>
      <c r="J111" s="3">
        <v>1</v>
      </c>
      <c r="K111" s="3">
        <v>1</v>
      </c>
      <c r="L111" s="718">
        <v>0</v>
      </c>
      <c r="M111" s="718"/>
      <c r="N111" s="1039" t="s">
        <v>451</v>
      </c>
      <c r="O111" s="1039"/>
      <c r="P111" s="1094" t="s">
        <v>423</v>
      </c>
      <c r="Q111" s="1039"/>
      <c r="R111" s="1080" t="s">
        <v>423</v>
      </c>
      <c r="S111" s="1081"/>
      <c r="T111" s="1081"/>
      <c r="U111" s="1081"/>
      <c r="V111" s="1081"/>
      <c r="W111" s="1081"/>
      <c r="X111" s="1081"/>
      <c r="Y111" s="1040" t="s">
        <v>452</v>
      </c>
      <c r="Z111" s="1029"/>
      <c r="AA111" s="1029"/>
      <c r="AB111" s="1029"/>
      <c r="AC111" s="1029"/>
      <c r="AD111" s="1029"/>
      <c r="AE111" s="1029"/>
      <c r="AF111" s="1029"/>
      <c r="AG111" s="1029"/>
    </row>
    <row r="112" spans="2:33" ht="66.75" customHeight="1">
      <c r="B112" s="25"/>
      <c r="C112" s="7" t="s">
        <v>10</v>
      </c>
      <c r="D112" s="8" t="s">
        <v>659</v>
      </c>
      <c r="E112" s="329" t="s">
        <v>1729</v>
      </c>
      <c r="F112" s="163" t="s">
        <v>2734</v>
      </c>
      <c r="G112" s="11" t="s">
        <v>141</v>
      </c>
      <c r="H112" s="11">
        <f t="shared" ref="H112:H117" si="4">H111+J111</f>
        <v>13</v>
      </c>
      <c r="I112" s="11" t="s">
        <v>143</v>
      </c>
      <c r="J112" s="11">
        <v>1</v>
      </c>
      <c r="K112" s="11">
        <v>1</v>
      </c>
      <c r="L112" s="718">
        <v>0</v>
      </c>
      <c r="M112" s="718"/>
      <c r="N112" s="1039">
        <v>3</v>
      </c>
      <c r="O112" s="1039"/>
      <c r="P112" s="1094" t="s">
        <v>423</v>
      </c>
      <c r="Q112" s="1039"/>
      <c r="R112" s="1080" t="s">
        <v>423</v>
      </c>
      <c r="S112" s="1081"/>
      <c r="T112" s="1081"/>
      <c r="U112" s="1081"/>
      <c r="V112" s="1081"/>
      <c r="W112" s="1081"/>
      <c r="X112" s="1081"/>
      <c r="Y112" s="1040" t="s">
        <v>425</v>
      </c>
      <c r="Z112" s="1029"/>
      <c r="AA112" s="1029"/>
      <c r="AB112" s="1029"/>
      <c r="AC112" s="1029"/>
      <c r="AD112" s="1029"/>
      <c r="AE112" s="1029"/>
      <c r="AF112" s="1029"/>
      <c r="AG112" s="1029"/>
    </row>
    <row r="113" spans="2:33" ht="33" customHeight="1">
      <c r="B113" s="25"/>
      <c r="C113" s="5" t="s">
        <v>325</v>
      </c>
      <c r="D113" s="6" t="s">
        <v>326</v>
      </c>
      <c r="E113" s="329" t="s">
        <v>1729</v>
      </c>
      <c r="F113" s="163" t="s">
        <v>2734</v>
      </c>
      <c r="G113" s="4" t="s">
        <v>145</v>
      </c>
      <c r="H113" s="11">
        <f t="shared" si="4"/>
        <v>14</v>
      </c>
      <c r="I113" s="4" t="s">
        <v>143</v>
      </c>
      <c r="J113" s="4">
        <v>2</v>
      </c>
      <c r="K113" s="4">
        <v>10</v>
      </c>
      <c r="L113" s="718">
        <v>0</v>
      </c>
      <c r="M113" s="718"/>
      <c r="N113" s="1039">
        <v>2045</v>
      </c>
      <c r="O113" s="1039"/>
      <c r="P113" s="1094" t="s">
        <v>423</v>
      </c>
      <c r="Q113" s="1039"/>
      <c r="R113" s="1095" t="s">
        <v>471</v>
      </c>
      <c r="S113" s="1081"/>
      <c r="T113" s="1081"/>
      <c r="U113" s="1081"/>
      <c r="V113" s="1081"/>
      <c r="W113" s="1081"/>
      <c r="X113" s="1081"/>
      <c r="Y113" s="1029" t="s">
        <v>453</v>
      </c>
      <c r="Z113" s="1029"/>
      <c r="AA113" s="1029"/>
      <c r="AB113" s="1029"/>
      <c r="AC113" s="1029"/>
      <c r="AD113" s="1029"/>
      <c r="AE113" s="1029"/>
      <c r="AF113" s="1029"/>
      <c r="AG113" s="1029"/>
    </row>
    <row r="114" spans="2:33" ht="33" customHeight="1">
      <c r="B114" s="25"/>
      <c r="C114" s="5" t="s">
        <v>327</v>
      </c>
      <c r="D114" s="6" t="s">
        <v>328</v>
      </c>
      <c r="E114" s="329" t="s">
        <v>1729</v>
      </c>
      <c r="F114" s="163" t="s">
        <v>2734</v>
      </c>
      <c r="G114" s="4" t="s">
        <v>145</v>
      </c>
      <c r="H114" s="11">
        <f t="shared" si="4"/>
        <v>16</v>
      </c>
      <c r="I114" s="4" t="s">
        <v>143</v>
      </c>
      <c r="J114" s="4">
        <v>2</v>
      </c>
      <c r="K114" s="4">
        <v>10</v>
      </c>
      <c r="L114" s="718">
        <v>0</v>
      </c>
      <c r="M114" s="718"/>
      <c r="N114" s="1039">
        <v>2045</v>
      </c>
      <c r="O114" s="1039"/>
      <c r="P114" s="1094" t="s">
        <v>423</v>
      </c>
      <c r="Q114" s="1039"/>
      <c r="R114" s="1095" t="s">
        <v>471</v>
      </c>
      <c r="S114" s="1081"/>
      <c r="T114" s="1081"/>
      <c r="U114" s="1081"/>
      <c r="V114" s="1081"/>
      <c r="W114" s="1081"/>
      <c r="X114" s="1081"/>
      <c r="Y114" s="1029" t="s">
        <v>453</v>
      </c>
      <c r="Z114" s="1029"/>
      <c r="AA114" s="1029"/>
      <c r="AB114" s="1029"/>
      <c r="AC114" s="1029"/>
      <c r="AD114" s="1029"/>
      <c r="AE114" s="1029"/>
      <c r="AF114" s="1029"/>
      <c r="AG114" s="1029"/>
    </row>
    <row r="115" spans="2:33" ht="27" customHeight="1">
      <c r="B115" s="25"/>
      <c r="C115" s="5" t="s">
        <v>329</v>
      </c>
      <c r="D115" s="6" t="s">
        <v>330</v>
      </c>
      <c r="E115" s="329" t="s">
        <v>1729</v>
      </c>
      <c r="F115" s="163" t="s">
        <v>2734</v>
      </c>
      <c r="G115" s="4" t="s">
        <v>141</v>
      </c>
      <c r="H115" s="11">
        <f t="shared" si="4"/>
        <v>18</v>
      </c>
      <c r="I115" s="4" t="s">
        <v>143</v>
      </c>
      <c r="J115" s="4">
        <v>2</v>
      </c>
      <c r="K115" s="4">
        <v>1</v>
      </c>
      <c r="L115" s="718">
        <v>0</v>
      </c>
      <c r="M115" s="718"/>
      <c r="N115" s="718">
        <v>2045</v>
      </c>
      <c r="O115" s="718"/>
      <c r="P115" s="1038" t="s">
        <v>423</v>
      </c>
      <c r="Q115" s="718"/>
      <c r="R115" s="1040" t="s">
        <v>454</v>
      </c>
      <c r="S115" s="1029"/>
      <c r="T115" s="1029"/>
      <c r="U115" s="1029"/>
      <c r="V115" s="1029"/>
      <c r="W115" s="1029"/>
      <c r="X115" s="1029"/>
      <c r="Y115" s="1029" t="s">
        <v>455</v>
      </c>
      <c r="Z115" s="1029"/>
      <c r="AA115" s="1029"/>
      <c r="AB115" s="1029"/>
      <c r="AC115" s="1029"/>
      <c r="AD115" s="1029"/>
      <c r="AE115" s="1029"/>
      <c r="AF115" s="1029"/>
      <c r="AG115" s="1029"/>
    </row>
    <row r="116" spans="2:33" ht="34.5" customHeight="1">
      <c r="B116" s="25"/>
      <c r="C116" s="5" t="s">
        <v>483</v>
      </c>
      <c r="D116" s="6" t="s">
        <v>331</v>
      </c>
      <c r="E116" s="329" t="s">
        <v>1729</v>
      </c>
      <c r="F116" s="163" t="s">
        <v>2734</v>
      </c>
      <c r="G116" s="11" t="s">
        <v>150</v>
      </c>
      <c r="H116" s="11">
        <f t="shared" si="4"/>
        <v>20</v>
      </c>
      <c r="I116" s="11" t="s">
        <v>144</v>
      </c>
      <c r="J116" s="11">
        <v>1</v>
      </c>
      <c r="K116" s="11">
        <v>1</v>
      </c>
      <c r="L116" s="718">
        <v>0</v>
      </c>
      <c r="M116" s="718"/>
      <c r="N116" s="718">
        <v>1</v>
      </c>
      <c r="O116" s="718"/>
      <c r="P116" s="1038" t="s">
        <v>423</v>
      </c>
      <c r="Q116" s="718"/>
      <c r="R116" s="1028" t="s">
        <v>423</v>
      </c>
      <c r="S116" s="1029"/>
      <c r="T116" s="1029"/>
      <c r="U116" s="1029"/>
      <c r="V116" s="1029"/>
      <c r="W116" s="1029"/>
      <c r="X116" s="1029"/>
      <c r="Y116" s="1040" t="s">
        <v>456</v>
      </c>
      <c r="Z116" s="1029"/>
      <c r="AA116" s="1029"/>
      <c r="AB116" s="1029"/>
      <c r="AC116" s="1029"/>
      <c r="AD116" s="1029"/>
      <c r="AE116" s="1029"/>
      <c r="AF116" s="1029"/>
      <c r="AG116" s="1029"/>
    </row>
    <row r="117" spans="2:33">
      <c r="B117" s="197"/>
      <c r="C117" s="14" t="s">
        <v>332</v>
      </c>
      <c r="D117" s="15" t="s">
        <v>333</v>
      </c>
      <c r="E117" s="329" t="s">
        <v>1729</v>
      </c>
      <c r="F117" s="163" t="s">
        <v>2734</v>
      </c>
      <c r="G117" s="4" t="s">
        <v>145</v>
      </c>
      <c r="H117" s="4">
        <f t="shared" si="4"/>
        <v>21</v>
      </c>
      <c r="I117" s="4" t="s">
        <v>143</v>
      </c>
      <c r="J117" s="4">
        <v>1</v>
      </c>
      <c r="K117" s="4">
        <v>10</v>
      </c>
      <c r="L117" s="718">
        <v>0</v>
      </c>
      <c r="M117" s="718"/>
      <c r="N117" s="718">
        <v>255</v>
      </c>
      <c r="O117" s="718"/>
      <c r="P117" s="718" t="s">
        <v>488</v>
      </c>
      <c r="Q117" s="718"/>
      <c r="R117" s="1028" t="s">
        <v>423</v>
      </c>
      <c r="S117" s="1029"/>
      <c r="T117" s="1029"/>
      <c r="U117" s="1029"/>
      <c r="V117" s="1029"/>
      <c r="W117" s="1029"/>
      <c r="X117" s="1029"/>
      <c r="Y117" s="1029"/>
      <c r="Z117" s="1029"/>
      <c r="AA117" s="1029"/>
      <c r="AB117" s="1029"/>
      <c r="AC117" s="1029"/>
      <c r="AD117" s="1029"/>
      <c r="AE117" s="1029"/>
      <c r="AF117" s="1029"/>
      <c r="AG117" s="1029"/>
    </row>
    <row r="118" spans="2:33" ht="19.5" customHeight="1">
      <c r="B118" s="26" t="s">
        <v>53</v>
      </c>
      <c r="C118" s="5" t="s">
        <v>334</v>
      </c>
      <c r="D118" s="6" t="s">
        <v>335</v>
      </c>
      <c r="E118" s="329" t="s">
        <v>1729</v>
      </c>
      <c r="F118" s="163" t="s">
        <v>2602</v>
      </c>
      <c r="G118" s="4" t="s">
        <v>152</v>
      </c>
      <c r="H118" s="4">
        <v>12</v>
      </c>
      <c r="I118" s="4" t="s">
        <v>143</v>
      </c>
      <c r="J118" s="4">
        <v>4</v>
      </c>
      <c r="K118" s="4">
        <v>1000000</v>
      </c>
      <c r="L118" s="718">
        <v>0</v>
      </c>
      <c r="M118" s="718"/>
      <c r="N118" s="718">
        <v>100000000</v>
      </c>
      <c r="O118" s="718"/>
      <c r="P118" s="718" t="s">
        <v>477</v>
      </c>
      <c r="Q118" s="718"/>
      <c r="R118" s="1028" t="s">
        <v>423</v>
      </c>
      <c r="S118" s="1029"/>
      <c r="T118" s="1029"/>
      <c r="U118" s="1029"/>
      <c r="V118" s="1029"/>
      <c r="W118" s="1029"/>
      <c r="X118" s="1029"/>
      <c r="Y118" s="1029"/>
      <c r="Z118" s="1029"/>
      <c r="AA118" s="1029"/>
      <c r="AB118" s="1029"/>
      <c r="AC118" s="1029"/>
      <c r="AD118" s="1029"/>
      <c r="AE118" s="1029"/>
      <c r="AF118" s="1029"/>
      <c r="AG118" s="1029"/>
    </row>
    <row r="119" spans="2:33" ht="19.5" customHeight="1">
      <c r="B119" s="27"/>
      <c r="C119" s="5" t="s">
        <v>42</v>
      </c>
      <c r="D119" s="6" t="s">
        <v>336</v>
      </c>
      <c r="E119" s="329" t="s">
        <v>1729</v>
      </c>
      <c r="F119" s="163" t="s">
        <v>2602</v>
      </c>
      <c r="G119" s="4" t="s">
        <v>141</v>
      </c>
      <c r="H119" s="4">
        <f t="shared" ref="H119:H243" si="5">H118+J118</f>
        <v>16</v>
      </c>
      <c r="I119" s="4" t="s">
        <v>147</v>
      </c>
      <c r="J119" s="4">
        <v>2</v>
      </c>
      <c r="K119" s="4">
        <v>1</v>
      </c>
      <c r="L119" s="718">
        <v>-40</v>
      </c>
      <c r="M119" s="718"/>
      <c r="N119" s="718">
        <v>215</v>
      </c>
      <c r="O119" s="718"/>
      <c r="P119" s="718" t="s">
        <v>480</v>
      </c>
      <c r="Q119" s="718"/>
      <c r="R119" s="1028" t="s">
        <v>423</v>
      </c>
      <c r="S119" s="1029"/>
      <c r="T119" s="1029"/>
      <c r="U119" s="1029"/>
      <c r="V119" s="1029"/>
      <c r="W119" s="1029"/>
      <c r="X119" s="1029"/>
      <c r="Y119" s="1029"/>
      <c r="Z119" s="1029"/>
      <c r="AA119" s="1029"/>
      <c r="AB119" s="1029"/>
      <c r="AC119" s="1029"/>
      <c r="AD119" s="1029"/>
      <c r="AE119" s="1029"/>
      <c r="AF119" s="1029"/>
      <c r="AG119" s="1029"/>
    </row>
    <row r="120" spans="2:33" ht="19.5" customHeight="1">
      <c r="B120" s="27"/>
      <c r="C120" s="181" t="s">
        <v>30</v>
      </c>
      <c r="D120" s="191" t="s">
        <v>337</v>
      </c>
      <c r="E120" s="329" t="s">
        <v>1729</v>
      </c>
      <c r="F120" s="163" t="s">
        <v>2602</v>
      </c>
      <c r="G120" s="3" t="s">
        <v>141</v>
      </c>
      <c r="H120" s="4">
        <f t="shared" si="5"/>
        <v>18</v>
      </c>
      <c r="I120" s="3" t="s">
        <v>143</v>
      </c>
      <c r="J120" s="3">
        <v>1</v>
      </c>
      <c r="K120" s="3">
        <v>1</v>
      </c>
      <c r="L120" s="718">
        <v>0</v>
      </c>
      <c r="M120" s="718"/>
      <c r="N120" s="718">
        <v>1</v>
      </c>
      <c r="O120" s="718"/>
      <c r="P120" s="1038" t="s">
        <v>423</v>
      </c>
      <c r="Q120" s="718"/>
      <c r="R120" s="1028" t="s">
        <v>423</v>
      </c>
      <c r="S120" s="1029"/>
      <c r="T120" s="1029"/>
      <c r="U120" s="1029"/>
      <c r="V120" s="1029"/>
      <c r="W120" s="1029"/>
      <c r="X120" s="1029"/>
      <c r="Y120" s="1040" t="s">
        <v>457</v>
      </c>
      <c r="Z120" s="1029"/>
      <c r="AA120" s="1029"/>
      <c r="AB120" s="1029"/>
      <c r="AC120" s="1029"/>
      <c r="AD120" s="1029"/>
      <c r="AE120" s="1029"/>
      <c r="AF120" s="1029"/>
      <c r="AG120" s="1029"/>
    </row>
    <row r="121" spans="2:33" ht="19.5" customHeight="1">
      <c r="B121" s="27"/>
      <c r="C121" s="181" t="s">
        <v>43</v>
      </c>
      <c r="D121" s="191" t="s">
        <v>338</v>
      </c>
      <c r="E121" s="329" t="s">
        <v>1729</v>
      </c>
      <c r="F121" s="163" t="s">
        <v>2602</v>
      </c>
      <c r="G121" s="187" t="s">
        <v>141</v>
      </c>
      <c r="H121" s="4">
        <f t="shared" si="5"/>
        <v>19</v>
      </c>
      <c r="I121" s="187" t="s">
        <v>143</v>
      </c>
      <c r="J121" s="187">
        <v>1</v>
      </c>
      <c r="K121" s="187">
        <v>1</v>
      </c>
      <c r="L121" s="718">
        <v>0</v>
      </c>
      <c r="M121" s="718"/>
      <c r="N121" s="718">
        <v>255</v>
      </c>
      <c r="O121" s="718"/>
      <c r="P121" s="718" t="s">
        <v>481</v>
      </c>
      <c r="Q121" s="718"/>
      <c r="R121" s="1028" t="s">
        <v>423</v>
      </c>
      <c r="S121" s="1029"/>
      <c r="T121" s="1029"/>
      <c r="U121" s="1029"/>
      <c r="V121" s="1029"/>
      <c r="W121" s="1029"/>
      <c r="X121" s="1029"/>
      <c r="Y121" s="1029"/>
      <c r="Z121" s="1029"/>
      <c r="AA121" s="1029"/>
      <c r="AB121" s="1029"/>
      <c r="AC121" s="1029"/>
      <c r="AD121" s="1029"/>
      <c r="AE121" s="1029"/>
      <c r="AF121" s="1029"/>
      <c r="AG121" s="1029"/>
    </row>
    <row r="122" spans="2:33" ht="19.5" customHeight="1">
      <c r="B122" s="27"/>
      <c r="C122" s="14" t="s">
        <v>44</v>
      </c>
      <c r="D122" s="15" t="s">
        <v>339</v>
      </c>
      <c r="E122" s="329" t="s">
        <v>1729</v>
      </c>
      <c r="F122" s="163" t="s">
        <v>2602</v>
      </c>
      <c r="G122" s="16" t="s">
        <v>154</v>
      </c>
      <c r="H122" s="4">
        <f t="shared" si="5"/>
        <v>20</v>
      </c>
      <c r="I122" s="16" t="s">
        <v>143</v>
      </c>
      <c r="J122" s="16">
        <v>2</v>
      </c>
      <c r="K122" s="16">
        <v>100</v>
      </c>
      <c r="L122" s="718">
        <v>0</v>
      </c>
      <c r="M122" s="718"/>
      <c r="N122" s="718">
        <v>65535</v>
      </c>
      <c r="O122" s="718"/>
      <c r="P122" s="718" t="s">
        <v>481</v>
      </c>
      <c r="Q122" s="718"/>
      <c r="R122" s="1028" t="s">
        <v>423</v>
      </c>
      <c r="S122" s="1029"/>
      <c r="T122" s="1029"/>
      <c r="U122" s="1029"/>
      <c r="V122" s="1029"/>
      <c r="W122" s="1029"/>
      <c r="X122" s="1029"/>
      <c r="Y122" s="1029"/>
      <c r="Z122" s="1029"/>
      <c r="AA122" s="1029"/>
      <c r="AB122" s="1029"/>
      <c r="AC122" s="1029"/>
      <c r="AD122" s="1029"/>
      <c r="AE122" s="1029"/>
      <c r="AF122" s="1029"/>
      <c r="AG122" s="1029"/>
    </row>
    <row r="123" spans="2:33" ht="19.5" customHeight="1">
      <c r="B123" s="27"/>
      <c r="C123" s="5" t="s">
        <v>45</v>
      </c>
      <c r="D123" s="6" t="s">
        <v>340</v>
      </c>
      <c r="E123" s="329" t="s">
        <v>1729</v>
      </c>
      <c r="F123" s="163" t="s">
        <v>2602</v>
      </c>
      <c r="G123" s="4" t="s">
        <v>141</v>
      </c>
      <c r="H123" s="4">
        <f t="shared" si="5"/>
        <v>22</v>
      </c>
      <c r="I123" s="4" t="s">
        <v>143</v>
      </c>
      <c r="J123" s="9">
        <v>4</v>
      </c>
      <c r="K123" s="9">
        <v>1</v>
      </c>
      <c r="L123" s="1039">
        <v>0</v>
      </c>
      <c r="M123" s="1039"/>
      <c r="N123" s="718">
        <v>16777215</v>
      </c>
      <c r="O123" s="718"/>
      <c r="P123" s="718" t="s">
        <v>458</v>
      </c>
      <c r="Q123" s="718"/>
      <c r="R123" s="1028" t="s">
        <v>423</v>
      </c>
      <c r="S123" s="1029"/>
      <c r="T123" s="1029"/>
      <c r="U123" s="1029"/>
      <c r="V123" s="1029"/>
      <c r="W123" s="1029"/>
      <c r="X123" s="1029"/>
      <c r="Y123" s="1029"/>
      <c r="Z123" s="1029"/>
      <c r="AA123" s="1029"/>
      <c r="AB123" s="1029"/>
      <c r="AC123" s="1029"/>
      <c r="AD123" s="1029"/>
      <c r="AE123" s="1029"/>
      <c r="AF123" s="1029"/>
      <c r="AG123" s="1029"/>
    </row>
    <row r="124" spans="2:33" ht="19.5" customHeight="1">
      <c r="B124" s="27"/>
      <c r="C124" s="5" t="s">
        <v>413</v>
      </c>
      <c r="D124" s="6" t="s">
        <v>341</v>
      </c>
      <c r="E124" s="329" t="s">
        <v>1729</v>
      </c>
      <c r="F124" s="163" t="s">
        <v>2602</v>
      </c>
      <c r="G124" s="4" t="s">
        <v>153</v>
      </c>
      <c r="H124" s="4">
        <f t="shared" si="5"/>
        <v>26</v>
      </c>
      <c r="I124" s="4" t="s">
        <v>143</v>
      </c>
      <c r="J124" s="9">
        <v>1</v>
      </c>
      <c r="K124" s="9">
        <v>100</v>
      </c>
      <c r="L124" s="1039">
        <v>0</v>
      </c>
      <c r="M124" s="1039"/>
      <c r="N124" s="718">
        <v>255</v>
      </c>
      <c r="O124" s="718"/>
      <c r="P124" s="718" t="s">
        <v>458</v>
      </c>
      <c r="Q124" s="718"/>
      <c r="R124" s="1028" t="s">
        <v>423</v>
      </c>
      <c r="S124" s="1029"/>
      <c r="T124" s="1029"/>
      <c r="U124" s="1029"/>
      <c r="V124" s="1029"/>
      <c r="W124" s="1029"/>
      <c r="X124" s="1029"/>
      <c r="Y124" s="1029"/>
      <c r="Z124" s="1029"/>
      <c r="AA124" s="1029"/>
      <c r="AB124" s="1029"/>
      <c r="AC124" s="1029"/>
      <c r="AD124" s="1029"/>
      <c r="AE124" s="1029"/>
      <c r="AF124" s="1029"/>
      <c r="AG124" s="1029"/>
    </row>
    <row r="125" spans="2:33" ht="19.5" customHeight="1">
      <c r="B125" s="27"/>
      <c r="C125" s="7" t="s">
        <v>46</v>
      </c>
      <c r="D125" s="8" t="s">
        <v>660</v>
      </c>
      <c r="E125" s="329" t="s">
        <v>1729</v>
      </c>
      <c r="F125" s="163" t="s">
        <v>2602</v>
      </c>
      <c r="G125" s="9" t="s">
        <v>145</v>
      </c>
      <c r="H125" s="4">
        <f t="shared" si="5"/>
        <v>27</v>
      </c>
      <c r="I125" s="9" t="s">
        <v>143</v>
      </c>
      <c r="J125" s="9">
        <v>2</v>
      </c>
      <c r="K125" s="9">
        <v>10</v>
      </c>
      <c r="L125" s="1039">
        <v>0</v>
      </c>
      <c r="M125" s="1039"/>
      <c r="N125" s="718">
        <v>65535</v>
      </c>
      <c r="O125" s="718"/>
      <c r="P125" s="718" t="s">
        <v>482</v>
      </c>
      <c r="Q125" s="718"/>
      <c r="R125" s="1028" t="s">
        <v>423</v>
      </c>
      <c r="S125" s="1029"/>
      <c r="T125" s="1029"/>
      <c r="U125" s="1029"/>
      <c r="V125" s="1029"/>
      <c r="W125" s="1029"/>
      <c r="X125" s="1029"/>
      <c r="Y125" s="1029"/>
      <c r="Z125" s="1029"/>
      <c r="AA125" s="1029"/>
      <c r="AB125" s="1029"/>
      <c r="AC125" s="1029"/>
      <c r="AD125" s="1029"/>
      <c r="AE125" s="1029"/>
      <c r="AF125" s="1029"/>
      <c r="AG125" s="1029"/>
    </row>
    <row r="126" spans="2:33" ht="19.5" customHeight="1">
      <c r="B126" s="27"/>
      <c r="C126" s="5" t="s">
        <v>47</v>
      </c>
      <c r="D126" s="6" t="s">
        <v>342</v>
      </c>
      <c r="E126" s="329" t="s">
        <v>1729</v>
      </c>
      <c r="F126" s="163" t="s">
        <v>2602</v>
      </c>
      <c r="G126" s="4" t="s">
        <v>141</v>
      </c>
      <c r="H126" s="4">
        <f t="shared" si="5"/>
        <v>29</v>
      </c>
      <c r="I126" s="4" t="s">
        <v>147</v>
      </c>
      <c r="J126" s="9">
        <v>2</v>
      </c>
      <c r="K126" s="9">
        <v>1</v>
      </c>
      <c r="L126" s="1039">
        <v>0</v>
      </c>
      <c r="M126" s="1039"/>
      <c r="N126" s="718">
        <v>100</v>
      </c>
      <c r="O126" s="718"/>
      <c r="P126" s="718" t="s">
        <v>477</v>
      </c>
      <c r="Q126" s="718"/>
      <c r="R126" s="1080" t="s">
        <v>459</v>
      </c>
      <c r="S126" s="1081"/>
      <c r="T126" s="1081"/>
      <c r="U126" s="1081"/>
      <c r="V126" s="1081"/>
      <c r="W126" s="1081"/>
      <c r="X126" s="1081"/>
      <c r="Y126" s="1029" t="s">
        <v>489</v>
      </c>
      <c r="Z126" s="1029"/>
      <c r="AA126" s="1029"/>
      <c r="AB126" s="1029"/>
      <c r="AC126" s="1029"/>
      <c r="AD126" s="1029"/>
      <c r="AE126" s="1029"/>
      <c r="AF126" s="1029"/>
      <c r="AG126" s="1029"/>
    </row>
    <row r="127" spans="2:33" ht="19.5" customHeight="1">
      <c r="B127" s="27"/>
      <c r="C127" s="5" t="s">
        <v>655</v>
      </c>
      <c r="D127" s="6" t="s">
        <v>343</v>
      </c>
      <c r="E127" s="329" t="s">
        <v>1729</v>
      </c>
      <c r="F127" s="163" t="s">
        <v>2602</v>
      </c>
      <c r="G127" s="4" t="s">
        <v>150</v>
      </c>
      <c r="H127" s="4">
        <f t="shared" si="5"/>
        <v>31</v>
      </c>
      <c r="I127" s="4" t="s">
        <v>3063</v>
      </c>
      <c r="J127" s="9">
        <v>4</v>
      </c>
      <c r="K127" s="9">
        <v>1</v>
      </c>
      <c r="L127" s="1039">
        <v>-32768</v>
      </c>
      <c r="M127" s="1039"/>
      <c r="N127" s="718" t="s">
        <v>3064</v>
      </c>
      <c r="O127" s="718"/>
      <c r="P127" s="718" t="s">
        <v>485</v>
      </c>
      <c r="Q127" s="718"/>
      <c r="R127" s="1081" t="s">
        <v>651</v>
      </c>
      <c r="S127" s="1081"/>
      <c r="T127" s="1081"/>
      <c r="U127" s="1081"/>
      <c r="V127" s="1081"/>
      <c r="W127" s="1081"/>
      <c r="X127" s="1081"/>
      <c r="Y127" s="1029"/>
      <c r="Z127" s="1029"/>
      <c r="AA127" s="1029"/>
      <c r="AB127" s="1029"/>
      <c r="AC127" s="1029"/>
      <c r="AD127" s="1029"/>
      <c r="AE127" s="1029"/>
      <c r="AF127" s="1029"/>
      <c r="AG127" s="1029"/>
    </row>
    <row r="128" spans="2:33" ht="19.5" customHeight="1">
      <c r="B128" s="27"/>
      <c r="C128" s="5" t="s">
        <v>48</v>
      </c>
      <c r="D128" s="6" t="s">
        <v>344</v>
      </c>
      <c r="E128" s="329" t="s">
        <v>1729</v>
      </c>
      <c r="F128" s="163" t="s">
        <v>2602</v>
      </c>
      <c r="G128" s="4" t="s">
        <v>153</v>
      </c>
      <c r="H128" s="4">
        <f t="shared" si="5"/>
        <v>35</v>
      </c>
      <c r="I128" s="4" t="s">
        <v>147</v>
      </c>
      <c r="J128" s="9">
        <v>4</v>
      </c>
      <c r="K128" s="9">
        <v>100</v>
      </c>
      <c r="L128" s="1039">
        <v>-244392</v>
      </c>
      <c r="M128" s="1039"/>
      <c r="N128" s="718">
        <v>9567228</v>
      </c>
      <c r="O128" s="718"/>
      <c r="P128" s="718" t="s">
        <v>486</v>
      </c>
      <c r="Q128" s="718"/>
      <c r="R128" s="1080" t="s">
        <v>423</v>
      </c>
      <c r="S128" s="1081"/>
      <c r="T128" s="1081"/>
      <c r="U128" s="1081"/>
      <c r="V128" s="1081"/>
      <c r="W128" s="1081"/>
      <c r="X128" s="1081"/>
      <c r="Y128" s="1029"/>
      <c r="Z128" s="1029"/>
      <c r="AA128" s="1029"/>
      <c r="AB128" s="1029"/>
      <c r="AC128" s="1029"/>
      <c r="AD128" s="1029"/>
      <c r="AE128" s="1029"/>
      <c r="AF128" s="1029"/>
      <c r="AG128" s="1029"/>
    </row>
    <row r="129" spans="2:33" ht="19.5" customHeight="1">
      <c r="B129" s="27"/>
      <c r="C129" s="2" t="s">
        <v>529</v>
      </c>
      <c r="D129" s="191" t="s">
        <v>54</v>
      </c>
      <c r="E129" s="329" t="s">
        <v>1729</v>
      </c>
      <c r="F129" s="163" t="s">
        <v>2602</v>
      </c>
      <c r="G129" s="187" t="s">
        <v>141</v>
      </c>
      <c r="H129" s="4">
        <f t="shared" si="5"/>
        <v>39</v>
      </c>
      <c r="I129" s="187" t="s">
        <v>143</v>
      </c>
      <c r="J129" s="192">
        <v>2</v>
      </c>
      <c r="K129" s="192">
        <v>1</v>
      </c>
      <c r="L129" s="1039">
        <v>0</v>
      </c>
      <c r="M129" s="1039"/>
      <c r="N129" s="718" t="s">
        <v>3065</v>
      </c>
      <c r="O129" s="718"/>
      <c r="P129" s="718" t="s">
        <v>517</v>
      </c>
      <c r="Q129" s="718"/>
      <c r="R129" s="1080" t="s">
        <v>518</v>
      </c>
      <c r="S129" s="1081"/>
      <c r="T129" s="1081"/>
      <c r="U129" s="1081"/>
      <c r="V129" s="1081"/>
      <c r="W129" s="1081"/>
      <c r="X129" s="1081"/>
      <c r="Y129" s="1029"/>
      <c r="Z129" s="1029"/>
      <c r="AA129" s="1029"/>
      <c r="AB129" s="1029"/>
      <c r="AC129" s="1029"/>
      <c r="AD129" s="1029"/>
      <c r="AE129" s="1029"/>
      <c r="AF129" s="1029"/>
      <c r="AG129" s="1029"/>
    </row>
    <row r="130" spans="2:33" ht="19.5" customHeight="1">
      <c r="B130" s="27"/>
      <c r="C130" s="25"/>
      <c r="D130" s="191" t="s">
        <v>55</v>
      </c>
      <c r="E130" s="329" t="s">
        <v>1729</v>
      </c>
      <c r="F130" s="163" t="s">
        <v>2602</v>
      </c>
      <c r="G130" s="187" t="s">
        <v>141</v>
      </c>
      <c r="H130" s="4">
        <f t="shared" si="5"/>
        <v>41</v>
      </c>
      <c r="I130" s="187" t="s">
        <v>143</v>
      </c>
      <c r="J130" s="192">
        <v>2</v>
      </c>
      <c r="K130" s="192">
        <v>1</v>
      </c>
      <c r="L130" s="1039">
        <v>0</v>
      </c>
      <c r="M130" s="1039"/>
      <c r="N130" s="718" t="s">
        <v>3065</v>
      </c>
      <c r="O130" s="718"/>
      <c r="P130" s="718" t="s">
        <v>517</v>
      </c>
      <c r="Q130" s="718"/>
      <c r="R130" s="1080" t="s">
        <v>518</v>
      </c>
      <c r="S130" s="1081"/>
      <c r="T130" s="1081"/>
      <c r="U130" s="1081"/>
      <c r="V130" s="1081"/>
      <c r="W130" s="1081"/>
      <c r="X130" s="1081"/>
      <c r="Y130" s="1029"/>
      <c r="Z130" s="1029"/>
      <c r="AA130" s="1029"/>
      <c r="AB130" s="1029"/>
      <c r="AC130" s="1029"/>
      <c r="AD130" s="1029"/>
      <c r="AE130" s="1029"/>
      <c r="AF130" s="1029"/>
      <c r="AG130" s="1029"/>
    </row>
    <row r="131" spans="2:33" ht="19.5" customHeight="1">
      <c r="B131" s="27"/>
      <c r="C131" s="25"/>
      <c r="D131" s="191" t="s">
        <v>56</v>
      </c>
      <c r="E131" s="329" t="s">
        <v>1729</v>
      </c>
      <c r="F131" s="163" t="s">
        <v>2602</v>
      </c>
      <c r="G131" s="187" t="s">
        <v>141</v>
      </c>
      <c r="H131" s="4">
        <f t="shared" si="5"/>
        <v>43</v>
      </c>
      <c r="I131" s="187" t="s">
        <v>143</v>
      </c>
      <c r="J131" s="192">
        <v>2</v>
      </c>
      <c r="K131" s="192">
        <v>1</v>
      </c>
      <c r="L131" s="1039">
        <v>0</v>
      </c>
      <c r="M131" s="1039"/>
      <c r="N131" s="718" t="s">
        <v>3065</v>
      </c>
      <c r="O131" s="718"/>
      <c r="P131" s="718" t="s">
        <v>517</v>
      </c>
      <c r="Q131" s="718"/>
      <c r="R131" s="1080" t="s">
        <v>518</v>
      </c>
      <c r="S131" s="1081"/>
      <c r="T131" s="1081"/>
      <c r="U131" s="1081"/>
      <c r="V131" s="1081"/>
      <c r="W131" s="1081"/>
      <c r="X131" s="1081"/>
      <c r="Y131" s="1029"/>
      <c r="Z131" s="1029"/>
      <c r="AA131" s="1029"/>
      <c r="AB131" s="1029"/>
      <c r="AC131" s="1029"/>
      <c r="AD131" s="1029"/>
      <c r="AE131" s="1029"/>
      <c r="AF131" s="1029"/>
      <c r="AG131" s="1029"/>
    </row>
    <row r="132" spans="2:33" ht="19.5" customHeight="1">
      <c r="B132" s="27"/>
      <c r="C132" s="197"/>
      <c r="D132" s="191" t="s">
        <v>57</v>
      </c>
      <c r="E132" s="329" t="s">
        <v>1729</v>
      </c>
      <c r="F132" s="163" t="s">
        <v>2602</v>
      </c>
      <c r="G132" s="187" t="s">
        <v>141</v>
      </c>
      <c r="H132" s="4">
        <f t="shared" si="5"/>
        <v>45</v>
      </c>
      <c r="I132" s="187" t="s">
        <v>143</v>
      </c>
      <c r="J132" s="187">
        <v>2</v>
      </c>
      <c r="K132" s="187">
        <v>1</v>
      </c>
      <c r="L132" s="718">
        <v>0</v>
      </c>
      <c r="M132" s="718"/>
      <c r="N132" s="718" t="s">
        <v>3065</v>
      </c>
      <c r="O132" s="718"/>
      <c r="P132" s="718" t="s">
        <v>517</v>
      </c>
      <c r="Q132" s="718"/>
      <c r="R132" s="1080" t="s">
        <v>518</v>
      </c>
      <c r="S132" s="1081"/>
      <c r="T132" s="1081"/>
      <c r="U132" s="1081"/>
      <c r="V132" s="1081"/>
      <c r="W132" s="1081"/>
      <c r="X132" s="1081"/>
      <c r="Y132" s="1029"/>
      <c r="Z132" s="1029"/>
      <c r="AA132" s="1029"/>
      <c r="AB132" s="1029"/>
      <c r="AC132" s="1029"/>
      <c r="AD132" s="1029"/>
      <c r="AE132" s="1029"/>
      <c r="AF132" s="1029"/>
      <c r="AG132" s="1029"/>
    </row>
    <row r="133" spans="2:33" ht="24" customHeight="1">
      <c r="B133" s="27"/>
      <c r="C133" s="17" t="s">
        <v>345</v>
      </c>
      <c r="D133" s="6" t="s">
        <v>346</v>
      </c>
      <c r="E133" s="329" t="s">
        <v>1729</v>
      </c>
      <c r="F133" s="163" t="s">
        <v>2602</v>
      </c>
      <c r="G133" s="11" t="s">
        <v>141</v>
      </c>
      <c r="H133" s="4">
        <f t="shared" si="5"/>
        <v>47</v>
      </c>
      <c r="I133" s="11" t="s">
        <v>143</v>
      </c>
      <c r="J133" s="11">
        <v>1</v>
      </c>
      <c r="K133" s="11">
        <v>1</v>
      </c>
      <c r="L133" s="718">
        <v>0</v>
      </c>
      <c r="M133" s="718"/>
      <c r="N133" s="718">
        <v>1</v>
      </c>
      <c r="O133" s="718"/>
      <c r="P133" s="1038" t="s">
        <v>423</v>
      </c>
      <c r="Q133" s="718"/>
      <c r="R133" s="1080" t="s">
        <v>423</v>
      </c>
      <c r="S133" s="1081"/>
      <c r="T133" s="1081"/>
      <c r="U133" s="1081"/>
      <c r="V133" s="1081"/>
      <c r="W133" s="1081"/>
      <c r="X133" s="1081"/>
      <c r="Y133" s="1040" t="s">
        <v>432</v>
      </c>
      <c r="Z133" s="1029"/>
      <c r="AA133" s="1029"/>
      <c r="AB133" s="1029"/>
      <c r="AC133" s="1029"/>
      <c r="AD133" s="1029"/>
      <c r="AE133" s="1029"/>
      <c r="AF133" s="1029"/>
      <c r="AG133" s="1029"/>
    </row>
    <row r="134" spans="2:33" ht="24" customHeight="1">
      <c r="B134" s="27"/>
      <c r="C134" s="17" t="s">
        <v>347</v>
      </c>
      <c r="D134" s="6" t="s">
        <v>348</v>
      </c>
      <c r="E134" s="329" t="s">
        <v>1729</v>
      </c>
      <c r="F134" s="163" t="s">
        <v>2602</v>
      </c>
      <c r="G134" s="11" t="s">
        <v>141</v>
      </c>
      <c r="H134" s="4">
        <f t="shared" si="5"/>
        <v>48</v>
      </c>
      <c r="I134" s="11" t="s">
        <v>143</v>
      </c>
      <c r="J134" s="11">
        <v>1</v>
      </c>
      <c r="K134" s="11">
        <v>1</v>
      </c>
      <c r="L134" s="718">
        <v>0</v>
      </c>
      <c r="M134" s="718"/>
      <c r="N134" s="718">
        <v>1</v>
      </c>
      <c r="O134" s="718"/>
      <c r="P134" s="1038" t="s">
        <v>423</v>
      </c>
      <c r="Q134" s="718"/>
      <c r="R134" s="1080" t="s">
        <v>423</v>
      </c>
      <c r="S134" s="1081"/>
      <c r="T134" s="1081"/>
      <c r="U134" s="1081"/>
      <c r="V134" s="1081"/>
      <c r="W134" s="1081"/>
      <c r="X134" s="1081"/>
      <c r="Y134" s="1040" t="s">
        <v>432</v>
      </c>
      <c r="Z134" s="1040"/>
      <c r="AA134" s="1040"/>
      <c r="AB134" s="1040"/>
      <c r="AC134" s="1040"/>
      <c r="AD134" s="1040"/>
      <c r="AE134" s="1040"/>
      <c r="AF134" s="1040"/>
      <c r="AG134" s="1040"/>
    </row>
    <row r="135" spans="2:33">
      <c r="B135" s="27"/>
      <c r="C135" s="5" t="s">
        <v>49</v>
      </c>
      <c r="D135" s="6" t="s">
        <v>349</v>
      </c>
      <c r="E135" s="329" t="s">
        <v>1729</v>
      </c>
      <c r="F135" s="163" t="s">
        <v>2602</v>
      </c>
      <c r="G135" s="4" t="s">
        <v>3153</v>
      </c>
      <c r="H135" s="4">
        <f t="shared" si="5"/>
        <v>49</v>
      </c>
      <c r="I135" s="4" t="s">
        <v>147</v>
      </c>
      <c r="J135" s="4">
        <v>4</v>
      </c>
      <c r="K135" s="4">
        <v>10000000</v>
      </c>
      <c r="L135" s="718">
        <v>-245000000</v>
      </c>
      <c r="M135" s="718"/>
      <c r="N135" s="718">
        <v>244521489</v>
      </c>
      <c r="O135" s="718"/>
      <c r="P135" s="718" t="s">
        <v>487</v>
      </c>
      <c r="Q135" s="718"/>
      <c r="R135" s="1080" t="s">
        <v>423</v>
      </c>
      <c r="S135" s="1081"/>
      <c r="T135" s="1081"/>
      <c r="U135" s="1081"/>
      <c r="V135" s="1081"/>
      <c r="W135" s="1081"/>
      <c r="X135" s="1081"/>
      <c r="Y135" s="1029"/>
      <c r="Z135" s="1029"/>
      <c r="AA135" s="1029"/>
      <c r="AB135" s="1029"/>
      <c r="AC135" s="1029"/>
      <c r="AD135" s="1029"/>
      <c r="AE135" s="1029"/>
      <c r="AF135" s="1029"/>
      <c r="AG135" s="1029"/>
    </row>
    <row r="136" spans="2:33">
      <c r="B136" s="27"/>
      <c r="C136" s="5" t="s">
        <v>50</v>
      </c>
      <c r="D136" s="6" t="s">
        <v>350</v>
      </c>
      <c r="E136" s="329" t="s">
        <v>1729</v>
      </c>
      <c r="F136" s="163" t="s">
        <v>2602</v>
      </c>
      <c r="G136" s="4" t="s">
        <v>2983</v>
      </c>
      <c r="H136" s="4">
        <f t="shared" si="5"/>
        <v>53</v>
      </c>
      <c r="I136" s="4" t="s">
        <v>147</v>
      </c>
      <c r="J136" s="4">
        <v>4</v>
      </c>
      <c r="K136" s="4">
        <v>10000000</v>
      </c>
      <c r="L136" s="718">
        <v>-245000000</v>
      </c>
      <c r="M136" s="718"/>
      <c r="N136" s="718">
        <v>244521489</v>
      </c>
      <c r="O136" s="718"/>
      <c r="P136" s="718" t="s">
        <v>487</v>
      </c>
      <c r="Q136" s="718"/>
      <c r="R136" s="1080" t="s">
        <v>423</v>
      </c>
      <c r="S136" s="1081"/>
      <c r="T136" s="1081"/>
      <c r="U136" s="1081"/>
      <c r="V136" s="1081"/>
      <c r="W136" s="1081"/>
      <c r="X136" s="1081"/>
      <c r="Y136" s="1029"/>
      <c r="Z136" s="1029"/>
      <c r="AA136" s="1029"/>
      <c r="AB136" s="1029"/>
      <c r="AC136" s="1029"/>
      <c r="AD136" s="1029"/>
      <c r="AE136" s="1029"/>
      <c r="AF136" s="1029"/>
      <c r="AG136" s="1029"/>
    </row>
    <row r="137" spans="2:33" ht="27.75" customHeight="1">
      <c r="B137" s="27"/>
      <c r="C137" s="5" t="s">
        <v>51</v>
      </c>
      <c r="D137" s="6" t="s">
        <v>351</v>
      </c>
      <c r="E137" s="329" t="s">
        <v>1729</v>
      </c>
      <c r="F137" s="163" t="s">
        <v>2602</v>
      </c>
      <c r="G137" s="4" t="s">
        <v>141</v>
      </c>
      <c r="H137" s="4">
        <f t="shared" si="5"/>
        <v>57</v>
      </c>
      <c r="I137" s="4" t="s">
        <v>147</v>
      </c>
      <c r="J137" s="4">
        <v>2</v>
      </c>
      <c r="K137" s="4">
        <v>1</v>
      </c>
      <c r="L137" s="718">
        <v>-39</v>
      </c>
      <c r="M137" s="718"/>
      <c r="N137" s="718">
        <v>214</v>
      </c>
      <c r="O137" s="718"/>
      <c r="P137" s="1038" t="s">
        <v>490</v>
      </c>
      <c r="Q137" s="718"/>
      <c r="R137" s="1095" t="s">
        <v>460</v>
      </c>
      <c r="S137" s="1081"/>
      <c r="T137" s="1081"/>
      <c r="U137" s="1081"/>
      <c r="V137" s="1081"/>
      <c r="W137" s="1081"/>
      <c r="X137" s="1081"/>
      <c r="Y137" s="1040"/>
      <c r="Z137" s="1029"/>
      <c r="AA137" s="1029"/>
      <c r="AB137" s="1029"/>
      <c r="AC137" s="1029"/>
      <c r="AD137" s="1029"/>
      <c r="AE137" s="1029"/>
      <c r="AF137" s="1029"/>
      <c r="AG137" s="1029"/>
    </row>
    <row r="138" spans="2:33" ht="32.25" customHeight="1">
      <c r="B138" s="27"/>
      <c r="C138" s="181" t="s">
        <v>52</v>
      </c>
      <c r="D138" s="191" t="s">
        <v>352</v>
      </c>
      <c r="E138" s="329" t="s">
        <v>1729</v>
      </c>
      <c r="F138" s="163" t="s">
        <v>2602</v>
      </c>
      <c r="G138" s="187" t="s">
        <v>141</v>
      </c>
      <c r="H138" s="4">
        <f t="shared" si="5"/>
        <v>59</v>
      </c>
      <c r="I138" s="187" t="s">
        <v>1929</v>
      </c>
      <c r="J138" s="187">
        <v>1</v>
      </c>
      <c r="K138" s="187">
        <v>1</v>
      </c>
      <c r="L138" s="718">
        <v>0</v>
      </c>
      <c r="M138" s="718"/>
      <c r="N138" s="718">
        <v>1</v>
      </c>
      <c r="O138" s="718"/>
      <c r="P138" s="1038" t="s">
        <v>423</v>
      </c>
      <c r="Q138" s="718"/>
      <c r="R138" s="1029"/>
      <c r="S138" s="1029"/>
      <c r="T138" s="1029"/>
      <c r="U138" s="1029"/>
      <c r="V138" s="1029"/>
      <c r="W138" s="1029"/>
      <c r="X138" s="1029"/>
      <c r="Y138" s="1040" t="s">
        <v>461</v>
      </c>
      <c r="Z138" s="1029"/>
      <c r="AA138" s="1029"/>
      <c r="AB138" s="1029"/>
      <c r="AC138" s="1029"/>
      <c r="AD138" s="1029"/>
      <c r="AE138" s="1029"/>
      <c r="AF138" s="1029"/>
      <c r="AG138" s="1029"/>
    </row>
    <row r="139" spans="2:33" ht="32.25" customHeight="1">
      <c r="B139" s="27"/>
      <c r="C139" s="343" t="s">
        <v>1943</v>
      </c>
      <c r="D139" s="194" t="s">
        <v>3198</v>
      </c>
      <c r="E139" s="329" t="s">
        <v>1927</v>
      </c>
      <c r="F139" s="163" t="s">
        <v>2602</v>
      </c>
      <c r="G139" s="187" t="s">
        <v>141</v>
      </c>
      <c r="H139" s="4">
        <f t="shared" si="5"/>
        <v>60</v>
      </c>
      <c r="I139" s="187" t="s">
        <v>1930</v>
      </c>
      <c r="J139" s="187">
        <v>1</v>
      </c>
      <c r="K139" s="187">
        <v>1</v>
      </c>
      <c r="L139" s="718">
        <v>0</v>
      </c>
      <c r="M139" s="718"/>
      <c r="N139" s="718">
        <v>1</v>
      </c>
      <c r="O139" s="718"/>
      <c r="P139" s="1038" t="s">
        <v>1877</v>
      </c>
      <c r="Q139" s="718"/>
      <c r="R139" s="1029" t="s">
        <v>1877</v>
      </c>
      <c r="S139" s="1029"/>
      <c r="T139" s="1029"/>
      <c r="U139" s="1029"/>
      <c r="V139" s="1029"/>
      <c r="W139" s="1029"/>
      <c r="X139" s="1029"/>
      <c r="Y139" s="1040" t="s">
        <v>1931</v>
      </c>
      <c r="Z139" s="1029"/>
      <c r="AA139" s="1029"/>
      <c r="AB139" s="1029"/>
      <c r="AC139" s="1029"/>
      <c r="AD139" s="1029"/>
      <c r="AE139" s="1029"/>
      <c r="AF139" s="1029"/>
      <c r="AG139" s="1029"/>
    </row>
    <row r="140" spans="2:33" ht="32.25" customHeight="1">
      <c r="B140" s="27"/>
      <c r="C140" s="343" t="s">
        <v>2984</v>
      </c>
      <c r="D140" s="194" t="s">
        <v>1981</v>
      </c>
      <c r="E140" s="329" t="s">
        <v>1927</v>
      </c>
      <c r="F140" s="163" t="s">
        <v>2602</v>
      </c>
      <c r="G140" s="187" t="s">
        <v>2986</v>
      </c>
      <c r="H140" s="4">
        <f t="shared" si="5"/>
        <v>61</v>
      </c>
      <c r="I140" s="187" t="s">
        <v>1930</v>
      </c>
      <c r="J140" s="187">
        <v>2</v>
      </c>
      <c r="K140" s="187">
        <v>10000</v>
      </c>
      <c r="L140" s="718">
        <v>0</v>
      </c>
      <c r="M140" s="718"/>
      <c r="N140" s="718">
        <v>49980</v>
      </c>
      <c r="O140" s="718"/>
      <c r="P140" s="1038" t="s">
        <v>1982</v>
      </c>
      <c r="Q140" s="718"/>
      <c r="R140" s="1029" t="s">
        <v>1877</v>
      </c>
      <c r="S140" s="1029"/>
      <c r="T140" s="1029"/>
      <c r="U140" s="1029"/>
      <c r="V140" s="1029"/>
      <c r="W140" s="1029"/>
      <c r="X140" s="1029"/>
      <c r="Y140" s="1040" t="s">
        <v>2043</v>
      </c>
      <c r="Z140" s="1029"/>
      <c r="AA140" s="1029"/>
      <c r="AB140" s="1029"/>
      <c r="AC140" s="1029"/>
      <c r="AD140" s="1029"/>
      <c r="AE140" s="1029"/>
      <c r="AF140" s="1029"/>
      <c r="AG140" s="1029"/>
    </row>
    <row r="141" spans="2:33" ht="32.25" customHeight="1">
      <c r="B141" s="27"/>
      <c r="C141" s="343" t="s">
        <v>1983</v>
      </c>
      <c r="D141" s="194" t="s">
        <v>1984</v>
      </c>
      <c r="E141" s="329" t="s">
        <v>1927</v>
      </c>
      <c r="F141" s="163" t="s">
        <v>2602</v>
      </c>
      <c r="G141" s="187" t="s">
        <v>141</v>
      </c>
      <c r="H141" s="4">
        <f t="shared" si="5"/>
        <v>63</v>
      </c>
      <c r="I141" s="187" t="s">
        <v>1930</v>
      </c>
      <c r="J141" s="187">
        <v>1</v>
      </c>
      <c r="K141" s="187">
        <v>1</v>
      </c>
      <c r="L141" s="718">
        <v>0</v>
      </c>
      <c r="M141" s="718"/>
      <c r="N141" s="718">
        <v>1</v>
      </c>
      <c r="O141" s="718"/>
      <c r="P141" s="1038" t="s">
        <v>1877</v>
      </c>
      <c r="Q141" s="718"/>
      <c r="R141" s="1029" t="s">
        <v>1877</v>
      </c>
      <c r="S141" s="1029"/>
      <c r="T141" s="1029"/>
      <c r="U141" s="1029"/>
      <c r="V141" s="1029"/>
      <c r="W141" s="1029"/>
      <c r="X141" s="1029"/>
      <c r="Y141" s="1040" t="s">
        <v>1932</v>
      </c>
      <c r="Z141" s="1029"/>
      <c r="AA141" s="1029"/>
      <c r="AB141" s="1029"/>
      <c r="AC141" s="1029"/>
      <c r="AD141" s="1029"/>
      <c r="AE141" s="1029"/>
      <c r="AF141" s="1029"/>
      <c r="AG141" s="1029"/>
    </row>
    <row r="142" spans="2:33" ht="62.25" customHeight="1">
      <c r="B142" s="27"/>
      <c r="C142" s="343" t="s">
        <v>1985</v>
      </c>
      <c r="D142" s="194" t="s">
        <v>1986</v>
      </c>
      <c r="E142" s="329" t="s">
        <v>1927</v>
      </c>
      <c r="F142" s="163" t="s">
        <v>2602</v>
      </c>
      <c r="G142" s="187" t="s">
        <v>141</v>
      </c>
      <c r="H142" s="4">
        <f t="shared" si="5"/>
        <v>64</v>
      </c>
      <c r="I142" s="187" t="s">
        <v>1930</v>
      </c>
      <c r="J142" s="187">
        <v>1</v>
      </c>
      <c r="K142" s="187">
        <v>1</v>
      </c>
      <c r="L142" s="718">
        <v>0</v>
      </c>
      <c r="M142" s="718"/>
      <c r="N142" s="718">
        <v>2</v>
      </c>
      <c r="O142" s="718"/>
      <c r="P142" s="1038" t="s">
        <v>1877</v>
      </c>
      <c r="Q142" s="718"/>
      <c r="R142" s="1029" t="s">
        <v>1877</v>
      </c>
      <c r="S142" s="1029"/>
      <c r="T142" s="1029"/>
      <c r="U142" s="1029"/>
      <c r="V142" s="1029"/>
      <c r="W142" s="1029"/>
      <c r="X142" s="1029"/>
      <c r="Y142" s="1040" t="s">
        <v>1987</v>
      </c>
      <c r="Z142" s="1029"/>
      <c r="AA142" s="1029"/>
      <c r="AB142" s="1029"/>
      <c r="AC142" s="1029"/>
      <c r="AD142" s="1029"/>
      <c r="AE142" s="1029"/>
      <c r="AF142" s="1029"/>
      <c r="AG142" s="1029"/>
    </row>
    <row r="143" spans="2:33" ht="32.25" customHeight="1">
      <c r="B143" s="27"/>
      <c r="C143" s="343" t="s">
        <v>1988</v>
      </c>
      <c r="D143" s="194" t="s">
        <v>1989</v>
      </c>
      <c r="E143" s="329" t="s">
        <v>1927</v>
      </c>
      <c r="F143" s="163" t="s">
        <v>2602</v>
      </c>
      <c r="G143" s="187" t="s">
        <v>141</v>
      </c>
      <c r="H143" s="4">
        <f t="shared" si="5"/>
        <v>65</v>
      </c>
      <c r="I143" s="187" t="s">
        <v>1930</v>
      </c>
      <c r="J143" s="187">
        <v>1</v>
      </c>
      <c r="K143" s="187">
        <v>1</v>
      </c>
      <c r="L143" s="718">
        <v>0</v>
      </c>
      <c r="M143" s="718"/>
      <c r="N143" s="718">
        <v>1</v>
      </c>
      <c r="O143" s="718"/>
      <c r="P143" s="1038" t="s">
        <v>1877</v>
      </c>
      <c r="Q143" s="718"/>
      <c r="R143" s="1029" t="s">
        <v>1877</v>
      </c>
      <c r="S143" s="1029"/>
      <c r="T143" s="1029"/>
      <c r="U143" s="1029"/>
      <c r="V143" s="1029"/>
      <c r="W143" s="1029"/>
      <c r="X143" s="1029"/>
      <c r="Y143" s="1040" t="s">
        <v>1931</v>
      </c>
      <c r="Z143" s="1029"/>
      <c r="AA143" s="1029"/>
      <c r="AB143" s="1029"/>
      <c r="AC143" s="1029"/>
      <c r="AD143" s="1029"/>
      <c r="AE143" s="1029"/>
      <c r="AF143" s="1029"/>
      <c r="AG143" s="1029"/>
    </row>
    <row r="144" spans="2:33" ht="135" customHeight="1">
      <c r="B144" s="27"/>
      <c r="C144" s="343" t="s">
        <v>1990</v>
      </c>
      <c r="D144" s="194" t="s">
        <v>1991</v>
      </c>
      <c r="E144" s="329" t="s">
        <v>1927</v>
      </c>
      <c r="F144" s="163" t="s">
        <v>2602</v>
      </c>
      <c r="G144" s="187" t="s">
        <v>141</v>
      </c>
      <c r="H144" s="4">
        <f t="shared" si="5"/>
        <v>66</v>
      </c>
      <c r="I144" s="187" t="s">
        <v>1930</v>
      </c>
      <c r="J144" s="187">
        <v>1</v>
      </c>
      <c r="K144" s="187">
        <v>1</v>
      </c>
      <c r="L144" s="718">
        <v>0</v>
      </c>
      <c r="M144" s="718"/>
      <c r="N144" s="718">
        <v>8</v>
      </c>
      <c r="O144" s="718"/>
      <c r="P144" s="1038" t="s">
        <v>1877</v>
      </c>
      <c r="Q144" s="718"/>
      <c r="R144" s="1029" t="s">
        <v>1877</v>
      </c>
      <c r="S144" s="1029"/>
      <c r="T144" s="1029"/>
      <c r="U144" s="1029"/>
      <c r="V144" s="1029"/>
      <c r="W144" s="1029"/>
      <c r="X144" s="1029"/>
      <c r="Y144" s="1040" t="s">
        <v>1933</v>
      </c>
      <c r="Z144" s="1029"/>
      <c r="AA144" s="1029"/>
      <c r="AB144" s="1029"/>
      <c r="AC144" s="1029"/>
      <c r="AD144" s="1029"/>
      <c r="AE144" s="1029"/>
      <c r="AF144" s="1029"/>
      <c r="AG144" s="1029"/>
    </row>
    <row r="145" spans="2:33" ht="162.75" customHeight="1">
      <c r="B145" s="27"/>
      <c r="C145" s="343" t="s">
        <v>1992</v>
      </c>
      <c r="D145" s="194" t="s">
        <v>1993</v>
      </c>
      <c r="E145" s="329" t="s">
        <v>1927</v>
      </c>
      <c r="F145" s="163" t="s">
        <v>2602</v>
      </c>
      <c r="G145" s="187" t="s">
        <v>141</v>
      </c>
      <c r="H145" s="4">
        <f t="shared" si="5"/>
        <v>67</v>
      </c>
      <c r="I145" s="187" t="s">
        <v>1930</v>
      </c>
      <c r="J145" s="187">
        <v>1</v>
      </c>
      <c r="K145" s="187">
        <v>1</v>
      </c>
      <c r="L145" s="718">
        <v>0</v>
      </c>
      <c r="M145" s="718"/>
      <c r="N145" s="718">
        <v>10</v>
      </c>
      <c r="O145" s="718"/>
      <c r="P145" s="1038" t="s">
        <v>1877</v>
      </c>
      <c r="Q145" s="718"/>
      <c r="R145" s="1029" t="s">
        <v>1934</v>
      </c>
      <c r="S145" s="1029"/>
      <c r="T145" s="1029"/>
      <c r="U145" s="1029"/>
      <c r="V145" s="1029"/>
      <c r="W145" s="1029"/>
      <c r="X145" s="1029"/>
      <c r="Y145" s="1040" t="s">
        <v>1935</v>
      </c>
      <c r="Z145" s="1029"/>
      <c r="AA145" s="1029"/>
      <c r="AB145" s="1029"/>
      <c r="AC145" s="1029"/>
      <c r="AD145" s="1029"/>
      <c r="AE145" s="1029"/>
      <c r="AF145" s="1029"/>
      <c r="AG145" s="1029"/>
    </row>
    <row r="146" spans="2:33" ht="32.25" customHeight="1">
      <c r="B146" s="27"/>
      <c r="C146" s="343" t="s">
        <v>1994</v>
      </c>
      <c r="D146" s="194" t="s">
        <v>1995</v>
      </c>
      <c r="E146" s="329" t="s">
        <v>1927</v>
      </c>
      <c r="F146" s="163" t="s">
        <v>2602</v>
      </c>
      <c r="G146" s="187" t="s">
        <v>141</v>
      </c>
      <c r="H146" s="4">
        <f t="shared" si="5"/>
        <v>68</v>
      </c>
      <c r="I146" s="4" t="s">
        <v>147</v>
      </c>
      <c r="J146" s="187">
        <v>2</v>
      </c>
      <c r="K146" s="187">
        <v>1</v>
      </c>
      <c r="L146" s="1039">
        <v>-32768</v>
      </c>
      <c r="M146" s="1039"/>
      <c r="N146" s="718">
        <v>32767</v>
      </c>
      <c r="O146" s="718"/>
      <c r="P146" s="718" t="s">
        <v>1996</v>
      </c>
      <c r="Q146" s="718"/>
      <c r="R146" s="1029" t="s">
        <v>1877</v>
      </c>
      <c r="S146" s="1029"/>
      <c r="T146" s="1029"/>
      <c r="U146" s="1029"/>
      <c r="V146" s="1029"/>
      <c r="W146" s="1029"/>
      <c r="X146" s="1029"/>
      <c r="Y146" s="1040"/>
      <c r="Z146" s="1029"/>
      <c r="AA146" s="1029"/>
      <c r="AB146" s="1029"/>
      <c r="AC146" s="1029"/>
      <c r="AD146" s="1029"/>
      <c r="AE146" s="1029"/>
      <c r="AF146" s="1029"/>
      <c r="AG146" s="1029"/>
    </row>
    <row r="147" spans="2:33" ht="142.5" customHeight="1">
      <c r="B147" s="27"/>
      <c r="C147" s="343" t="s">
        <v>1951</v>
      </c>
      <c r="D147" s="194" t="s">
        <v>1997</v>
      </c>
      <c r="E147" s="329" t="s">
        <v>1927</v>
      </c>
      <c r="F147" s="163" t="s">
        <v>2602</v>
      </c>
      <c r="G147" s="187" t="s">
        <v>141</v>
      </c>
      <c r="H147" s="4">
        <f t="shared" si="5"/>
        <v>70</v>
      </c>
      <c r="I147" s="187" t="s">
        <v>1930</v>
      </c>
      <c r="J147" s="187">
        <v>1</v>
      </c>
      <c r="K147" s="187">
        <v>1</v>
      </c>
      <c r="L147" s="718">
        <v>0</v>
      </c>
      <c r="M147" s="718"/>
      <c r="N147" s="718">
        <v>15</v>
      </c>
      <c r="O147" s="718"/>
      <c r="P147" s="1038" t="s">
        <v>1877</v>
      </c>
      <c r="Q147" s="718"/>
      <c r="R147" s="1029" t="s">
        <v>261</v>
      </c>
      <c r="S147" s="1029"/>
      <c r="T147" s="1029"/>
      <c r="U147" s="1029"/>
      <c r="V147" s="1029"/>
      <c r="W147" s="1029"/>
      <c r="X147" s="1029"/>
      <c r="Y147" s="1040" t="s">
        <v>2033</v>
      </c>
      <c r="Z147" s="1029"/>
      <c r="AA147" s="1029"/>
      <c r="AB147" s="1029"/>
      <c r="AC147" s="1029"/>
      <c r="AD147" s="1029"/>
      <c r="AE147" s="1029"/>
      <c r="AF147" s="1029"/>
      <c r="AG147" s="1029"/>
    </row>
    <row r="148" spans="2:33" ht="38.25" customHeight="1">
      <c r="B148" s="27"/>
      <c r="C148" s="343" t="s">
        <v>1998</v>
      </c>
      <c r="D148" s="194" t="s">
        <v>1999</v>
      </c>
      <c r="E148" s="329" t="s">
        <v>1927</v>
      </c>
      <c r="F148" s="163" t="s">
        <v>2602</v>
      </c>
      <c r="G148" s="187" t="s">
        <v>141</v>
      </c>
      <c r="H148" s="4">
        <f t="shared" ref="H148:H154" si="6">H147+J147</f>
        <v>71</v>
      </c>
      <c r="I148" s="187" t="s">
        <v>1930</v>
      </c>
      <c r="J148" s="187">
        <v>1</v>
      </c>
      <c r="K148" s="187">
        <v>1</v>
      </c>
      <c r="L148" s="718">
        <v>0</v>
      </c>
      <c r="M148" s="718"/>
      <c r="N148" s="718">
        <v>200</v>
      </c>
      <c r="O148" s="718"/>
      <c r="P148" s="1038" t="s">
        <v>1936</v>
      </c>
      <c r="Q148" s="718"/>
      <c r="R148" s="1040" t="s">
        <v>2034</v>
      </c>
      <c r="S148" s="1029"/>
      <c r="T148" s="1029"/>
      <c r="U148" s="1029"/>
      <c r="V148" s="1029"/>
      <c r="W148" s="1029"/>
      <c r="X148" s="1029"/>
      <c r="Y148" s="1040" t="s">
        <v>1937</v>
      </c>
      <c r="Z148" s="1029"/>
      <c r="AA148" s="1029"/>
      <c r="AB148" s="1029"/>
      <c r="AC148" s="1029"/>
      <c r="AD148" s="1029"/>
      <c r="AE148" s="1029"/>
      <c r="AF148" s="1029"/>
      <c r="AG148" s="1029"/>
    </row>
    <row r="149" spans="2:33" ht="123.75" customHeight="1">
      <c r="B149" s="27"/>
      <c r="C149" s="343" t="s">
        <v>3004</v>
      </c>
      <c r="D149" s="194" t="s">
        <v>1928</v>
      </c>
      <c r="E149" s="329" t="s">
        <v>1927</v>
      </c>
      <c r="F149" s="163" t="s">
        <v>2602</v>
      </c>
      <c r="G149" s="187" t="s">
        <v>141</v>
      </c>
      <c r="H149" s="4">
        <f t="shared" si="6"/>
        <v>72</v>
      </c>
      <c r="I149" s="187" t="s">
        <v>1930</v>
      </c>
      <c r="J149" s="187">
        <v>1</v>
      </c>
      <c r="K149" s="187">
        <v>1</v>
      </c>
      <c r="L149" s="718">
        <v>0</v>
      </c>
      <c r="M149" s="718"/>
      <c r="N149" s="719" t="s">
        <v>3066</v>
      </c>
      <c r="O149" s="718"/>
      <c r="P149" s="1038" t="s">
        <v>1877</v>
      </c>
      <c r="Q149" s="718"/>
      <c r="R149" s="1029" t="s">
        <v>1877</v>
      </c>
      <c r="S149" s="1029"/>
      <c r="T149" s="1029"/>
      <c r="U149" s="1029"/>
      <c r="V149" s="1029"/>
      <c r="W149" s="1029"/>
      <c r="X149" s="1029"/>
      <c r="Y149" s="1040" t="s">
        <v>3067</v>
      </c>
      <c r="Z149" s="1029"/>
      <c r="AA149" s="1029"/>
      <c r="AB149" s="1029"/>
      <c r="AC149" s="1029"/>
      <c r="AD149" s="1029"/>
      <c r="AE149" s="1029"/>
      <c r="AF149" s="1029"/>
      <c r="AG149" s="1029"/>
    </row>
    <row r="150" spans="2:33" ht="32.25" customHeight="1">
      <c r="B150" s="27"/>
      <c r="C150" s="343" t="s">
        <v>1924</v>
      </c>
      <c r="D150" s="194" t="s">
        <v>2000</v>
      </c>
      <c r="E150" s="329" t="s">
        <v>1706</v>
      </c>
      <c r="F150" s="163" t="s">
        <v>2602</v>
      </c>
      <c r="G150" s="187" t="s">
        <v>141</v>
      </c>
      <c r="H150" s="4">
        <f t="shared" si="6"/>
        <v>73</v>
      </c>
      <c r="I150" s="187" t="s">
        <v>144</v>
      </c>
      <c r="J150" s="187">
        <v>1</v>
      </c>
      <c r="K150" s="187">
        <v>1</v>
      </c>
      <c r="L150" s="718">
        <v>0</v>
      </c>
      <c r="M150" s="718"/>
      <c r="N150" s="718">
        <v>1</v>
      </c>
      <c r="O150" s="718"/>
      <c r="P150" s="1038" t="s">
        <v>261</v>
      </c>
      <c r="Q150" s="718"/>
      <c r="R150" s="1029" t="s">
        <v>261</v>
      </c>
      <c r="S150" s="1029"/>
      <c r="T150" s="1029"/>
      <c r="U150" s="1029"/>
      <c r="V150" s="1029"/>
      <c r="W150" s="1029"/>
      <c r="X150" s="1029"/>
      <c r="Y150" s="1040" t="s">
        <v>2044</v>
      </c>
      <c r="Z150" s="1029"/>
      <c r="AA150" s="1029"/>
      <c r="AB150" s="1029"/>
      <c r="AC150" s="1029"/>
      <c r="AD150" s="1029"/>
      <c r="AE150" s="1029"/>
      <c r="AF150" s="1029"/>
      <c r="AG150" s="1029"/>
    </row>
    <row r="151" spans="2:33" ht="43.5" customHeight="1">
      <c r="B151" s="27"/>
      <c r="C151" s="343" t="s">
        <v>3013</v>
      </c>
      <c r="D151" s="194" t="s">
        <v>3029</v>
      </c>
      <c r="E151" s="329" t="s">
        <v>1706</v>
      </c>
      <c r="F151" s="163" t="s">
        <v>2602</v>
      </c>
      <c r="G151" s="187" t="s">
        <v>3014</v>
      </c>
      <c r="H151" s="4">
        <f t="shared" si="6"/>
        <v>74</v>
      </c>
      <c r="I151" s="187" t="s">
        <v>3020</v>
      </c>
      <c r="J151" s="187">
        <v>1</v>
      </c>
      <c r="K151" s="187">
        <v>1</v>
      </c>
      <c r="L151" s="718">
        <v>0</v>
      </c>
      <c r="M151" s="718"/>
      <c r="N151" s="718">
        <v>1</v>
      </c>
      <c r="O151" s="718"/>
      <c r="P151" s="1038" t="s">
        <v>261</v>
      </c>
      <c r="Q151" s="718"/>
      <c r="R151" s="1028" t="s">
        <v>3021</v>
      </c>
      <c r="S151" s="1029"/>
      <c r="T151" s="1029"/>
      <c r="U151" s="1029"/>
      <c r="V151" s="1029"/>
      <c r="W151" s="1029"/>
      <c r="X151" s="1029"/>
      <c r="Y151" s="1040" t="s">
        <v>3034</v>
      </c>
      <c r="Z151" s="1029"/>
      <c r="AA151" s="1029"/>
      <c r="AB151" s="1029"/>
      <c r="AC151" s="1029"/>
      <c r="AD151" s="1029"/>
      <c r="AE151" s="1029"/>
      <c r="AF151" s="1029"/>
      <c r="AG151" s="1029"/>
    </row>
    <row r="152" spans="2:33" ht="79.5" customHeight="1">
      <c r="B152" s="27"/>
      <c r="C152" s="343" t="s">
        <v>3018</v>
      </c>
      <c r="D152" s="194" t="s">
        <v>3030</v>
      </c>
      <c r="E152" s="329" t="s">
        <v>1706</v>
      </c>
      <c r="F152" s="163" t="s">
        <v>2602</v>
      </c>
      <c r="G152" s="187" t="s">
        <v>3014</v>
      </c>
      <c r="H152" s="4">
        <f t="shared" si="6"/>
        <v>75</v>
      </c>
      <c r="I152" s="187" t="s">
        <v>144</v>
      </c>
      <c r="J152" s="187">
        <v>1</v>
      </c>
      <c r="K152" s="187">
        <v>1</v>
      </c>
      <c r="L152" s="718">
        <v>0</v>
      </c>
      <c r="M152" s="718"/>
      <c r="N152" s="718">
        <v>4</v>
      </c>
      <c r="O152" s="718"/>
      <c r="P152" s="1038" t="s">
        <v>261</v>
      </c>
      <c r="Q152" s="718"/>
      <c r="R152" s="1029" t="s">
        <v>261</v>
      </c>
      <c r="S152" s="1029"/>
      <c r="T152" s="1029"/>
      <c r="U152" s="1029"/>
      <c r="V152" s="1029"/>
      <c r="W152" s="1029"/>
      <c r="X152" s="1029"/>
      <c r="Y152" s="1040" t="s">
        <v>3015</v>
      </c>
      <c r="Z152" s="1029"/>
      <c r="AA152" s="1029"/>
      <c r="AB152" s="1029"/>
      <c r="AC152" s="1029"/>
      <c r="AD152" s="1029"/>
      <c r="AE152" s="1029"/>
      <c r="AF152" s="1029"/>
      <c r="AG152" s="1029"/>
    </row>
    <row r="153" spans="2:33" ht="43.5" customHeight="1">
      <c r="B153" s="27"/>
      <c r="C153" s="343" t="s">
        <v>3033</v>
      </c>
      <c r="D153" s="194" t="s">
        <v>3031</v>
      </c>
      <c r="E153" s="329" t="s">
        <v>1706</v>
      </c>
      <c r="F153" s="163" t="s">
        <v>2602</v>
      </c>
      <c r="G153" s="187" t="s">
        <v>3014</v>
      </c>
      <c r="H153" s="4">
        <f t="shared" si="6"/>
        <v>76</v>
      </c>
      <c r="I153" s="187" t="s">
        <v>144</v>
      </c>
      <c r="J153" s="187">
        <v>1</v>
      </c>
      <c r="K153" s="187">
        <v>1</v>
      </c>
      <c r="L153" s="718">
        <v>0</v>
      </c>
      <c r="M153" s="718"/>
      <c r="N153" s="718">
        <v>2</v>
      </c>
      <c r="O153" s="718"/>
      <c r="P153" s="1038" t="s">
        <v>261</v>
      </c>
      <c r="Q153" s="718"/>
      <c r="R153" s="1028" t="s">
        <v>3022</v>
      </c>
      <c r="S153" s="1029"/>
      <c r="T153" s="1029"/>
      <c r="U153" s="1029"/>
      <c r="V153" s="1029"/>
      <c r="W153" s="1029"/>
      <c r="X153" s="1029"/>
      <c r="Y153" s="1040" t="s">
        <v>3016</v>
      </c>
      <c r="Z153" s="1029"/>
      <c r="AA153" s="1029"/>
      <c r="AB153" s="1029"/>
      <c r="AC153" s="1029"/>
      <c r="AD153" s="1029"/>
      <c r="AE153" s="1029"/>
      <c r="AF153" s="1029"/>
      <c r="AG153" s="1029"/>
    </row>
    <row r="154" spans="2:33" ht="65.25" customHeight="1">
      <c r="B154" s="27"/>
      <c r="C154" s="343" t="s">
        <v>3019</v>
      </c>
      <c r="D154" s="194" t="s">
        <v>3032</v>
      </c>
      <c r="E154" s="329" t="s">
        <v>1706</v>
      </c>
      <c r="F154" s="163" t="s">
        <v>2602</v>
      </c>
      <c r="G154" s="187" t="s">
        <v>3014</v>
      </c>
      <c r="H154" s="4">
        <f t="shared" si="6"/>
        <v>77</v>
      </c>
      <c r="I154" s="187" t="s">
        <v>144</v>
      </c>
      <c r="J154" s="187">
        <v>1</v>
      </c>
      <c r="K154" s="187">
        <v>1</v>
      </c>
      <c r="L154" s="718">
        <v>0</v>
      </c>
      <c r="M154" s="718"/>
      <c r="N154" s="718">
        <v>3</v>
      </c>
      <c r="O154" s="718"/>
      <c r="P154" s="1038" t="s">
        <v>261</v>
      </c>
      <c r="Q154" s="718"/>
      <c r="R154" s="1029" t="s">
        <v>261</v>
      </c>
      <c r="S154" s="1029"/>
      <c r="T154" s="1029"/>
      <c r="U154" s="1029"/>
      <c r="V154" s="1029"/>
      <c r="W154" s="1029"/>
      <c r="X154" s="1029"/>
      <c r="Y154" s="1040" t="s">
        <v>3017</v>
      </c>
      <c r="Z154" s="1029"/>
      <c r="AA154" s="1029"/>
      <c r="AB154" s="1029"/>
      <c r="AC154" s="1029"/>
      <c r="AD154" s="1029"/>
      <c r="AE154" s="1029"/>
      <c r="AF154" s="1029"/>
      <c r="AG154" s="1029"/>
    </row>
    <row r="155" spans="2:33" ht="132" customHeight="1">
      <c r="B155" s="27"/>
      <c r="C155" s="198" t="s">
        <v>3189</v>
      </c>
      <c r="D155" s="193" t="s">
        <v>3203</v>
      </c>
      <c r="E155" s="561" t="s">
        <v>3269</v>
      </c>
      <c r="F155" s="164" t="s">
        <v>2602</v>
      </c>
      <c r="G155" s="182" t="s">
        <v>142</v>
      </c>
      <c r="H155" s="129">
        <f t="shared" ref="H155:H156" si="7">H154+J154</f>
        <v>78</v>
      </c>
      <c r="I155" s="182" t="s">
        <v>1929</v>
      </c>
      <c r="J155" s="182">
        <v>1</v>
      </c>
      <c r="K155" s="182">
        <v>1</v>
      </c>
      <c r="L155" s="1004">
        <v>0</v>
      </c>
      <c r="M155" s="1004"/>
      <c r="N155" s="1004">
        <v>7</v>
      </c>
      <c r="O155" s="1004"/>
      <c r="P155" s="1010" t="s">
        <v>261</v>
      </c>
      <c r="Q155" s="1004"/>
      <c r="R155" s="1003" t="s">
        <v>261</v>
      </c>
      <c r="S155" s="1003"/>
      <c r="T155" s="1003"/>
      <c r="U155" s="1003"/>
      <c r="V155" s="1003"/>
      <c r="W155" s="1003"/>
      <c r="X155" s="1003"/>
      <c r="Y155" s="1011" t="s">
        <v>3190</v>
      </c>
      <c r="Z155" s="1003"/>
      <c r="AA155" s="1003"/>
      <c r="AB155" s="1003"/>
      <c r="AC155" s="1003"/>
      <c r="AD155" s="1003"/>
      <c r="AE155" s="1003"/>
      <c r="AF155" s="1003"/>
      <c r="AG155" s="1003"/>
    </row>
    <row r="156" spans="2:33" ht="31.5" customHeight="1">
      <c r="B156" s="27"/>
      <c r="C156" s="576" t="s">
        <v>3267</v>
      </c>
      <c r="D156" s="577" t="s">
        <v>3268</v>
      </c>
      <c r="E156" s="578" t="s">
        <v>3270</v>
      </c>
      <c r="F156" s="571" t="s">
        <v>2602</v>
      </c>
      <c r="G156" s="575" t="s">
        <v>142</v>
      </c>
      <c r="H156" s="573">
        <f t="shared" si="7"/>
        <v>79</v>
      </c>
      <c r="I156" s="575" t="s">
        <v>3309</v>
      </c>
      <c r="J156" s="575">
        <v>1</v>
      </c>
      <c r="K156" s="575">
        <v>1</v>
      </c>
      <c r="L156" s="1104">
        <v>0</v>
      </c>
      <c r="M156" s="1104"/>
      <c r="N156" s="1104">
        <v>1</v>
      </c>
      <c r="O156" s="1104"/>
      <c r="P156" s="1105" t="s">
        <v>261</v>
      </c>
      <c r="Q156" s="1104"/>
      <c r="R156" s="1112" t="s">
        <v>261</v>
      </c>
      <c r="S156" s="1112"/>
      <c r="T156" s="1112"/>
      <c r="U156" s="1112"/>
      <c r="V156" s="1112"/>
      <c r="W156" s="1112"/>
      <c r="X156" s="1112"/>
      <c r="Y156" s="1111" t="s">
        <v>3288</v>
      </c>
      <c r="Z156" s="1112"/>
      <c r="AA156" s="1112"/>
      <c r="AB156" s="1112"/>
      <c r="AC156" s="1112"/>
      <c r="AD156" s="1112"/>
      <c r="AE156" s="1112"/>
      <c r="AF156" s="1112"/>
      <c r="AG156" s="1112"/>
    </row>
    <row r="157" spans="2:33" ht="63.75" customHeight="1">
      <c r="B157" s="27"/>
      <c r="C157" s="576" t="s">
        <v>3220</v>
      </c>
      <c r="D157" s="577" t="s">
        <v>3273</v>
      </c>
      <c r="E157" s="578" t="s">
        <v>3270</v>
      </c>
      <c r="F157" s="571" t="s">
        <v>2602</v>
      </c>
      <c r="G157" s="575" t="s">
        <v>142</v>
      </c>
      <c r="H157" s="573">
        <f t="shared" ref="H157:H158" si="8">H156+J156</f>
        <v>80</v>
      </c>
      <c r="I157" s="575" t="s">
        <v>3309</v>
      </c>
      <c r="J157" s="575">
        <v>1</v>
      </c>
      <c r="K157" s="575">
        <v>1</v>
      </c>
      <c r="L157" s="1104">
        <v>0</v>
      </c>
      <c r="M157" s="1104"/>
      <c r="N157" s="1104">
        <v>3</v>
      </c>
      <c r="O157" s="1104"/>
      <c r="P157" s="1105" t="s">
        <v>261</v>
      </c>
      <c r="Q157" s="1104"/>
      <c r="R157" s="1112" t="s">
        <v>261</v>
      </c>
      <c r="S157" s="1112"/>
      <c r="T157" s="1112"/>
      <c r="U157" s="1112"/>
      <c r="V157" s="1112"/>
      <c r="W157" s="1112"/>
      <c r="X157" s="1112"/>
      <c r="Y157" s="1111" t="s">
        <v>3289</v>
      </c>
      <c r="Z157" s="1112"/>
      <c r="AA157" s="1112"/>
      <c r="AB157" s="1112"/>
      <c r="AC157" s="1112"/>
      <c r="AD157" s="1112"/>
      <c r="AE157" s="1112"/>
      <c r="AF157" s="1112"/>
      <c r="AG157" s="1112"/>
    </row>
    <row r="158" spans="2:33" ht="67.5" customHeight="1">
      <c r="B158" s="27"/>
      <c r="C158" s="576" t="s">
        <v>3222</v>
      </c>
      <c r="D158" s="577" t="s">
        <v>3274</v>
      </c>
      <c r="E158" s="578" t="s">
        <v>3270</v>
      </c>
      <c r="F158" s="571" t="s">
        <v>2602</v>
      </c>
      <c r="G158" s="575" t="s">
        <v>142</v>
      </c>
      <c r="H158" s="573">
        <f t="shared" si="8"/>
        <v>81</v>
      </c>
      <c r="I158" s="575" t="s">
        <v>3309</v>
      </c>
      <c r="J158" s="575">
        <v>1</v>
      </c>
      <c r="K158" s="575">
        <v>1</v>
      </c>
      <c r="L158" s="1104">
        <v>0</v>
      </c>
      <c r="M158" s="1104"/>
      <c r="N158" s="1104">
        <v>3</v>
      </c>
      <c r="O158" s="1104"/>
      <c r="P158" s="1105" t="s">
        <v>261</v>
      </c>
      <c r="Q158" s="1104"/>
      <c r="R158" s="1112" t="s">
        <v>261</v>
      </c>
      <c r="S158" s="1112"/>
      <c r="T158" s="1112"/>
      <c r="U158" s="1112"/>
      <c r="V158" s="1112"/>
      <c r="W158" s="1112"/>
      <c r="X158" s="1112"/>
      <c r="Y158" s="1111" t="s">
        <v>3290</v>
      </c>
      <c r="Z158" s="1112"/>
      <c r="AA158" s="1112"/>
      <c r="AB158" s="1112"/>
      <c r="AC158" s="1112"/>
      <c r="AD158" s="1112"/>
      <c r="AE158" s="1112"/>
      <c r="AF158" s="1112"/>
      <c r="AG158" s="1112"/>
    </row>
    <row r="159" spans="2:33" ht="93" customHeight="1">
      <c r="B159" s="27"/>
      <c r="C159" s="576" t="s">
        <v>3214</v>
      </c>
      <c r="D159" s="577" t="s">
        <v>3275</v>
      </c>
      <c r="E159" s="578" t="s">
        <v>3270</v>
      </c>
      <c r="F159" s="571" t="s">
        <v>2602</v>
      </c>
      <c r="G159" s="575" t="s">
        <v>142</v>
      </c>
      <c r="H159" s="573">
        <f t="shared" ref="H159:H160" si="9">H158+J158</f>
        <v>82</v>
      </c>
      <c r="I159" s="575" t="s">
        <v>3309</v>
      </c>
      <c r="J159" s="575">
        <v>1</v>
      </c>
      <c r="K159" s="575">
        <v>1</v>
      </c>
      <c r="L159" s="1104">
        <v>0</v>
      </c>
      <c r="M159" s="1104"/>
      <c r="N159" s="1104">
        <v>7</v>
      </c>
      <c r="O159" s="1104"/>
      <c r="P159" s="1105" t="s">
        <v>261</v>
      </c>
      <c r="Q159" s="1104"/>
      <c r="R159" s="1112" t="s">
        <v>261</v>
      </c>
      <c r="S159" s="1112"/>
      <c r="T159" s="1112"/>
      <c r="U159" s="1112"/>
      <c r="V159" s="1112"/>
      <c r="W159" s="1112"/>
      <c r="X159" s="1112"/>
      <c r="Y159" s="1111" t="s">
        <v>3300</v>
      </c>
      <c r="Z159" s="1112"/>
      <c r="AA159" s="1112"/>
      <c r="AB159" s="1112"/>
      <c r="AC159" s="1112"/>
      <c r="AD159" s="1112"/>
      <c r="AE159" s="1112"/>
      <c r="AF159" s="1112"/>
      <c r="AG159" s="1112"/>
    </row>
    <row r="160" spans="2:33" ht="66.75" customHeight="1">
      <c r="B160" s="27"/>
      <c r="C160" s="576" t="s">
        <v>3271</v>
      </c>
      <c r="D160" s="577" t="s">
        <v>3276</v>
      </c>
      <c r="E160" s="578" t="s">
        <v>3270</v>
      </c>
      <c r="F160" s="571" t="s">
        <v>2602</v>
      </c>
      <c r="G160" s="575" t="s">
        <v>142</v>
      </c>
      <c r="H160" s="573">
        <f t="shared" si="9"/>
        <v>83</v>
      </c>
      <c r="I160" s="575" t="s">
        <v>3309</v>
      </c>
      <c r="J160" s="575">
        <v>1</v>
      </c>
      <c r="K160" s="575">
        <v>1</v>
      </c>
      <c r="L160" s="1104">
        <v>0</v>
      </c>
      <c r="M160" s="1104"/>
      <c r="N160" s="1104">
        <v>3</v>
      </c>
      <c r="O160" s="1104"/>
      <c r="P160" s="1105" t="s">
        <v>261</v>
      </c>
      <c r="Q160" s="1104"/>
      <c r="R160" s="1112" t="s">
        <v>261</v>
      </c>
      <c r="S160" s="1112"/>
      <c r="T160" s="1112"/>
      <c r="U160" s="1112"/>
      <c r="V160" s="1112"/>
      <c r="W160" s="1112"/>
      <c r="X160" s="1112"/>
      <c r="Y160" s="1111" t="s">
        <v>3291</v>
      </c>
      <c r="Z160" s="1112"/>
      <c r="AA160" s="1112"/>
      <c r="AB160" s="1112"/>
      <c r="AC160" s="1112"/>
      <c r="AD160" s="1112"/>
      <c r="AE160" s="1112"/>
      <c r="AF160" s="1112"/>
      <c r="AG160" s="1112"/>
    </row>
    <row r="161" spans="2:33" ht="28.5" customHeight="1">
      <c r="B161" s="27"/>
      <c r="C161" s="576" t="s">
        <v>3217</v>
      </c>
      <c r="D161" s="577" t="s">
        <v>3277</v>
      </c>
      <c r="E161" s="578" t="s">
        <v>3270</v>
      </c>
      <c r="F161" s="571" t="s">
        <v>2602</v>
      </c>
      <c r="G161" s="575" t="s">
        <v>142</v>
      </c>
      <c r="H161" s="573">
        <f t="shared" ref="H161:H162" si="10">H160+J160</f>
        <v>84</v>
      </c>
      <c r="I161" s="575" t="s">
        <v>3309</v>
      </c>
      <c r="J161" s="575">
        <v>1</v>
      </c>
      <c r="K161" s="575">
        <v>1</v>
      </c>
      <c r="L161" s="1104">
        <v>0</v>
      </c>
      <c r="M161" s="1104"/>
      <c r="N161" s="1104">
        <v>1</v>
      </c>
      <c r="O161" s="1104"/>
      <c r="P161" s="1105" t="s">
        <v>261</v>
      </c>
      <c r="Q161" s="1104"/>
      <c r="R161" s="1112" t="s">
        <v>261</v>
      </c>
      <c r="S161" s="1112"/>
      <c r="T161" s="1112"/>
      <c r="U161" s="1112"/>
      <c r="V161" s="1112"/>
      <c r="W161" s="1112"/>
      <c r="X161" s="1112"/>
      <c r="Y161" s="1111" t="s">
        <v>3292</v>
      </c>
      <c r="Z161" s="1112"/>
      <c r="AA161" s="1112"/>
      <c r="AB161" s="1112"/>
      <c r="AC161" s="1112"/>
      <c r="AD161" s="1112"/>
      <c r="AE161" s="1112"/>
      <c r="AF161" s="1112"/>
      <c r="AG161" s="1112"/>
    </row>
    <row r="162" spans="2:33" ht="28.5" customHeight="1">
      <c r="B162" s="27"/>
      <c r="C162" s="576" t="s">
        <v>3272</v>
      </c>
      <c r="D162" s="577" t="s">
        <v>3279</v>
      </c>
      <c r="E162" s="578" t="s">
        <v>3270</v>
      </c>
      <c r="F162" s="571" t="s">
        <v>2602</v>
      </c>
      <c r="G162" s="575" t="s">
        <v>142</v>
      </c>
      <c r="H162" s="573">
        <f t="shared" si="10"/>
        <v>85</v>
      </c>
      <c r="I162" s="575" t="s">
        <v>3311</v>
      </c>
      <c r="J162" s="575">
        <v>2</v>
      </c>
      <c r="K162" s="575">
        <v>1000</v>
      </c>
      <c r="L162" s="1104">
        <v>-16000</v>
      </c>
      <c r="M162" s="1104"/>
      <c r="N162" s="1104">
        <v>15875</v>
      </c>
      <c r="O162" s="1104"/>
      <c r="P162" s="1105" t="s">
        <v>3287</v>
      </c>
      <c r="Q162" s="1104"/>
      <c r="R162" s="1112" t="s">
        <v>261</v>
      </c>
      <c r="S162" s="1112"/>
      <c r="T162" s="1112"/>
      <c r="U162" s="1112"/>
      <c r="V162" s="1112"/>
      <c r="W162" s="1112"/>
      <c r="X162" s="1112"/>
      <c r="Y162" s="1111"/>
      <c r="Z162" s="1112"/>
      <c r="AA162" s="1112"/>
      <c r="AB162" s="1112"/>
      <c r="AC162" s="1112"/>
      <c r="AD162" s="1112"/>
      <c r="AE162" s="1112"/>
      <c r="AF162" s="1112"/>
      <c r="AG162" s="1112"/>
    </row>
    <row r="163" spans="2:33" ht="28.5" customHeight="1">
      <c r="B163" s="27"/>
      <c r="C163" s="576" t="s">
        <v>3225</v>
      </c>
      <c r="D163" s="577" t="s">
        <v>3280</v>
      </c>
      <c r="E163" s="578" t="s">
        <v>3270</v>
      </c>
      <c r="F163" s="571" t="s">
        <v>2602</v>
      </c>
      <c r="G163" s="575" t="s">
        <v>142</v>
      </c>
      <c r="H163" s="573">
        <f t="shared" ref="H163:H164" si="11">H162+J162</f>
        <v>87</v>
      </c>
      <c r="I163" s="575" t="s">
        <v>3309</v>
      </c>
      <c r="J163" s="575">
        <v>1</v>
      </c>
      <c r="K163" s="575">
        <v>1</v>
      </c>
      <c r="L163" s="1104">
        <v>0</v>
      </c>
      <c r="M163" s="1104"/>
      <c r="N163" s="1104">
        <v>1</v>
      </c>
      <c r="O163" s="1104"/>
      <c r="P163" s="1105" t="s">
        <v>261</v>
      </c>
      <c r="Q163" s="1104"/>
      <c r="R163" s="1112" t="s">
        <v>261</v>
      </c>
      <c r="S163" s="1112"/>
      <c r="T163" s="1112"/>
      <c r="U163" s="1112"/>
      <c r="V163" s="1112"/>
      <c r="W163" s="1112"/>
      <c r="X163" s="1112"/>
      <c r="Y163" s="1111" t="s">
        <v>3293</v>
      </c>
      <c r="Z163" s="1112"/>
      <c r="AA163" s="1112"/>
      <c r="AB163" s="1112"/>
      <c r="AC163" s="1112"/>
      <c r="AD163" s="1112"/>
      <c r="AE163" s="1112"/>
      <c r="AF163" s="1112"/>
      <c r="AG163" s="1112"/>
    </row>
    <row r="164" spans="2:33" ht="28.5" customHeight="1">
      <c r="B164" s="27"/>
      <c r="C164" s="576" t="s">
        <v>3226</v>
      </c>
      <c r="D164" s="577" t="s">
        <v>3281</v>
      </c>
      <c r="E164" s="578" t="s">
        <v>3270</v>
      </c>
      <c r="F164" s="571" t="s">
        <v>2602</v>
      </c>
      <c r="G164" s="575" t="s">
        <v>142</v>
      </c>
      <c r="H164" s="573">
        <f t="shared" si="11"/>
        <v>88</v>
      </c>
      <c r="I164" s="575" t="s">
        <v>3309</v>
      </c>
      <c r="J164" s="575">
        <v>1</v>
      </c>
      <c r="K164" s="575">
        <v>1</v>
      </c>
      <c r="L164" s="1104">
        <v>0</v>
      </c>
      <c r="M164" s="1104"/>
      <c r="N164" s="1104">
        <v>1</v>
      </c>
      <c r="O164" s="1104"/>
      <c r="P164" s="1105" t="s">
        <v>261</v>
      </c>
      <c r="Q164" s="1104"/>
      <c r="R164" s="1112" t="s">
        <v>261</v>
      </c>
      <c r="S164" s="1112"/>
      <c r="T164" s="1112"/>
      <c r="U164" s="1112"/>
      <c r="V164" s="1112"/>
      <c r="W164" s="1112"/>
      <c r="X164" s="1112"/>
      <c r="Y164" s="1111" t="s">
        <v>3294</v>
      </c>
      <c r="Z164" s="1112"/>
      <c r="AA164" s="1112"/>
      <c r="AB164" s="1112"/>
      <c r="AC164" s="1112"/>
      <c r="AD164" s="1112"/>
      <c r="AE164" s="1112"/>
      <c r="AF164" s="1112"/>
      <c r="AG164" s="1112"/>
    </row>
    <row r="165" spans="2:33" ht="28.5" customHeight="1">
      <c r="B165" s="27"/>
      <c r="C165" s="576" t="s">
        <v>3228</v>
      </c>
      <c r="D165" s="577" t="s">
        <v>3282</v>
      </c>
      <c r="E165" s="578" t="s">
        <v>3270</v>
      </c>
      <c r="F165" s="571" t="s">
        <v>2602</v>
      </c>
      <c r="G165" s="575" t="s">
        <v>142</v>
      </c>
      <c r="H165" s="573">
        <f t="shared" ref="H165:H166" si="12">H164+J164</f>
        <v>89</v>
      </c>
      <c r="I165" s="575" t="s">
        <v>3309</v>
      </c>
      <c r="J165" s="575">
        <v>1</v>
      </c>
      <c r="K165" s="575">
        <v>1</v>
      </c>
      <c r="L165" s="1104">
        <v>0</v>
      </c>
      <c r="M165" s="1104"/>
      <c r="N165" s="1104">
        <v>1</v>
      </c>
      <c r="O165" s="1104"/>
      <c r="P165" s="1105" t="s">
        <v>261</v>
      </c>
      <c r="Q165" s="1104"/>
      <c r="R165" s="1112" t="s">
        <v>261</v>
      </c>
      <c r="S165" s="1112"/>
      <c r="T165" s="1112"/>
      <c r="U165" s="1112"/>
      <c r="V165" s="1112"/>
      <c r="W165" s="1112"/>
      <c r="X165" s="1112"/>
      <c r="Y165" s="1111" t="s">
        <v>3295</v>
      </c>
      <c r="Z165" s="1112"/>
      <c r="AA165" s="1112"/>
      <c r="AB165" s="1112"/>
      <c r="AC165" s="1112"/>
      <c r="AD165" s="1112"/>
      <c r="AE165" s="1112"/>
      <c r="AF165" s="1112"/>
      <c r="AG165" s="1112"/>
    </row>
    <row r="166" spans="2:33" ht="31.5" customHeight="1">
      <c r="B166" s="27"/>
      <c r="C166" s="576" t="s">
        <v>3229</v>
      </c>
      <c r="D166" s="577" t="s">
        <v>3283</v>
      </c>
      <c r="E166" s="578" t="s">
        <v>3270</v>
      </c>
      <c r="F166" s="571" t="s">
        <v>2602</v>
      </c>
      <c r="G166" s="575" t="s">
        <v>142</v>
      </c>
      <c r="H166" s="573">
        <f t="shared" si="12"/>
        <v>90</v>
      </c>
      <c r="I166" s="575" t="s">
        <v>3309</v>
      </c>
      <c r="J166" s="575">
        <v>1</v>
      </c>
      <c r="K166" s="575">
        <v>1</v>
      </c>
      <c r="L166" s="1104">
        <v>0</v>
      </c>
      <c r="M166" s="1104"/>
      <c r="N166" s="1104">
        <v>1</v>
      </c>
      <c r="O166" s="1104"/>
      <c r="P166" s="1105" t="s">
        <v>261</v>
      </c>
      <c r="Q166" s="1104"/>
      <c r="R166" s="1112" t="s">
        <v>261</v>
      </c>
      <c r="S166" s="1112"/>
      <c r="T166" s="1112"/>
      <c r="U166" s="1112"/>
      <c r="V166" s="1112"/>
      <c r="W166" s="1112"/>
      <c r="X166" s="1112"/>
      <c r="Y166" s="1111" t="s">
        <v>3296</v>
      </c>
      <c r="Z166" s="1112"/>
      <c r="AA166" s="1112"/>
      <c r="AB166" s="1112"/>
      <c r="AC166" s="1112"/>
      <c r="AD166" s="1112"/>
      <c r="AE166" s="1112"/>
      <c r="AF166" s="1112"/>
      <c r="AG166" s="1112"/>
    </row>
    <row r="167" spans="2:33" ht="33.75" customHeight="1">
      <c r="B167" s="27"/>
      <c r="C167" s="576" t="s">
        <v>3231</v>
      </c>
      <c r="D167" s="577" t="s">
        <v>3284</v>
      </c>
      <c r="E167" s="578" t="s">
        <v>3270</v>
      </c>
      <c r="F167" s="571" t="s">
        <v>2602</v>
      </c>
      <c r="G167" s="575" t="s">
        <v>142</v>
      </c>
      <c r="H167" s="573">
        <f t="shared" ref="H167:H168" si="13">H166+J166</f>
        <v>91</v>
      </c>
      <c r="I167" s="575" t="s">
        <v>3309</v>
      </c>
      <c r="J167" s="575">
        <v>1</v>
      </c>
      <c r="K167" s="575">
        <v>1</v>
      </c>
      <c r="L167" s="1104">
        <v>0</v>
      </c>
      <c r="M167" s="1104"/>
      <c r="N167" s="1104">
        <v>1</v>
      </c>
      <c r="O167" s="1104"/>
      <c r="P167" s="1105" t="s">
        <v>261</v>
      </c>
      <c r="Q167" s="1104"/>
      <c r="R167" s="1112" t="s">
        <v>261</v>
      </c>
      <c r="S167" s="1112"/>
      <c r="T167" s="1112"/>
      <c r="U167" s="1112"/>
      <c r="V167" s="1112"/>
      <c r="W167" s="1112"/>
      <c r="X167" s="1112"/>
      <c r="Y167" s="1111" t="s">
        <v>3297</v>
      </c>
      <c r="Z167" s="1112"/>
      <c r="AA167" s="1112"/>
      <c r="AB167" s="1112"/>
      <c r="AC167" s="1112"/>
      <c r="AD167" s="1112"/>
      <c r="AE167" s="1112"/>
      <c r="AF167" s="1112"/>
      <c r="AG167" s="1112"/>
    </row>
    <row r="168" spans="2:33" ht="31.5" customHeight="1">
      <c r="B168" s="27"/>
      <c r="C168" s="576" t="s">
        <v>3232</v>
      </c>
      <c r="D168" s="577" t="s">
        <v>3285</v>
      </c>
      <c r="E168" s="578" t="s">
        <v>3270</v>
      </c>
      <c r="F168" s="571" t="s">
        <v>2602</v>
      </c>
      <c r="G168" s="575" t="s">
        <v>142</v>
      </c>
      <c r="H168" s="573">
        <f t="shared" si="13"/>
        <v>92</v>
      </c>
      <c r="I168" s="575" t="s">
        <v>3309</v>
      </c>
      <c r="J168" s="575">
        <v>1</v>
      </c>
      <c r="K168" s="575">
        <v>1</v>
      </c>
      <c r="L168" s="1104">
        <v>0</v>
      </c>
      <c r="M168" s="1104"/>
      <c r="N168" s="1104">
        <v>1</v>
      </c>
      <c r="O168" s="1104"/>
      <c r="P168" s="1105" t="s">
        <v>261</v>
      </c>
      <c r="Q168" s="1104"/>
      <c r="R168" s="1112" t="s">
        <v>261</v>
      </c>
      <c r="S168" s="1112"/>
      <c r="T168" s="1112"/>
      <c r="U168" s="1112"/>
      <c r="V168" s="1112"/>
      <c r="W168" s="1112"/>
      <c r="X168" s="1112"/>
      <c r="Y168" s="1111" t="s">
        <v>3298</v>
      </c>
      <c r="Z168" s="1112"/>
      <c r="AA168" s="1112"/>
      <c r="AB168" s="1112"/>
      <c r="AC168" s="1112"/>
      <c r="AD168" s="1112"/>
      <c r="AE168" s="1112"/>
      <c r="AF168" s="1112"/>
      <c r="AG168" s="1112"/>
    </row>
    <row r="169" spans="2:33" ht="75.75" customHeight="1">
      <c r="B169" s="27"/>
      <c r="C169" s="576" t="s">
        <v>3233</v>
      </c>
      <c r="D169" s="577" t="s">
        <v>3286</v>
      </c>
      <c r="E169" s="578" t="s">
        <v>3270</v>
      </c>
      <c r="F169" s="571" t="s">
        <v>2602</v>
      </c>
      <c r="G169" s="575" t="s">
        <v>142</v>
      </c>
      <c r="H169" s="573">
        <f t="shared" ref="H169" si="14">H168+J168</f>
        <v>93</v>
      </c>
      <c r="I169" s="575" t="s">
        <v>3309</v>
      </c>
      <c r="J169" s="575">
        <v>1</v>
      </c>
      <c r="K169" s="575">
        <v>1</v>
      </c>
      <c r="L169" s="1104">
        <v>0</v>
      </c>
      <c r="M169" s="1104"/>
      <c r="N169" s="1104">
        <v>15</v>
      </c>
      <c r="O169" s="1104"/>
      <c r="P169" s="1105" t="s">
        <v>261</v>
      </c>
      <c r="Q169" s="1104"/>
      <c r="R169" s="1112" t="s">
        <v>261</v>
      </c>
      <c r="S169" s="1112"/>
      <c r="T169" s="1112"/>
      <c r="U169" s="1112"/>
      <c r="V169" s="1112"/>
      <c r="W169" s="1112"/>
      <c r="X169" s="1112"/>
      <c r="Y169" s="1111" t="s">
        <v>3299</v>
      </c>
      <c r="Z169" s="1112"/>
      <c r="AA169" s="1112"/>
      <c r="AB169" s="1112"/>
      <c r="AC169" s="1112"/>
      <c r="AD169" s="1112"/>
      <c r="AE169" s="1112"/>
      <c r="AF169" s="1112"/>
      <c r="AG169" s="1112"/>
    </row>
    <row r="170" spans="2:33" ht="28.5" customHeight="1">
      <c r="B170" s="26" t="s">
        <v>2354</v>
      </c>
      <c r="C170" s="5" t="s">
        <v>2949</v>
      </c>
      <c r="D170" s="330" t="s">
        <v>2926</v>
      </c>
      <c r="E170" s="329" t="s">
        <v>1706</v>
      </c>
      <c r="F170" s="163" t="s">
        <v>2734</v>
      </c>
      <c r="G170" s="4" t="s">
        <v>141</v>
      </c>
      <c r="H170" s="4">
        <v>12</v>
      </c>
      <c r="I170" s="4" t="s">
        <v>3310</v>
      </c>
      <c r="J170" s="4">
        <v>1</v>
      </c>
      <c r="K170" s="4">
        <v>1</v>
      </c>
      <c r="L170" s="718">
        <v>0</v>
      </c>
      <c r="M170" s="718"/>
      <c r="N170" s="718">
        <v>10</v>
      </c>
      <c r="O170" s="718"/>
      <c r="P170" s="718" t="s">
        <v>2358</v>
      </c>
      <c r="Q170" s="718"/>
      <c r="R170" s="1028" t="s">
        <v>2946</v>
      </c>
      <c r="S170" s="1029"/>
      <c r="T170" s="1029"/>
      <c r="U170" s="1029"/>
      <c r="V170" s="1029"/>
      <c r="W170" s="1029"/>
      <c r="X170" s="1029"/>
      <c r="Y170" s="1040"/>
      <c r="Z170" s="1040"/>
      <c r="AA170" s="1040"/>
      <c r="AB170" s="1040"/>
      <c r="AC170" s="1040"/>
      <c r="AD170" s="1040"/>
      <c r="AE170" s="1040"/>
      <c r="AF170" s="1040"/>
      <c r="AG170" s="1040"/>
    </row>
    <row r="171" spans="2:33" ht="28.5" customHeight="1">
      <c r="B171" s="27"/>
      <c r="C171" s="343" t="s">
        <v>2847</v>
      </c>
      <c r="D171" s="194" t="s">
        <v>2918</v>
      </c>
      <c r="E171" s="329" t="s">
        <v>1706</v>
      </c>
      <c r="F171" s="163" t="s">
        <v>2734</v>
      </c>
      <c r="G171" s="4" t="s">
        <v>141</v>
      </c>
      <c r="H171" s="4">
        <f t="shared" ref="H171:H229" si="15">H170+J170</f>
        <v>13</v>
      </c>
      <c r="I171" s="4" t="s">
        <v>2359</v>
      </c>
      <c r="J171" s="3">
        <v>1</v>
      </c>
      <c r="K171" s="3">
        <v>1</v>
      </c>
      <c r="L171" s="718">
        <v>-5</v>
      </c>
      <c r="M171" s="718"/>
      <c r="N171" s="718">
        <v>5</v>
      </c>
      <c r="O171" s="718"/>
      <c r="P171" s="1038" t="s">
        <v>261</v>
      </c>
      <c r="Q171" s="718"/>
      <c r="R171" s="1028" t="s">
        <v>2944</v>
      </c>
      <c r="S171" s="1029"/>
      <c r="T171" s="1029"/>
      <c r="U171" s="1029"/>
      <c r="V171" s="1029"/>
      <c r="W171" s="1029"/>
      <c r="X171" s="1029"/>
      <c r="Y171" s="1040"/>
      <c r="Z171" s="1040"/>
      <c r="AA171" s="1040"/>
      <c r="AB171" s="1040"/>
      <c r="AC171" s="1040"/>
      <c r="AD171" s="1040"/>
      <c r="AE171" s="1040"/>
      <c r="AF171" s="1040"/>
      <c r="AG171" s="1040"/>
    </row>
    <row r="172" spans="2:33" ht="28.5" customHeight="1">
      <c r="B172" s="27"/>
      <c r="C172" s="5" t="s">
        <v>2848</v>
      </c>
      <c r="D172" s="330" t="s">
        <v>2919</v>
      </c>
      <c r="E172" s="329" t="s">
        <v>1706</v>
      </c>
      <c r="F172" s="163" t="s">
        <v>2734</v>
      </c>
      <c r="G172" s="4" t="s">
        <v>141</v>
      </c>
      <c r="H172" s="4">
        <f t="shared" si="15"/>
        <v>14</v>
      </c>
      <c r="I172" s="4" t="s">
        <v>147</v>
      </c>
      <c r="J172" s="4">
        <v>1</v>
      </c>
      <c r="K172" s="4">
        <v>1</v>
      </c>
      <c r="L172" s="718">
        <v>-5</v>
      </c>
      <c r="M172" s="718"/>
      <c r="N172" s="718">
        <v>5</v>
      </c>
      <c r="O172" s="718"/>
      <c r="P172" s="1038" t="s">
        <v>261</v>
      </c>
      <c r="Q172" s="718"/>
      <c r="R172" s="1028" t="s">
        <v>2944</v>
      </c>
      <c r="S172" s="1029"/>
      <c r="T172" s="1029"/>
      <c r="U172" s="1029"/>
      <c r="V172" s="1029"/>
      <c r="W172" s="1029"/>
      <c r="X172" s="1029"/>
      <c r="Y172" s="1040"/>
      <c r="Z172" s="1040"/>
      <c r="AA172" s="1040"/>
      <c r="AB172" s="1040"/>
      <c r="AC172" s="1040"/>
      <c r="AD172" s="1040"/>
      <c r="AE172" s="1040"/>
      <c r="AF172" s="1040"/>
      <c r="AG172" s="1040"/>
    </row>
    <row r="173" spans="2:33" ht="28.5" customHeight="1">
      <c r="B173" s="27"/>
      <c r="C173" s="5" t="s">
        <v>2849</v>
      </c>
      <c r="D173" s="330" t="s">
        <v>2920</v>
      </c>
      <c r="E173" s="329" t="s">
        <v>1706</v>
      </c>
      <c r="F173" s="163" t="s">
        <v>2734</v>
      </c>
      <c r="G173" s="4" t="s">
        <v>141</v>
      </c>
      <c r="H173" s="4">
        <f t="shared" si="15"/>
        <v>15</v>
      </c>
      <c r="I173" s="4" t="s">
        <v>147</v>
      </c>
      <c r="J173" s="4">
        <v>1</v>
      </c>
      <c r="K173" s="4">
        <v>1</v>
      </c>
      <c r="L173" s="1036">
        <v>-5</v>
      </c>
      <c r="M173" s="1036"/>
      <c r="N173" s="1036">
        <v>5</v>
      </c>
      <c r="O173" s="1036"/>
      <c r="P173" s="1037" t="s">
        <v>261</v>
      </c>
      <c r="Q173" s="1036"/>
      <c r="R173" s="1042" t="s">
        <v>2944</v>
      </c>
      <c r="S173" s="1043"/>
      <c r="T173" s="1043"/>
      <c r="U173" s="1043"/>
      <c r="V173" s="1043"/>
      <c r="W173" s="1043"/>
      <c r="X173" s="1043"/>
      <c r="Y173" s="1103" t="s">
        <v>2947</v>
      </c>
      <c r="Z173" s="1103"/>
      <c r="AA173" s="1103"/>
      <c r="AB173" s="1103"/>
      <c r="AC173" s="1103"/>
      <c r="AD173" s="1103"/>
      <c r="AE173" s="1103"/>
      <c r="AF173" s="1103"/>
      <c r="AG173" s="1103"/>
    </row>
    <row r="174" spans="2:33" ht="28.5" customHeight="1">
      <c r="B174" s="27"/>
      <c r="C174" s="5" t="s">
        <v>2850</v>
      </c>
      <c r="D174" s="330" t="s">
        <v>2921</v>
      </c>
      <c r="E174" s="329" t="s">
        <v>1706</v>
      </c>
      <c r="F174" s="163" t="s">
        <v>2734</v>
      </c>
      <c r="G174" s="4" t="s">
        <v>141</v>
      </c>
      <c r="H174" s="4">
        <f t="shared" si="15"/>
        <v>16</v>
      </c>
      <c r="I174" s="4" t="s">
        <v>147</v>
      </c>
      <c r="J174" s="4">
        <v>1</v>
      </c>
      <c r="K174" s="4">
        <v>1</v>
      </c>
      <c r="L174" s="1036">
        <v>-5</v>
      </c>
      <c r="M174" s="1036"/>
      <c r="N174" s="1036">
        <v>5</v>
      </c>
      <c r="O174" s="1036"/>
      <c r="P174" s="1037" t="s">
        <v>261</v>
      </c>
      <c r="Q174" s="1036"/>
      <c r="R174" s="1042" t="s">
        <v>2944</v>
      </c>
      <c r="S174" s="1043"/>
      <c r="T174" s="1043"/>
      <c r="U174" s="1043"/>
      <c r="V174" s="1043"/>
      <c r="W174" s="1043"/>
      <c r="X174" s="1043"/>
      <c r="Y174" s="1103" t="s">
        <v>2947</v>
      </c>
      <c r="Z174" s="1103"/>
      <c r="AA174" s="1103"/>
      <c r="AB174" s="1103"/>
      <c r="AC174" s="1103"/>
      <c r="AD174" s="1103"/>
      <c r="AE174" s="1103"/>
      <c r="AF174" s="1103"/>
      <c r="AG174" s="1103"/>
    </row>
    <row r="175" spans="2:33" ht="28.5" customHeight="1">
      <c r="B175" s="27"/>
      <c r="C175" s="343" t="s">
        <v>2928</v>
      </c>
      <c r="D175" s="194" t="s">
        <v>2927</v>
      </c>
      <c r="E175" s="329" t="s">
        <v>1706</v>
      </c>
      <c r="F175" s="163" t="s">
        <v>2734</v>
      </c>
      <c r="G175" s="4" t="s">
        <v>141</v>
      </c>
      <c r="H175" s="4">
        <f t="shared" si="15"/>
        <v>17</v>
      </c>
      <c r="I175" s="4" t="s">
        <v>2359</v>
      </c>
      <c r="J175" s="3">
        <v>1</v>
      </c>
      <c r="K175" s="3">
        <v>1</v>
      </c>
      <c r="L175" s="1036">
        <v>0</v>
      </c>
      <c r="M175" s="1036"/>
      <c r="N175" s="1036">
        <v>10</v>
      </c>
      <c r="O175" s="1036"/>
      <c r="P175" s="1037" t="s">
        <v>261</v>
      </c>
      <c r="Q175" s="1036"/>
      <c r="R175" s="1042" t="s">
        <v>2944</v>
      </c>
      <c r="S175" s="1043"/>
      <c r="T175" s="1043"/>
      <c r="U175" s="1043"/>
      <c r="V175" s="1043"/>
      <c r="W175" s="1043"/>
      <c r="X175" s="1043"/>
      <c r="Y175" s="1103" t="s">
        <v>2884</v>
      </c>
      <c r="Z175" s="1103"/>
      <c r="AA175" s="1103"/>
      <c r="AB175" s="1103"/>
      <c r="AC175" s="1103"/>
      <c r="AD175" s="1103"/>
      <c r="AE175" s="1103"/>
      <c r="AF175" s="1103"/>
      <c r="AG175" s="1103"/>
    </row>
    <row r="176" spans="2:33" ht="28.5" customHeight="1">
      <c r="B176" s="27"/>
      <c r="C176" s="343" t="s">
        <v>2851</v>
      </c>
      <c r="D176" s="194" t="s">
        <v>2914</v>
      </c>
      <c r="E176" s="329" t="s">
        <v>1706</v>
      </c>
      <c r="F176" s="163" t="s">
        <v>2734</v>
      </c>
      <c r="G176" s="4" t="s">
        <v>141</v>
      </c>
      <c r="H176" s="4">
        <f t="shared" si="15"/>
        <v>18</v>
      </c>
      <c r="I176" s="4" t="s">
        <v>2359</v>
      </c>
      <c r="J176" s="3">
        <v>1</v>
      </c>
      <c r="K176" s="3">
        <v>1</v>
      </c>
      <c r="L176" s="1036">
        <v>-5</v>
      </c>
      <c r="M176" s="1036"/>
      <c r="N176" s="1036">
        <v>5</v>
      </c>
      <c r="O176" s="1036"/>
      <c r="P176" s="1037" t="s">
        <v>261</v>
      </c>
      <c r="Q176" s="1036"/>
      <c r="R176" s="1042" t="s">
        <v>2944</v>
      </c>
      <c r="S176" s="1043"/>
      <c r="T176" s="1043"/>
      <c r="U176" s="1043"/>
      <c r="V176" s="1043"/>
      <c r="W176" s="1043"/>
      <c r="X176" s="1043"/>
      <c r="Y176" s="1103" t="s">
        <v>2884</v>
      </c>
      <c r="Z176" s="1103"/>
      <c r="AA176" s="1103"/>
      <c r="AB176" s="1103"/>
      <c r="AC176" s="1103"/>
      <c r="AD176" s="1103"/>
      <c r="AE176" s="1103"/>
      <c r="AF176" s="1103"/>
      <c r="AG176" s="1103"/>
    </row>
    <row r="177" spans="2:33" ht="28.5" customHeight="1">
      <c r="B177" s="27"/>
      <c r="C177" s="5" t="s">
        <v>2852</v>
      </c>
      <c r="D177" s="330" t="s">
        <v>2915</v>
      </c>
      <c r="E177" s="329" t="s">
        <v>1706</v>
      </c>
      <c r="F177" s="163" t="s">
        <v>2734</v>
      </c>
      <c r="G177" s="4" t="s">
        <v>141</v>
      </c>
      <c r="H177" s="4">
        <f t="shared" si="15"/>
        <v>19</v>
      </c>
      <c r="I177" s="4" t="s">
        <v>147</v>
      </c>
      <c r="J177" s="4">
        <v>1</v>
      </c>
      <c r="K177" s="4">
        <v>1</v>
      </c>
      <c r="L177" s="1036">
        <v>-5</v>
      </c>
      <c r="M177" s="1036"/>
      <c r="N177" s="1036">
        <v>5</v>
      </c>
      <c r="O177" s="1036"/>
      <c r="P177" s="1037" t="s">
        <v>261</v>
      </c>
      <c r="Q177" s="1036"/>
      <c r="R177" s="1042" t="s">
        <v>2944</v>
      </c>
      <c r="S177" s="1043"/>
      <c r="T177" s="1043"/>
      <c r="U177" s="1043"/>
      <c r="V177" s="1043"/>
      <c r="W177" s="1043"/>
      <c r="X177" s="1043"/>
      <c r="Y177" s="1103" t="s">
        <v>2884</v>
      </c>
      <c r="Z177" s="1103"/>
      <c r="AA177" s="1103"/>
      <c r="AB177" s="1103"/>
      <c r="AC177" s="1103"/>
      <c r="AD177" s="1103"/>
      <c r="AE177" s="1103"/>
      <c r="AF177" s="1103"/>
      <c r="AG177" s="1103"/>
    </row>
    <row r="178" spans="2:33" ht="44.25" customHeight="1">
      <c r="B178" s="27"/>
      <c r="C178" s="5" t="s">
        <v>2853</v>
      </c>
      <c r="D178" s="330" t="s">
        <v>2916</v>
      </c>
      <c r="E178" s="329" t="s">
        <v>1706</v>
      </c>
      <c r="F178" s="163" t="s">
        <v>2734</v>
      </c>
      <c r="G178" s="4" t="s">
        <v>141</v>
      </c>
      <c r="H178" s="4">
        <f t="shared" si="15"/>
        <v>20</v>
      </c>
      <c r="I178" s="4" t="s">
        <v>147</v>
      </c>
      <c r="J178" s="4">
        <v>1</v>
      </c>
      <c r="K178" s="4">
        <v>1</v>
      </c>
      <c r="L178" s="1036">
        <v>-5</v>
      </c>
      <c r="M178" s="1036"/>
      <c r="N178" s="1036">
        <v>5</v>
      </c>
      <c r="O178" s="1036"/>
      <c r="P178" s="1037" t="s">
        <v>261</v>
      </c>
      <c r="Q178" s="1036"/>
      <c r="R178" s="1042" t="s">
        <v>2944</v>
      </c>
      <c r="S178" s="1043"/>
      <c r="T178" s="1043"/>
      <c r="U178" s="1043"/>
      <c r="V178" s="1043"/>
      <c r="W178" s="1043"/>
      <c r="X178" s="1043"/>
      <c r="Y178" s="1103" t="s">
        <v>2948</v>
      </c>
      <c r="Z178" s="1103"/>
      <c r="AA178" s="1103"/>
      <c r="AB178" s="1103"/>
      <c r="AC178" s="1103"/>
      <c r="AD178" s="1103"/>
      <c r="AE178" s="1103"/>
      <c r="AF178" s="1103"/>
      <c r="AG178" s="1103"/>
    </row>
    <row r="179" spans="2:33" ht="44.25" customHeight="1">
      <c r="B179" s="27"/>
      <c r="C179" s="5" t="s">
        <v>2854</v>
      </c>
      <c r="D179" s="330" t="s">
        <v>2917</v>
      </c>
      <c r="E179" s="329" t="s">
        <v>1706</v>
      </c>
      <c r="F179" s="163" t="s">
        <v>2734</v>
      </c>
      <c r="G179" s="4" t="s">
        <v>141</v>
      </c>
      <c r="H179" s="4">
        <f t="shared" si="15"/>
        <v>21</v>
      </c>
      <c r="I179" s="4" t="s">
        <v>147</v>
      </c>
      <c r="J179" s="4">
        <v>1</v>
      </c>
      <c r="K179" s="4">
        <v>1</v>
      </c>
      <c r="L179" s="1036">
        <v>-5</v>
      </c>
      <c r="M179" s="1036"/>
      <c r="N179" s="1036">
        <v>5</v>
      </c>
      <c r="O179" s="1036"/>
      <c r="P179" s="1037" t="s">
        <v>261</v>
      </c>
      <c r="Q179" s="1036"/>
      <c r="R179" s="1042" t="s">
        <v>2945</v>
      </c>
      <c r="S179" s="1043"/>
      <c r="T179" s="1043"/>
      <c r="U179" s="1043"/>
      <c r="V179" s="1043"/>
      <c r="W179" s="1043"/>
      <c r="X179" s="1043"/>
      <c r="Y179" s="1103" t="s">
        <v>2948</v>
      </c>
      <c r="Z179" s="1103"/>
      <c r="AA179" s="1103"/>
      <c r="AB179" s="1103"/>
      <c r="AC179" s="1103"/>
      <c r="AD179" s="1103"/>
      <c r="AE179" s="1103"/>
      <c r="AF179" s="1103"/>
      <c r="AG179" s="1103"/>
    </row>
    <row r="180" spans="2:33" ht="28.5" customHeight="1">
      <c r="B180" s="27"/>
      <c r="C180" s="343" t="s">
        <v>2994</v>
      </c>
      <c r="D180" s="194" t="s">
        <v>2929</v>
      </c>
      <c r="E180" s="329" t="s">
        <v>1706</v>
      </c>
      <c r="F180" s="163" t="s">
        <v>2734</v>
      </c>
      <c r="G180" s="4" t="s">
        <v>141</v>
      </c>
      <c r="H180" s="4">
        <f t="shared" si="15"/>
        <v>22</v>
      </c>
      <c r="I180" s="4" t="s">
        <v>2359</v>
      </c>
      <c r="J180" s="3">
        <v>1</v>
      </c>
      <c r="K180" s="3">
        <v>1</v>
      </c>
      <c r="L180" s="718">
        <v>0</v>
      </c>
      <c r="M180" s="718"/>
      <c r="N180" s="718">
        <v>10</v>
      </c>
      <c r="O180" s="718"/>
      <c r="P180" s="1038" t="s">
        <v>261</v>
      </c>
      <c r="Q180" s="718"/>
      <c r="R180" s="1028" t="s">
        <v>2944</v>
      </c>
      <c r="S180" s="1029"/>
      <c r="T180" s="1029"/>
      <c r="U180" s="1029"/>
      <c r="V180" s="1029"/>
      <c r="W180" s="1029"/>
      <c r="X180" s="1029"/>
      <c r="Y180" s="1040"/>
      <c r="Z180" s="1040"/>
      <c r="AA180" s="1040"/>
      <c r="AB180" s="1040"/>
      <c r="AC180" s="1040"/>
      <c r="AD180" s="1040"/>
      <c r="AE180" s="1040"/>
      <c r="AF180" s="1040"/>
      <c r="AG180" s="1040"/>
    </row>
    <row r="181" spans="2:33" ht="28.5" customHeight="1">
      <c r="B181" s="27"/>
      <c r="C181" s="343" t="s">
        <v>2855</v>
      </c>
      <c r="D181" s="194" t="s">
        <v>2910</v>
      </c>
      <c r="E181" s="329" t="s">
        <v>1706</v>
      </c>
      <c r="F181" s="163" t="s">
        <v>2734</v>
      </c>
      <c r="G181" s="4" t="s">
        <v>141</v>
      </c>
      <c r="H181" s="4">
        <f t="shared" si="15"/>
        <v>23</v>
      </c>
      <c r="I181" s="4" t="s">
        <v>2359</v>
      </c>
      <c r="J181" s="3">
        <v>1</v>
      </c>
      <c r="K181" s="3">
        <v>1</v>
      </c>
      <c r="L181" s="718">
        <v>-5</v>
      </c>
      <c r="M181" s="718"/>
      <c r="N181" s="718">
        <v>5</v>
      </c>
      <c r="O181" s="718"/>
      <c r="P181" s="1038" t="s">
        <v>261</v>
      </c>
      <c r="Q181" s="718"/>
      <c r="R181" s="1028" t="s">
        <v>2944</v>
      </c>
      <c r="S181" s="1029"/>
      <c r="T181" s="1029"/>
      <c r="U181" s="1029"/>
      <c r="V181" s="1029"/>
      <c r="W181" s="1029"/>
      <c r="X181" s="1029"/>
      <c r="Y181" s="1040"/>
      <c r="Z181" s="1040"/>
      <c r="AA181" s="1040"/>
      <c r="AB181" s="1040"/>
      <c r="AC181" s="1040"/>
      <c r="AD181" s="1040"/>
      <c r="AE181" s="1040"/>
      <c r="AF181" s="1040"/>
      <c r="AG181" s="1040"/>
    </row>
    <row r="182" spans="2:33" ht="28.5" customHeight="1">
      <c r="B182" s="27"/>
      <c r="C182" s="5" t="s">
        <v>2856</v>
      </c>
      <c r="D182" s="330" t="s">
        <v>2911</v>
      </c>
      <c r="E182" s="329" t="s">
        <v>1706</v>
      </c>
      <c r="F182" s="163" t="s">
        <v>2734</v>
      </c>
      <c r="G182" s="4" t="s">
        <v>141</v>
      </c>
      <c r="H182" s="4">
        <f t="shared" si="15"/>
        <v>24</v>
      </c>
      <c r="I182" s="4" t="s">
        <v>147</v>
      </c>
      <c r="J182" s="4">
        <v>1</v>
      </c>
      <c r="K182" s="4">
        <v>1</v>
      </c>
      <c r="L182" s="718">
        <v>-5</v>
      </c>
      <c r="M182" s="718"/>
      <c r="N182" s="718">
        <v>5</v>
      </c>
      <c r="O182" s="718"/>
      <c r="P182" s="1038" t="s">
        <v>261</v>
      </c>
      <c r="Q182" s="718"/>
      <c r="R182" s="1028" t="s">
        <v>2944</v>
      </c>
      <c r="S182" s="1029"/>
      <c r="T182" s="1029"/>
      <c r="U182" s="1029"/>
      <c r="V182" s="1029"/>
      <c r="W182" s="1029"/>
      <c r="X182" s="1029"/>
      <c r="Y182" s="1040"/>
      <c r="Z182" s="1040"/>
      <c r="AA182" s="1040"/>
      <c r="AB182" s="1040"/>
      <c r="AC182" s="1040"/>
      <c r="AD182" s="1040"/>
      <c r="AE182" s="1040"/>
      <c r="AF182" s="1040"/>
      <c r="AG182" s="1040"/>
    </row>
    <row r="183" spans="2:33" ht="28.5" customHeight="1">
      <c r="B183" s="27"/>
      <c r="C183" s="5" t="s">
        <v>2857</v>
      </c>
      <c r="D183" s="330" t="s">
        <v>2912</v>
      </c>
      <c r="E183" s="329" t="s">
        <v>1706</v>
      </c>
      <c r="F183" s="163" t="s">
        <v>2734</v>
      </c>
      <c r="G183" s="4" t="s">
        <v>141</v>
      </c>
      <c r="H183" s="4">
        <f t="shared" si="15"/>
        <v>25</v>
      </c>
      <c r="I183" s="4" t="s">
        <v>147</v>
      </c>
      <c r="J183" s="4">
        <v>1</v>
      </c>
      <c r="K183" s="4">
        <v>1</v>
      </c>
      <c r="L183" s="1036">
        <v>-5</v>
      </c>
      <c r="M183" s="1036"/>
      <c r="N183" s="1036">
        <v>5</v>
      </c>
      <c r="O183" s="1036"/>
      <c r="P183" s="1037" t="s">
        <v>261</v>
      </c>
      <c r="Q183" s="1036"/>
      <c r="R183" s="1042" t="s">
        <v>2944</v>
      </c>
      <c r="S183" s="1043"/>
      <c r="T183" s="1043"/>
      <c r="U183" s="1043"/>
      <c r="V183" s="1043"/>
      <c r="W183" s="1043"/>
      <c r="X183" s="1043"/>
      <c r="Y183" s="1103" t="s">
        <v>2947</v>
      </c>
      <c r="Z183" s="1103"/>
      <c r="AA183" s="1103"/>
      <c r="AB183" s="1103"/>
      <c r="AC183" s="1103"/>
      <c r="AD183" s="1103"/>
      <c r="AE183" s="1103"/>
      <c r="AF183" s="1103"/>
      <c r="AG183" s="1103"/>
    </row>
    <row r="184" spans="2:33" ht="28.5" customHeight="1">
      <c r="B184" s="27"/>
      <c r="C184" s="5" t="s">
        <v>2858</v>
      </c>
      <c r="D184" s="330" t="s">
        <v>2913</v>
      </c>
      <c r="E184" s="329" t="s">
        <v>1706</v>
      </c>
      <c r="F184" s="163" t="s">
        <v>2734</v>
      </c>
      <c r="G184" s="4" t="s">
        <v>141</v>
      </c>
      <c r="H184" s="4">
        <f t="shared" si="15"/>
        <v>26</v>
      </c>
      <c r="I184" s="4" t="s">
        <v>147</v>
      </c>
      <c r="J184" s="4">
        <v>1</v>
      </c>
      <c r="K184" s="4">
        <v>1</v>
      </c>
      <c r="L184" s="1036">
        <v>-5</v>
      </c>
      <c r="M184" s="1036"/>
      <c r="N184" s="1036">
        <v>5</v>
      </c>
      <c r="O184" s="1036"/>
      <c r="P184" s="1037" t="s">
        <v>261</v>
      </c>
      <c r="Q184" s="1036"/>
      <c r="R184" s="1042" t="s">
        <v>2944</v>
      </c>
      <c r="S184" s="1043"/>
      <c r="T184" s="1043"/>
      <c r="U184" s="1043"/>
      <c r="V184" s="1043"/>
      <c r="W184" s="1043"/>
      <c r="X184" s="1043"/>
      <c r="Y184" s="1103" t="s">
        <v>2947</v>
      </c>
      <c r="Z184" s="1103"/>
      <c r="AA184" s="1103"/>
      <c r="AB184" s="1103"/>
      <c r="AC184" s="1103"/>
      <c r="AD184" s="1103"/>
      <c r="AE184" s="1103"/>
      <c r="AF184" s="1103"/>
      <c r="AG184" s="1103"/>
    </row>
    <row r="185" spans="2:33" ht="28.5" customHeight="1">
      <c r="B185" s="27"/>
      <c r="C185" s="343" t="s">
        <v>2922</v>
      </c>
      <c r="D185" s="194" t="s">
        <v>2930</v>
      </c>
      <c r="E185" s="329" t="s">
        <v>1706</v>
      </c>
      <c r="F185" s="163" t="s">
        <v>2734</v>
      </c>
      <c r="G185" s="4" t="s">
        <v>141</v>
      </c>
      <c r="H185" s="4">
        <f t="shared" si="15"/>
        <v>27</v>
      </c>
      <c r="I185" s="4" t="s">
        <v>2359</v>
      </c>
      <c r="J185" s="3">
        <v>1</v>
      </c>
      <c r="K185" s="3">
        <v>1</v>
      </c>
      <c r="L185" s="1036">
        <v>0</v>
      </c>
      <c r="M185" s="1036"/>
      <c r="N185" s="1036">
        <v>10</v>
      </c>
      <c r="O185" s="1036"/>
      <c r="P185" s="1037" t="s">
        <v>261</v>
      </c>
      <c r="Q185" s="1036"/>
      <c r="R185" s="1042" t="s">
        <v>2944</v>
      </c>
      <c r="S185" s="1043"/>
      <c r="T185" s="1043"/>
      <c r="U185" s="1043"/>
      <c r="V185" s="1043"/>
      <c r="W185" s="1043"/>
      <c r="X185" s="1043"/>
      <c r="Y185" s="1103" t="s">
        <v>2884</v>
      </c>
      <c r="Z185" s="1103"/>
      <c r="AA185" s="1103"/>
      <c r="AB185" s="1103"/>
      <c r="AC185" s="1103"/>
      <c r="AD185" s="1103"/>
      <c r="AE185" s="1103"/>
      <c r="AF185" s="1103"/>
      <c r="AG185" s="1103"/>
    </row>
    <row r="186" spans="2:33" ht="28.5" customHeight="1">
      <c r="B186" s="27"/>
      <c r="C186" s="343" t="s">
        <v>2859</v>
      </c>
      <c r="D186" s="194" t="s">
        <v>2909</v>
      </c>
      <c r="E186" s="329" t="s">
        <v>1706</v>
      </c>
      <c r="F186" s="163" t="s">
        <v>2734</v>
      </c>
      <c r="G186" s="4" t="s">
        <v>141</v>
      </c>
      <c r="H186" s="4">
        <f t="shared" si="15"/>
        <v>28</v>
      </c>
      <c r="I186" s="4" t="s">
        <v>2359</v>
      </c>
      <c r="J186" s="3">
        <v>1</v>
      </c>
      <c r="K186" s="3">
        <v>1</v>
      </c>
      <c r="L186" s="1036">
        <v>-5</v>
      </c>
      <c r="M186" s="1036"/>
      <c r="N186" s="1036">
        <v>5</v>
      </c>
      <c r="O186" s="1036"/>
      <c r="P186" s="1037" t="s">
        <v>261</v>
      </c>
      <c r="Q186" s="1036"/>
      <c r="R186" s="1042" t="s">
        <v>2944</v>
      </c>
      <c r="S186" s="1043"/>
      <c r="T186" s="1043"/>
      <c r="U186" s="1043"/>
      <c r="V186" s="1043"/>
      <c r="W186" s="1043"/>
      <c r="X186" s="1043"/>
      <c r="Y186" s="1103" t="s">
        <v>2884</v>
      </c>
      <c r="Z186" s="1103"/>
      <c r="AA186" s="1103"/>
      <c r="AB186" s="1103"/>
      <c r="AC186" s="1103"/>
      <c r="AD186" s="1103"/>
      <c r="AE186" s="1103"/>
      <c r="AF186" s="1103"/>
      <c r="AG186" s="1103"/>
    </row>
    <row r="187" spans="2:33" ht="28.5" customHeight="1">
      <c r="B187" s="27"/>
      <c r="C187" s="5" t="s">
        <v>2860</v>
      </c>
      <c r="D187" s="330" t="s">
        <v>2908</v>
      </c>
      <c r="E187" s="329" t="s">
        <v>1706</v>
      </c>
      <c r="F187" s="163" t="s">
        <v>2734</v>
      </c>
      <c r="G187" s="4" t="s">
        <v>141</v>
      </c>
      <c r="H187" s="4">
        <f t="shared" si="15"/>
        <v>29</v>
      </c>
      <c r="I187" s="4" t="s">
        <v>147</v>
      </c>
      <c r="J187" s="4">
        <v>1</v>
      </c>
      <c r="K187" s="4">
        <v>1</v>
      </c>
      <c r="L187" s="1036">
        <v>-5</v>
      </c>
      <c r="M187" s="1036"/>
      <c r="N187" s="1036">
        <v>5</v>
      </c>
      <c r="O187" s="1036"/>
      <c r="P187" s="1037" t="s">
        <v>261</v>
      </c>
      <c r="Q187" s="1036"/>
      <c r="R187" s="1042" t="s">
        <v>2944</v>
      </c>
      <c r="S187" s="1043"/>
      <c r="T187" s="1043"/>
      <c r="U187" s="1043"/>
      <c r="V187" s="1043"/>
      <c r="W187" s="1043"/>
      <c r="X187" s="1043"/>
      <c r="Y187" s="1103" t="s">
        <v>2884</v>
      </c>
      <c r="Z187" s="1103"/>
      <c r="AA187" s="1103"/>
      <c r="AB187" s="1103"/>
      <c r="AC187" s="1103"/>
      <c r="AD187" s="1103"/>
      <c r="AE187" s="1103"/>
      <c r="AF187" s="1103"/>
      <c r="AG187" s="1103"/>
    </row>
    <row r="188" spans="2:33" ht="48" customHeight="1">
      <c r="B188" s="27"/>
      <c r="C188" s="5" t="s">
        <v>2861</v>
      </c>
      <c r="D188" s="330" t="s">
        <v>2907</v>
      </c>
      <c r="E188" s="329" t="s">
        <v>1706</v>
      </c>
      <c r="F188" s="163" t="s">
        <v>2734</v>
      </c>
      <c r="G188" s="4" t="s">
        <v>141</v>
      </c>
      <c r="H188" s="4">
        <f t="shared" si="15"/>
        <v>30</v>
      </c>
      <c r="I188" s="4" t="s">
        <v>147</v>
      </c>
      <c r="J188" s="4">
        <v>1</v>
      </c>
      <c r="K188" s="4">
        <v>1</v>
      </c>
      <c r="L188" s="1036">
        <v>-5</v>
      </c>
      <c r="M188" s="1036"/>
      <c r="N188" s="1036">
        <v>5</v>
      </c>
      <c r="O188" s="1036"/>
      <c r="P188" s="1037" t="s">
        <v>261</v>
      </c>
      <c r="Q188" s="1036"/>
      <c r="R188" s="1042" t="s">
        <v>2944</v>
      </c>
      <c r="S188" s="1043"/>
      <c r="T188" s="1043"/>
      <c r="U188" s="1043"/>
      <c r="V188" s="1043"/>
      <c r="W188" s="1043"/>
      <c r="X188" s="1043"/>
      <c r="Y188" s="1103" t="s">
        <v>2948</v>
      </c>
      <c r="Z188" s="1103"/>
      <c r="AA188" s="1103"/>
      <c r="AB188" s="1103"/>
      <c r="AC188" s="1103"/>
      <c r="AD188" s="1103"/>
      <c r="AE188" s="1103"/>
      <c r="AF188" s="1103"/>
      <c r="AG188" s="1103"/>
    </row>
    <row r="189" spans="2:33" ht="48" customHeight="1">
      <c r="B189" s="27"/>
      <c r="C189" s="5" t="s">
        <v>2862</v>
      </c>
      <c r="D189" s="330" t="s">
        <v>2906</v>
      </c>
      <c r="E189" s="329" t="s">
        <v>1706</v>
      </c>
      <c r="F189" s="163" t="s">
        <v>2734</v>
      </c>
      <c r="G189" s="4" t="s">
        <v>141</v>
      </c>
      <c r="H189" s="4">
        <f t="shared" si="15"/>
        <v>31</v>
      </c>
      <c r="I189" s="4" t="s">
        <v>147</v>
      </c>
      <c r="J189" s="4">
        <v>1</v>
      </c>
      <c r="K189" s="4">
        <v>1</v>
      </c>
      <c r="L189" s="1036">
        <v>-5</v>
      </c>
      <c r="M189" s="1036"/>
      <c r="N189" s="1036">
        <v>5</v>
      </c>
      <c r="O189" s="1036"/>
      <c r="P189" s="1037" t="s">
        <v>261</v>
      </c>
      <c r="Q189" s="1036"/>
      <c r="R189" s="1042" t="s">
        <v>2944</v>
      </c>
      <c r="S189" s="1043"/>
      <c r="T189" s="1043"/>
      <c r="U189" s="1043"/>
      <c r="V189" s="1043"/>
      <c r="W189" s="1043"/>
      <c r="X189" s="1043"/>
      <c r="Y189" s="1103" t="s">
        <v>2948</v>
      </c>
      <c r="Z189" s="1103"/>
      <c r="AA189" s="1103"/>
      <c r="AB189" s="1103"/>
      <c r="AC189" s="1103"/>
      <c r="AD189" s="1103"/>
      <c r="AE189" s="1103"/>
      <c r="AF189" s="1103"/>
      <c r="AG189" s="1103"/>
    </row>
    <row r="190" spans="2:33" ht="28.5" customHeight="1">
      <c r="B190" s="27"/>
      <c r="C190" s="343" t="s">
        <v>2923</v>
      </c>
      <c r="D190" s="194" t="s">
        <v>2931</v>
      </c>
      <c r="E190" s="329" t="s">
        <v>1706</v>
      </c>
      <c r="F190" s="163" t="s">
        <v>2734</v>
      </c>
      <c r="G190" s="4" t="s">
        <v>141</v>
      </c>
      <c r="H190" s="4">
        <f t="shared" si="15"/>
        <v>32</v>
      </c>
      <c r="I190" s="4" t="s">
        <v>2359</v>
      </c>
      <c r="J190" s="3">
        <v>1</v>
      </c>
      <c r="K190" s="3">
        <v>1</v>
      </c>
      <c r="L190" s="1036">
        <v>0</v>
      </c>
      <c r="M190" s="1036"/>
      <c r="N190" s="1036">
        <v>10</v>
      </c>
      <c r="O190" s="1036"/>
      <c r="P190" s="1037" t="s">
        <v>261</v>
      </c>
      <c r="Q190" s="1036"/>
      <c r="R190" s="1042" t="s">
        <v>2944</v>
      </c>
      <c r="S190" s="1043"/>
      <c r="T190" s="1043"/>
      <c r="U190" s="1043"/>
      <c r="V190" s="1043"/>
      <c r="W190" s="1043"/>
      <c r="X190" s="1043"/>
      <c r="Y190" s="1103" t="s">
        <v>2884</v>
      </c>
      <c r="Z190" s="1103"/>
      <c r="AA190" s="1103"/>
      <c r="AB190" s="1103"/>
      <c r="AC190" s="1103"/>
      <c r="AD190" s="1103"/>
      <c r="AE190" s="1103"/>
      <c r="AF190" s="1103"/>
      <c r="AG190" s="1103"/>
    </row>
    <row r="191" spans="2:33" ht="28.5" customHeight="1">
      <c r="B191" s="27"/>
      <c r="C191" s="343" t="s">
        <v>2863</v>
      </c>
      <c r="D191" s="194" t="s">
        <v>2902</v>
      </c>
      <c r="E191" s="329" t="s">
        <v>1706</v>
      </c>
      <c r="F191" s="163" t="s">
        <v>2734</v>
      </c>
      <c r="G191" s="4" t="s">
        <v>141</v>
      </c>
      <c r="H191" s="4">
        <f t="shared" si="15"/>
        <v>33</v>
      </c>
      <c r="I191" s="4" t="s">
        <v>2359</v>
      </c>
      <c r="J191" s="3">
        <v>1</v>
      </c>
      <c r="K191" s="3">
        <v>1</v>
      </c>
      <c r="L191" s="1036">
        <v>-5</v>
      </c>
      <c r="M191" s="1036"/>
      <c r="N191" s="1036">
        <v>5</v>
      </c>
      <c r="O191" s="1036"/>
      <c r="P191" s="1037" t="s">
        <v>261</v>
      </c>
      <c r="Q191" s="1036"/>
      <c r="R191" s="1042" t="s">
        <v>2944</v>
      </c>
      <c r="S191" s="1043"/>
      <c r="T191" s="1043"/>
      <c r="U191" s="1043"/>
      <c r="V191" s="1043"/>
      <c r="W191" s="1043"/>
      <c r="X191" s="1043"/>
      <c r="Y191" s="1103" t="s">
        <v>2884</v>
      </c>
      <c r="Z191" s="1103"/>
      <c r="AA191" s="1103"/>
      <c r="AB191" s="1103"/>
      <c r="AC191" s="1103"/>
      <c r="AD191" s="1103"/>
      <c r="AE191" s="1103"/>
      <c r="AF191" s="1103"/>
      <c r="AG191" s="1103"/>
    </row>
    <row r="192" spans="2:33" ht="28.5" customHeight="1">
      <c r="B192" s="27"/>
      <c r="C192" s="5" t="s">
        <v>2864</v>
      </c>
      <c r="D192" s="330" t="s">
        <v>2903</v>
      </c>
      <c r="E192" s="329" t="s">
        <v>1706</v>
      </c>
      <c r="F192" s="163" t="s">
        <v>2734</v>
      </c>
      <c r="G192" s="4" t="s">
        <v>141</v>
      </c>
      <c r="H192" s="4">
        <f t="shared" si="15"/>
        <v>34</v>
      </c>
      <c r="I192" s="4" t="s">
        <v>147</v>
      </c>
      <c r="J192" s="4">
        <v>1</v>
      </c>
      <c r="K192" s="4">
        <v>1</v>
      </c>
      <c r="L192" s="1036">
        <v>-5</v>
      </c>
      <c r="M192" s="1036"/>
      <c r="N192" s="1036">
        <v>5</v>
      </c>
      <c r="O192" s="1036"/>
      <c r="P192" s="1037" t="s">
        <v>261</v>
      </c>
      <c r="Q192" s="1036"/>
      <c r="R192" s="1042" t="s">
        <v>2944</v>
      </c>
      <c r="S192" s="1043"/>
      <c r="T192" s="1043"/>
      <c r="U192" s="1043"/>
      <c r="V192" s="1043"/>
      <c r="W192" s="1043"/>
      <c r="X192" s="1043"/>
      <c r="Y192" s="1103" t="s">
        <v>2884</v>
      </c>
      <c r="Z192" s="1103"/>
      <c r="AA192" s="1103"/>
      <c r="AB192" s="1103"/>
      <c r="AC192" s="1103"/>
      <c r="AD192" s="1103"/>
      <c r="AE192" s="1103"/>
      <c r="AF192" s="1103"/>
      <c r="AG192" s="1103"/>
    </row>
    <row r="193" spans="2:33" ht="43.5" customHeight="1">
      <c r="B193" s="27"/>
      <c r="C193" s="5" t="s">
        <v>2865</v>
      </c>
      <c r="D193" s="330" t="s">
        <v>2904</v>
      </c>
      <c r="E193" s="329" t="s">
        <v>1706</v>
      </c>
      <c r="F193" s="163" t="s">
        <v>2734</v>
      </c>
      <c r="G193" s="4" t="s">
        <v>141</v>
      </c>
      <c r="H193" s="4">
        <f t="shared" si="15"/>
        <v>35</v>
      </c>
      <c r="I193" s="4" t="s">
        <v>147</v>
      </c>
      <c r="J193" s="4">
        <v>1</v>
      </c>
      <c r="K193" s="4">
        <v>1</v>
      </c>
      <c r="L193" s="1036">
        <v>-5</v>
      </c>
      <c r="M193" s="1036"/>
      <c r="N193" s="1036">
        <v>5</v>
      </c>
      <c r="O193" s="1036"/>
      <c r="P193" s="1037" t="s">
        <v>261</v>
      </c>
      <c r="Q193" s="1036"/>
      <c r="R193" s="1042" t="s">
        <v>2944</v>
      </c>
      <c r="S193" s="1043"/>
      <c r="T193" s="1043"/>
      <c r="U193" s="1043"/>
      <c r="V193" s="1043"/>
      <c r="W193" s="1043"/>
      <c r="X193" s="1043"/>
      <c r="Y193" s="1103" t="s">
        <v>2948</v>
      </c>
      <c r="Z193" s="1103"/>
      <c r="AA193" s="1103"/>
      <c r="AB193" s="1103"/>
      <c r="AC193" s="1103"/>
      <c r="AD193" s="1103"/>
      <c r="AE193" s="1103"/>
      <c r="AF193" s="1103"/>
      <c r="AG193" s="1103"/>
    </row>
    <row r="194" spans="2:33" ht="43.5" customHeight="1">
      <c r="B194" s="27"/>
      <c r="C194" s="5" t="s">
        <v>2866</v>
      </c>
      <c r="D194" s="330" t="s">
        <v>2905</v>
      </c>
      <c r="E194" s="329" t="s">
        <v>1706</v>
      </c>
      <c r="F194" s="163" t="s">
        <v>2734</v>
      </c>
      <c r="G194" s="4" t="s">
        <v>141</v>
      </c>
      <c r="H194" s="4">
        <f t="shared" si="15"/>
        <v>36</v>
      </c>
      <c r="I194" s="4" t="s">
        <v>147</v>
      </c>
      <c r="J194" s="4">
        <v>1</v>
      </c>
      <c r="K194" s="4">
        <v>1</v>
      </c>
      <c r="L194" s="1036">
        <v>-5</v>
      </c>
      <c r="M194" s="1036"/>
      <c r="N194" s="1036">
        <v>5</v>
      </c>
      <c r="O194" s="1036"/>
      <c r="P194" s="1037" t="s">
        <v>261</v>
      </c>
      <c r="Q194" s="1036"/>
      <c r="R194" s="1042" t="s">
        <v>2944</v>
      </c>
      <c r="S194" s="1043"/>
      <c r="T194" s="1043"/>
      <c r="U194" s="1043"/>
      <c r="V194" s="1043"/>
      <c r="W194" s="1043"/>
      <c r="X194" s="1043"/>
      <c r="Y194" s="1103" t="s">
        <v>2948</v>
      </c>
      <c r="Z194" s="1103"/>
      <c r="AA194" s="1103"/>
      <c r="AB194" s="1103"/>
      <c r="AC194" s="1103"/>
      <c r="AD194" s="1103"/>
      <c r="AE194" s="1103"/>
      <c r="AF194" s="1103"/>
      <c r="AG194" s="1103"/>
    </row>
    <row r="195" spans="2:33" ht="28.5" customHeight="1">
      <c r="B195" s="27"/>
      <c r="C195" s="343" t="s">
        <v>2924</v>
      </c>
      <c r="D195" s="194" t="s">
        <v>2901</v>
      </c>
      <c r="E195" s="329" t="s">
        <v>1706</v>
      </c>
      <c r="F195" s="163" t="s">
        <v>2734</v>
      </c>
      <c r="G195" s="4" t="s">
        <v>141</v>
      </c>
      <c r="H195" s="4">
        <f t="shared" si="15"/>
        <v>37</v>
      </c>
      <c r="I195" s="4" t="s">
        <v>2359</v>
      </c>
      <c r="J195" s="3">
        <v>1</v>
      </c>
      <c r="K195" s="3">
        <v>1</v>
      </c>
      <c r="L195" s="1036">
        <v>0</v>
      </c>
      <c r="M195" s="1036"/>
      <c r="N195" s="1036">
        <v>10</v>
      </c>
      <c r="O195" s="1036"/>
      <c r="P195" s="1037" t="s">
        <v>261</v>
      </c>
      <c r="Q195" s="1036"/>
      <c r="R195" s="1042" t="s">
        <v>2944</v>
      </c>
      <c r="S195" s="1043"/>
      <c r="T195" s="1043"/>
      <c r="U195" s="1043"/>
      <c r="V195" s="1043"/>
      <c r="W195" s="1043"/>
      <c r="X195" s="1043"/>
      <c r="Y195" s="1103" t="s">
        <v>2884</v>
      </c>
      <c r="Z195" s="1103"/>
      <c r="AA195" s="1103"/>
      <c r="AB195" s="1103"/>
      <c r="AC195" s="1103"/>
      <c r="AD195" s="1103"/>
      <c r="AE195" s="1103"/>
      <c r="AF195" s="1103"/>
      <c r="AG195" s="1103"/>
    </row>
    <row r="196" spans="2:33" ht="28.5" customHeight="1">
      <c r="B196" s="27"/>
      <c r="C196" s="343" t="s">
        <v>2867</v>
      </c>
      <c r="D196" s="194" t="s">
        <v>2900</v>
      </c>
      <c r="E196" s="329" t="s">
        <v>1706</v>
      </c>
      <c r="F196" s="163" t="s">
        <v>2734</v>
      </c>
      <c r="G196" s="4" t="s">
        <v>141</v>
      </c>
      <c r="H196" s="4">
        <f t="shared" si="15"/>
        <v>38</v>
      </c>
      <c r="I196" s="4" t="s">
        <v>2359</v>
      </c>
      <c r="J196" s="3">
        <v>1</v>
      </c>
      <c r="K196" s="3">
        <v>1</v>
      </c>
      <c r="L196" s="1036">
        <v>-5</v>
      </c>
      <c r="M196" s="1036"/>
      <c r="N196" s="1036">
        <v>5</v>
      </c>
      <c r="O196" s="1036"/>
      <c r="P196" s="1037" t="s">
        <v>261</v>
      </c>
      <c r="Q196" s="1036"/>
      <c r="R196" s="1042" t="s">
        <v>2944</v>
      </c>
      <c r="S196" s="1043"/>
      <c r="T196" s="1043"/>
      <c r="U196" s="1043"/>
      <c r="V196" s="1043"/>
      <c r="W196" s="1043"/>
      <c r="X196" s="1043"/>
      <c r="Y196" s="1103" t="s">
        <v>2884</v>
      </c>
      <c r="Z196" s="1103"/>
      <c r="AA196" s="1103"/>
      <c r="AB196" s="1103"/>
      <c r="AC196" s="1103"/>
      <c r="AD196" s="1103"/>
      <c r="AE196" s="1103"/>
      <c r="AF196" s="1103"/>
      <c r="AG196" s="1103"/>
    </row>
    <row r="197" spans="2:33" ht="28.5" customHeight="1">
      <c r="B197" s="27"/>
      <c r="C197" s="5" t="s">
        <v>2868</v>
      </c>
      <c r="D197" s="330" t="s">
        <v>2899</v>
      </c>
      <c r="E197" s="329" t="s">
        <v>1706</v>
      </c>
      <c r="F197" s="163" t="s">
        <v>2734</v>
      </c>
      <c r="G197" s="4" t="s">
        <v>141</v>
      </c>
      <c r="H197" s="4">
        <f t="shared" si="15"/>
        <v>39</v>
      </c>
      <c r="I197" s="4" t="s">
        <v>147</v>
      </c>
      <c r="J197" s="4">
        <v>1</v>
      </c>
      <c r="K197" s="4">
        <v>1</v>
      </c>
      <c r="L197" s="1036">
        <v>-5</v>
      </c>
      <c r="M197" s="1036"/>
      <c r="N197" s="1036">
        <v>5</v>
      </c>
      <c r="O197" s="1036"/>
      <c r="P197" s="1037" t="s">
        <v>261</v>
      </c>
      <c r="Q197" s="1036"/>
      <c r="R197" s="1042" t="s">
        <v>2944</v>
      </c>
      <c r="S197" s="1043"/>
      <c r="T197" s="1043"/>
      <c r="U197" s="1043"/>
      <c r="V197" s="1043"/>
      <c r="W197" s="1043"/>
      <c r="X197" s="1043"/>
      <c r="Y197" s="1103" t="s">
        <v>2884</v>
      </c>
      <c r="Z197" s="1103"/>
      <c r="AA197" s="1103"/>
      <c r="AB197" s="1103"/>
      <c r="AC197" s="1103"/>
      <c r="AD197" s="1103"/>
      <c r="AE197" s="1103"/>
      <c r="AF197" s="1103"/>
      <c r="AG197" s="1103"/>
    </row>
    <row r="198" spans="2:33" ht="45.75" customHeight="1">
      <c r="B198" s="27"/>
      <c r="C198" s="5" t="s">
        <v>2869</v>
      </c>
      <c r="D198" s="330" t="s">
        <v>2898</v>
      </c>
      <c r="E198" s="329" t="s">
        <v>1706</v>
      </c>
      <c r="F198" s="163" t="s">
        <v>2734</v>
      </c>
      <c r="G198" s="4" t="s">
        <v>141</v>
      </c>
      <c r="H198" s="4">
        <f t="shared" si="15"/>
        <v>40</v>
      </c>
      <c r="I198" s="4" t="s">
        <v>147</v>
      </c>
      <c r="J198" s="4">
        <v>1</v>
      </c>
      <c r="K198" s="4">
        <v>1</v>
      </c>
      <c r="L198" s="1036">
        <v>-5</v>
      </c>
      <c r="M198" s="1036"/>
      <c r="N198" s="1036">
        <v>5</v>
      </c>
      <c r="O198" s="1036"/>
      <c r="P198" s="1037" t="s">
        <v>261</v>
      </c>
      <c r="Q198" s="1036"/>
      <c r="R198" s="1042" t="s">
        <v>2944</v>
      </c>
      <c r="S198" s="1043"/>
      <c r="T198" s="1043"/>
      <c r="U198" s="1043"/>
      <c r="V198" s="1043"/>
      <c r="W198" s="1043"/>
      <c r="X198" s="1043"/>
      <c r="Y198" s="1103" t="s">
        <v>2948</v>
      </c>
      <c r="Z198" s="1103"/>
      <c r="AA198" s="1103"/>
      <c r="AB198" s="1103"/>
      <c r="AC198" s="1103"/>
      <c r="AD198" s="1103"/>
      <c r="AE198" s="1103"/>
      <c r="AF198" s="1103"/>
      <c r="AG198" s="1103"/>
    </row>
    <row r="199" spans="2:33" ht="45.75" customHeight="1">
      <c r="B199" s="27"/>
      <c r="C199" s="5" t="s">
        <v>2870</v>
      </c>
      <c r="D199" s="330" t="s">
        <v>2897</v>
      </c>
      <c r="E199" s="329" t="s">
        <v>1706</v>
      </c>
      <c r="F199" s="163" t="s">
        <v>2734</v>
      </c>
      <c r="G199" s="4" t="s">
        <v>141</v>
      </c>
      <c r="H199" s="4">
        <f t="shared" si="15"/>
        <v>41</v>
      </c>
      <c r="I199" s="4" t="s">
        <v>147</v>
      </c>
      <c r="J199" s="4">
        <v>1</v>
      </c>
      <c r="K199" s="4">
        <v>1</v>
      </c>
      <c r="L199" s="1036">
        <v>-5</v>
      </c>
      <c r="M199" s="1036"/>
      <c r="N199" s="1036">
        <v>5</v>
      </c>
      <c r="O199" s="1036"/>
      <c r="P199" s="1037" t="s">
        <v>261</v>
      </c>
      <c r="Q199" s="1036"/>
      <c r="R199" s="1042" t="s">
        <v>2944</v>
      </c>
      <c r="S199" s="1043"/>
      <c r="T199" s="1043"/>
      <c r="U199" s="1043"/>
      <c r="V199" s="1043"/>
      <c r="W199" s="1043"/>
      <c r="X199" s="1043"/>
      <c r="Y199" s="1103" t="s">
        <v>2948</v>
      </c>
      <c r="Z199" s="1103"/>
      <c r="AA199" s="1103"/>
      <c r="AB199" s="1103"/>
      <c r="AC199" s="1103"/>
      <c r="AD199" s="1103"/>
      <c r="AE199" s="1103"/>
      <c r="AF199" s="1103"/>
      <c r="AG199" s="1103"/>
    </row>
    <row r="200" spans="2:33" ht="28.5" customHeight="1">
      <c r="B200" s="27"/>
      <c r="C200" s="343" t="s">
        <v>2995</v>
      </c>
      <c r="D200" s="194" t="s">
        <v>2932</v>
      </c>
      <c r="E200" s="329" t="s">
        <v>1706</v>
      </c>
      <c r="F200" s="163" t="s">
        <v>2734</v>
      </c>
      <c r="G200" s="4" t="s">
        <v>141</v>
      </c>
      <c r="H200" s="4">
        <f t="shared" ref="H200:H204" si="16">H199+J199</f>
        <v>42</v>
      </c>
      <c r="I200" s="4" t="s">
        <v>2359</v>
      </c>
      <c r="J200" s="3">
        <v>1</v>
      </c>
      <c r="K200" s="3">
        <v>1</v>
      </c>
      <c r="L200" s="718">
        <v>0</v>
      </c>
      <c r="M200" s="718"/>
      <c r="N200" s="718">
        <v>10</v>
      </c>
      <c r="O200" s="718"/>
      <c r="P200" s="1038" t="s">
        <v>261</v>
      </c>
      <c r="Q200" s="718"/>
      <c r="R200" s="1028" t="s">
        <v>2944</v>
      </c>
      <c r="S200" s="1029"/>
      <c r="T200" s="1029"/>
      <c r="U200" s="1029"/>
      <c r="V200" s="1029"/>
      <c r="W200" s="1029"/>
      <c r="X200" s="1029"/>
      <c r="Y200" s="1040"/>
      <c r="Z200" s="1040"/>
      <c r="AA200" s="1040"/>
      <c r="AB200" s="1040"/>
      <c r="AC200" s="1040"/>
      <c r="AD200" s="1040"/>
      <c r="AE200" s="1040"/>
      <c r="AF200" s="1040"/>
      <c r="AG200" s="1040"/>
    </row>
    <row r="201" spans="2:33" ht="28.5" customHeight="1">
      <c r="B201" s="27"/>
      <c r="C201" s="343" t="s">
        <v>2872</v>
      </c>
      <c r="D201" s="194" t="s">
        <v>2896</v>
      </c>
      <c r="E201" s="329" t="s">
        <v>1706</v>
      </c>
      <c r="F201" s="163" t="s">
        <v>2734</v>
      </c>
      <c r="G201" s="4" t="s">
        <v>141</v>
      </c>
      <c r="H201" s="4">
        <f t="shared" si="16"/>
        <v>43</v>
      </c>
      <c r="I201" s="4" t="s">
        <v>2359</v>
      </c>
      <c r="J201" s="3">
        <v>1</v>
      </c>
      <c r="K201" s="3">
        <v>1</v>
      </c>
      <c r="L201" s="718">
        <v>-5</v>
      </c>
      <c r="M201" s="718"/>
      <c r="N201" s="718">
        <v>5</v>
      </c>
      <c r="O201" s="718"/>
      <c r="P201" s="1038" t="s">
        <v>261</v>
      </c>
      <c r="Q201" s="718"/>
      <c r="R201" s="1028" t="s">
        <v>2944</v>
      </c>
      <c r="S201" s="1029"/>
      <c r="T201" s="1029"/>
      <c r="U201" s="1029"/>
      <c r="V201" s="1029"/>
      <c r="W201" s="1029"/>
      <c r="X201" s="1029"/>
      <c r="Y201" s="1040"/>
      <c r="Z201" s="1040"/>
      <c r="AA201" s="1040"/>
      <c r="AB201" s="1040"/>
      <c r="AC201" s="1040"/>
      <c r="AD201" s="1040"/>
      <c r="AE201" s="1040"/>
      <c r="AF201" s="1040"/>
      <c r="AG201" s="1040"/>
    </row>
    <row r="202" spans="2:33" ht="28.5" customHeight="1">
      <c r="B202" s="27"/>
      <c r="C202" s="5" t="s">
        <v>2873</v>
      </c>
      <c r="D202" s="330" t="s">
        <v>2895</v>
      </c>
      <c r="E202" s="329" t="s">
        <v>1706</v>
      </c>
      <c r="F202" s="163" t="s">
        <v>2734</v>
      </c>
      <c r="G202" s="4" t="s">
        <v>141</v>
      </c>
      <c r="H202" s="4">
        <f t="shared" si="16"/>
        <v>44</v>
      </c>
      <c r="I202" s="4" t="s">
        <v>147</v>
      </c>
      <c r="J202" s="4">
        <v>1</v>
      </c>
      <c r="K202" s="4">
        <v>1</v>
      </c>
      <c r="L202" s="718">
        <v>-5</v>
      </c>
      <c r="M202" s="718"/>
      <c r="N202" s="718">
        <v>5</v>
      </c>
      <c r="O202" s="718"/>
      <c r="P202" s="1038" t="s">
        <v>261</v>
      </c>
      <c r="Q202" s="718"/>
      <c r="R202" s="1028" t="s">
        <v>2944</v>
      </c>
      <c r="S202" s="1029"/>
      <c r="T202" s="1029"/>
      <c r="U202" s="1029"/>
      <c r="V202" s="1029"/>
      <c r="W202" s="1029"/>
      <c r="X202" s="1029"/>
      <c r="Y202" s="1040"/>
      <c r="Z202" s="1040"/>
      <c r="AA202" s="1040"/>
      <c r="AB202" s="1040"/>
      <c r="AC202" s="1040"/>
      <c r="AD202" s="1040"/>
      <c r="AE202" s="1040"/>
      <c r="AF202" s="1040"/>
      <c r="AG202" s="1040"/>
    </row>
    <row r="203" spans="2:33" ht="28.5" customHeight="1">
      <c r="B203" s="27"/>
      <c r="C203" s="5" t="s">
        <v>2874</v>
      </c>
      <c r="D203" s="330" t="s">
        <v>2894</v>
      </c>
      <c r="E203" s="329" t="s">
        <v>1706</v>
      </c>
      <c r="F203" s="163" t="s">
        <v>2734</v>
      </c>
      <c r="G203" s="4" t="s">
        <v>141</v>
      </c>
      <c r="H203" s="4">
        <f t="shared" si="16"/>
        <v>45</v>
      </c>
      <c r="I203" s="4" t="s">
        <v>147</v>
      </c>
      <c r="J203" s="4">
        <v>1</v>
      </c>
      <c r="K203" s="4">
        <v>1</v>
      </c>
      <c r="L203" s="1036">
        <v>-5</v>
      </c>
      <c r="M203" s="1036"/>
      <c r="N203" s="1036">
        <v>5</v>
      </c>
      <c r="O203" s="1036"/>
      <c r="P203" s="1037" t="s">
        <v>261</v>
      </c>
      <c r="Q203" s="1036"/>
      <c r="R203" s="1042" t="s">
        <v>2944</v>
      </c>
      <c r="S203" s="1043"/>
      <c r="T203" s="1043"/>
      <c r="U203" s="1043"/>
      <c r="V203" s="1043"/>
      <c r="W203" s="1043"/>
      <c r="X203" s="1043"/>
      <c r="Y203" s="1103" t="s">
        <v>2947</v>
      </c>
      <c r="Z203" s="1103"/>
      <c r="AA203" s="1103"/>
      <c r="AB203" s="1103"/>
      <c r="AC203" s="1103"/>
      <c r="AD203" s="1103"/>
      <c r="AE203" s="1103"/>
      <c r="AF203" s="1103"/>
      <c r="AG203" s="1103"/>
    </row>
    <row r="204" spans="2:33" ht="28.5" customHeight="1">
      <c r="B204" s="27"/>
      <c r="C204" s="5" t="s">
        <v>2875</v>
      </c>
      <c r="D204" s="330" t="s">
        <v>2893</v>
      </c>
      <c r="E204" s="329" t="s">
        <v>1706</v>
      </c>
      <c r="F204" s="163" t="s">
        <v>2734</v>
      </c>
      <c r="G204" s="4" t="s">
        <v>141</v>
      </c>
      <c r="H204" s="4">
        <f t="shared" si="16"/>
        <v>46</v>
      </c>
      <c r="I204" s="4" t="s">
        <v>147</v>
      </c>
      <c r="J204" s="4">
        <v>1</v>
      </c>
      <c r="K204" s="4">
        <v>1</v>
      </c>
      <c r="L204" s="1036">
        <v>-5</v>
      </c>
      <c r="M204" s="1036"/>
      <c r="N204" s="1036">
        <v>5</v>
      </c>
      <c r="O204" s="1036"/>
      <c r="P204" s="1037" t="s">
        <v>261</v>
      </c>
      <c r="Q204" s="1036"/>
      <c r="R204" s="1042" t="s">
        <v>2944</v>
      </c>
      <c r="S204" s="1043"/>
      <c r="T204" s="1043"/>
      <c r="U204" s="1043"/>
      <c r="V204" s="1043"/>
      <c r="W204" s="1043"/>
      <c r="X204" s="1043"/>
      <c r="Y204" s="1103" t="s">
        <v>2947</v>
      </c>
      <c r="Z204" s="1103"/>
      <c r="AA204" s="1103"/>
      <c r="AB204" s="1103"/>
      <c r="AC204" s="1103"/>
      <c r="AD204" s="1103"/>
      <c r="AE204" s="1103"/>
      <c r="AF204" s="1103"/>
      <c r="AG204" s="1103"/>
    </row>
    <row r="205" spans="2:33" ht="28.5" customHeight="1">
      <c r="B205" s="27"/>
      <c r="C205" s="343" t="s">
        <v>2996</v>
      </c>
      <c r="D205" s="194" t="s">
        <v>2925</v>
      </c>
      <c r="E205" s="329" t="s">
        <v>1706</v>
      </c>
      <c r="F205" s="163" t="s">
        <v>2734</v>
      </c>
      <c r="G205" s="4" t="s">
        <v>141</v>
      </c>
      <c r="H205" s="4">
        <f t="shared" ref="H205:H209" si="17">H204+J204</f>
        <v>47</v>
      </c>
      <c r="I205" s="4" t="s">
        <v>2359</v>
      </c>
      <c r="J205" s="3">
        <v>1</v>
      </c>
      <c r="K205" s="3">
        <v>1</v>
      </c>
      <c r="L205" s="718">
        <v>0</v>
      </c>
      <c r="M205" s="718"/>
      <c r="N205" s="718">
        <v>10</v>
      </c>
      <c r="O205" s="718"/>
      <c r="P205" s="1038" t="s">
        <v>261</v>
      </c>
      <c r="Q205" s="718"/>
      <c r="R205" s="1028" t="s">
        <v>2944</v>
      </c>
      <c r="S205" s="1029"/>
      <c r="T205" s="1029"/>
      <c r="U205" s="1029"/>
      <c r="V205" s="1029"/>
      <c r="W205" s="1029"/>
      <c r="X205" s="1029"/>
      <c r="Y205" s="1040"/>
      <c r="Z205" s="1040"/>
      <c r="AA205" s="1040"/>
      <c r="AB205" s="1040"/>
      <c r="AC205" s="1040"/>
      <c r="AD205" s="1040"/>
      <c r="AE205" s="1040"/>
      <c r="AF205" s="1040"/>
      <c r="AG205" s="1040"/>
    </row>
    <row r="206" spans="2:33" ht="28.5" customHeight="1">
      <c r="B206" s="27"/>
      <c r="C206" s="343" t="s">
        <v>2876</v>
      </c>
      <c r="D206" s="194" t="s">
        <v>2885</v>
      </c>
      <c r="E206" s="329" t="s">
        <v>1706</v>
      </c>
      <c r="F206" s="163" t="s">
        <v>2734</v>
      </c>
      <c r="G206" s="4" t="s">
        <v>141</v>
      </c>
      <c r="H206" s="4">
        <f t="shared" si="17"/>
        <v>48</v>
      </c>
      <c r="I206" s="4" t="s">
        <v>2359</v>
      </c>
      <c r="J206" s="3">
        <v>1</v>
      </c>
      <c r="K206" s="3">
        <v>1</v>
      </c>
      <c r="L206" s="718">
        <v>-5</v>
      </c>
      <c r="M206" s="718"/>
      <c r="N206" s="718">
        <v>5</v>
      </c>
      <c r="O206" s="718"/>
      <c r="P206" s="1038" t="s">
        <v>261</v>
      </c>
      <c r="Q206" s="718"/>
      <c r="R206" s="1028" t="s">
        <v>2944</v>
      </c>
      <c r="S206" s="1029"/>
      <c r="T206" s="1029"/>
      <c r="U206" s="1029"/>
      <c r="V206" s="1029"/>
      <c r="W206" s="1029"/>
      <c r="X206" s="1029"/>
      <c r="Y206" s="1040"/>
      <c r="Z206" s="1040"/>
      <c r="AA206" s="1040"/>
      <c r="AB206" s="1040"/>
      <c r="AC206" s="1040"/>
      <c r="AD206" s="1040"/>
      <c r="AE206" s="1040"/>
      <c r="AF206" s="1040"/>
      <c r="AG206" s="1040"/>
    </row>
    <row r="207" spans="2:33" ht="28.5" customHeight="1">
      <c r="B207" s="27"/>
      <c r="C207" s="5" t="s">
        <v>2877</v>
      </c>
      <c r="D207" s="330" t="s">
        <v>2886</v>
      </c>
      <c r="E207" s="329" t="s">
        <v>1706</v>
      </c>
      <c r="F207" s="163" t="s">
        <v>2734</v>
      </c>
      <c r="G207" s="4" t="s">
        <v>141</v>
      </c>
      <c r="H207" s="4">
        <f t="shared" si="17"/>
        <v>49</v>
      </c>
      <c r="I207" s="4" t="s">
        <v>147</v>
      </c>
      <c r="J207" s="4">
        <v>1</v>
      </c>
      <c r="K207" s="4">
        <v>1</v>
      </c>
      <c r="L207" s="718">
        <v>-5</v>
      </c>
      <c r="M207" s="718"/>
      <c r="N207" s="718">
        <v>5</v>
      </c>
      <c r="O207" s="718"/>
      <c r="P207" s="1038" t="s">
        <v>261</v>
      </c>
      <c r="Q207" s="718"/>
      <c r="R207" s="1028" t="s">
        <v>2944</v>
      </c>
      <c r="S207" s="1029"/>
      <c r="T207" s="1029"/>
      <c r="U207" s="1029"/>
      <c r="V207" s="1029"/>
      <c r="W207" s="1029"/>
      <c r="X207" s="1029"/>
      <c r="Y207" s="1040"/>
      <c r="Z207" s="1040"/>
      <c r="AA207" s="1040"/>
      <c r="AB207" s="1040"/>
      <c r="AC207" s="1040"/>
      <c r="AD207" s="1040"/>
      <c r="AE207" s="1040"/>
      <c r="AF207" s="1040"/>
      <c r="AG207" s="1040"/>
    </row>
    <row r="208" spans="2:33" ht="28.5" customHeight="1">
      <c r="B208" s="27"/>
      <c r="C208" s="5" t="s">
        <v>2878</v>
      </c>
      <c r="D208" s="330" t="s">
        <v>2887</v>
      </c>
      <c r="E208" s="329" t="s">
        <v>1706</v>
      </c>
      <c r="F208" s="163" t="s">
        <v>2734</v>
      </c>
      <c r="G208" s="4" t="s">
        <v>141</v>
      </c>
      <c r="H208" s="4">
        <f t="shared" si="17"/>
        <v>50</v>
      </c>
      <c r="I208" s="4" t="s">
        <v>147</v>
      </c>
      <c r="J208" s="4">
        <v>1</v>
      </c>
      <c r="K208" s="4">
        <v>1</v>
      </c>
      <c r="L208" s="1036">
        <v>-5</v>
      </c>
      <c r="M208" s="1036"/>
      <c r="N208" s="1036">
        <v>5</v>
      </c>
      <c r="O208" s="1036"/>
      <c r="P208" s="1037" t="s">
        <v>261</v>
      </c>
      <c r="Q208" s="1036"/>
      <c r="R208" s="1042" t="s">
        <v>2944</v>
      </c>
      <c r="S208" s="1043"/>
      <c r="T208" s="1043"/>
      <c r="U208" s="1043"/>
      <c r="V208" s="1043"/>
      <c r="W208" s="1043"/>
      <c r="X208" s="1043"/>
      <c r="Y208" s="1103" t="s">
        <v>2947</v>
      </c>
      <c r="Z208" s="1103"/>
      <c r="AA208" s="1103"/>
      <c r="AB208" s="1103"/>
      <c r="AC208" s="1103"/>
      <c r="AD208" s="1103"/>
      <c r="AE208" s="1103"/>
      <c r="AF208" s="1103"/>
      <c r="AG208" s="1103"/>
    </row>
    <row r="209" spans="2:33" ht="28.5" customHeight="1">
      <c r="B209" s="27"/>
      <c r="C209" s="5" t="s">
        <v>2879</v>
      </c>
      <c r="D209" s="330" t="s">
        <v>2888</v>
      </c>
      <c r="E209" s="329" t="s">
        <v>1706</v>
      </c>
      <c r="F209" s="163" t="s">
        <v>2734</v>
      </c>
      <c r="G209" s="4" t="s">
        <v>141</v>
      </c>
      <c r="H209" s="4">
        <f t="shared" si="17"/>
        <v>51</v>
      </c>
      <c r="I209" s="4" t="s">
        <v>147</v>
      </c>
      <c r="J209" s="4">
        <v>1</v>
      </c>
      <c r="K209" s="4">
        <v>1</v>
      </c>
      <c r="L209" s="1036">
        <v>-5</v>
      </c>
      <c r="M209" s="1036"/>
      <c r="N209" s="1036">
        <v>5</v>
      </c>
      <c r="O209" s="1036"/>
      <c r="P209" s="1037" t="s">
        <v>261</v>
      </c>
      <c r="Q209" s="1036"/>
      <c r="R209" s="1042" t="s">
        <v>2944</v>
      </c>
      <c r="S209" s="1043"/>
      <c r="T209" s="1043"/>
      <c r="U209" s="1043"/>
      <c r="V209" s="1043"/>
      <c r="W209" s="1043"/>
      <c r="X209" s="1043"/>
      <c r="Y209" s="1103" t="s">
        <v>2947</v>
      </c>
      <c r="Z209" s="1103"/>
      <c r="AA209" s="1103"/>
      <c r="AB209" s="1103"/>
      <c r="AC209" s="1103"/>
      <c r="AD209" s="1103"/>
      <c r="AE209" s="1103"/>
      <c r="AF209" s="1103"/>
      <c r="AG209" s="1103"/>
    </row>
    <row r="210" spans="2:33" ht="28.5" customHeight="1">
      <c r="B210" s="27"/>
      <c r="C210" s="343" t="s">
        <v>2997</v>
      </c>
      <c r="D210" s="194" t="s">
        <v>2933</v>
      </c>
      <c r="E210" s="329" t="s">
        <v>1706</v>
      </c>
      <c r="F210" s="163" t="s">
        <v>2734</v>
      </c>
      <c r="G210" s="4" t="s">
        <v>141</v>
      </c>
      <c r="H210" s="4">
        <f t="shared" ref="H210:H215" si="18">H209+J209</f>
        <v>52</v>
      </c>
      <c r="I210" s="4" t="s">
        <v>2359</v>
      </c>
      <c r="J210" s="3">
        <v>1</v>
      </c>
      <c r="K210" s="3">
        <v>1</v>
      </c>
      <c r="L210" s="718">
        <v>0</v>
      </c>
      <c r="M210" s="718"/>
      <c r="N210" s="718">
        <v>10</v>
      </c>
      <c r="O210" s="718"/>
      <c r="P210" s="1038" t="s">
        <v>261</v>
      </c>
      <c r="Q210" s="718"/>
      <c r="R210" s="1028" t="s">
        <v>2944</v>
      </c>
      <c r="S210" s="1029"/>
      <c r="T210" s="1029"/>
      <c r="U210" s="1029"/>
      <c r="V210" s="1029"/>
      <c r="W210" s="1029"/>
      <c r="X210" s="1029"/>
      <c r="Y210" s="1040"/>
      <c r="Z210" s="1040"/>
      <c r="AA210" s="1040"/>
      <c r="AB210" s="1040"/>
      <c r="AC210" s="1040"/>
      <c r="AD210" s="1040"/>
      <c r="AE210" s="1040"/>
      <c r="AF210" s="1040"/>
      <c r="AG210" s="1040"/>
    </row>
    <row r="211" spans="2:33" ht="28.5" customHeight="1">
      <c r="B211" s="27"/>
      <c r="C211" s="343" t="s">
        <v>2880</v>
      </c>
      <c r="D211" s="194" t="s">
        <v>2889</v>
      </c>
      <c r="E211" s="329" t="s">
        <v>1706</v>
      </c>
      <c r="F211" s="163" t="s">
        <v>2734</v>
      </c>
      <c r="G211" s="4" t="s">
        <v>141</v>
      </c>
      <c r="H211" s="4">
        <f t="shared" si="18"/>
        <v>53</v>
      </c>
      <c r="I211" s="4" t="s">
        <v>2359</v>
      </c>
      <c r="J211" s="3">
        <v>1</v>
      </c>
      <c r="K211" s="3">
        <v>1</v>
      </c>
      <c r="L211" s="718">
        <v>-5</v>
      </c>
      <c r="M211" s="718"/>
      <c r="N211" s="718">
        <v>5</v>
      </c>
      <c r="O211" s="718"/>
      <c r="P211" s="1038" t="s">
        <v>261</v>
      </c>
      <c r="Q211" s="718"/>
      <c r="R211" s="1028" t="s">
        <v>2944</v>
      </c>
      <c r="S211" s="1029"/>
      <c r="T211" s="1029"/>
      <c r="U211" s="1029"/>
      <c r="V211" s="1029"/>
      <c r="W211" s="1029"/>
      <c r="X211" s="1029"/>
      <c r="Y211" s="1040"/>
      <c r="Z211" s="1040"/>
      <c r="AA211" s="1040"/>
      <c r="AB211" s="1040"/>
      <c r="AC211" s="1040"/>
      <c r="AD211" s="1040"/>
      <c r="AE211" s="1040"/>
      <c r="AF211" s="1040"/>
      <c r="AG211" s="1040"/>
    </row>
    <row r="212" spans="2:33" ht="28.5" customHeight="1">
      <c r="B212" s="27"/>
      <c r="C212" s="5" t="s">
        <v>2881</v>
      </c>
      <c r="D212" s="330" t="s">
        <v>2890</v>
      </c>
      <c r="E212" s="329" t="s">
        <v>1706</v>
      </c>
      <c r="F212" s="163" t="s">
        <v>2734</v>
      </c>
      <c r="G212" s="4" t="s">
        <v>141</v>
      </c>
      <c r="H212" s="4">
        <f t="shared" si="18"/>
        <v>54</v>
      </c>
      <c r="I212" s="4" t="s">
        <v>147</v>
      </c>
      <c r="J212" s="4">
        <v>1</v>
      </c>
      <c r="K212" s="4">
        <v>1</v>
      </c>
      <c r="L212" s="718">
        <v>-5</v>
      </c>
      <c r="M212" s="718"/>
      <c r="N212" s="718">
        <v>5</v>
      </c>
      <c r="O212" s="718"/>
      <c r="P212" s="1038" t="s">
        <v>261</v>
      </c>
      <c r="Q212" s="718"/>
      <c r="R212" s="1028" t="s">
        <v>2944</v>
      </c>
      <c r="S212" s="1029"/>
      <c r="T212" s="1029"/>
      <c r="U212" s="1029"/>
      <c r="V212" s="1029"/>
      <c r="W212" s="1029"/>
      <c r="X212" s="1029"/>
      <c r="Y212" s="1040"/>
      <c r="Z212" s="1040"/>
      <c r="AA212" s="1040"/>
      <c r="AB212" s="1040"/>
      <c r="AC212" s="1040"/>
      <c r="AD212" s="1040"/>
      <c r="AE212" s="1040"/>
      <c r="AF212" s="1040"/>
      <c r="AG212" s="1040"/>
    </row>
    <row r="213" spans="2:33" ht="28.5" customHeight="1">
      <c r="B213" s="27"/>
      <c r="C213" s="5" t="s">
        <v>2882</v>
      </c>
      <c r="D213" s="330" t="s">
        <v>2891</v>
      </c>
      <c r="E213" s="329" t="s">
        <v>1706</v>
      </c>
      <c r="F213" s="163" t="s">
        <v>2734</v>
      </c>
      <c r="G213" s="4" t="s">
        <v>141</v>
      </c>
      <c r="H213" s="4">
        <f t="shared" si="18"/>
        <v>55</v>
      </c>
      <c r="I213" s="4" t="s">
        <v>147</v>
      </c>
      <c r="J213" s="4">
        <v>1</v>
      </c>
      <c r="K213" s="4">
        <v>1</v>
      </c>
      <c r="L213" s="1036">
        <v>-5</v>
      </c>
      <c r="M213" s="1036"/>
      <c r="N213" s="1036">
        <v>5</v>
      </c>
      <c r="O213" s="1036"/>
      <c r="P213" s="1037" t="s">
        <v>261</v>
      </c>
      <c r="Q213" s="1036"/>
      <c r="R213" s="1042" t="s">
        <v>2944</v>
      </c>
      <c r="S213" s="1043"/>
      <c r="T213" s="1043"/>
      <c r="U213" s="1043"/>
      <c r="V213" s="1043"/>
      <c r="W213" s="1043"/>
      <c r="X213" s="1043"/>
      <c r="Y213" s="1103" t="s">
        <v>2947</v>
      </c>
      <c r="Z213" s="1103"/>
      <c r="AA213" s="1103"/>
      <c r="AB213" s="1103"/>
      <c r="AC213" s="1103"/>
      <c r="AD213" s="1103"/>
      <c r="AE213" s="1103"/>
      <c r="AF213" s="1103"/>
      <c r="AG213" s="1103"/>
    </row>
    <row r="214" spans="2:33" ht="28.5" customHeight="1">
      <c r="B214" s="27"/>
      <c r="C214" s="5" t="s">
        <v>2883</v>
      </c>
      <c r="D214" s="330" t="s">
        <v>2892</v>
      </c>
      <c r="E214" s="329" t="s">
        <v>1706</v>
      </c>
      <c r="F214" s="163" t="s">
        <v>2734</v>
      </c>
      <c r="G214" s="4" t="s">
        <v>141</v>
      </c>
      <c r="H214" s="4">
        <f t="shared" si="18"/>
        <v>56</v>
      </c>
      <c r="I214" s="4" t="s">
        <v>147</v>
      </c>
      <c r="J214" s="4">
        <v>1</v>
      </c>
      <c r="K214" s="4">
        <v>1</v>
      </c>
      <c r="L214" s="1036">
        <v>-5</v>
      </c>
      <c r="M214" s="1036"/>
      <c r="N214" s="1036">
        <v>5</v>
      </c>
      <c r="O214" s="1036"/>
      <c r="P214" s="1037" t="s">
        <v>261</v>
      </c>
      <c r="Q214" s="1036"/>
      <c r="R214" s="1042" t="s">
        <v>2944</v>
      </c>
      <c r="S214" s="1043"/>
      <c r="T214" s="1043"/>
      <c r="U214" s="1043"/>
      <c r="V214" s="1043"/>
      <c r="W214" s="1043"/>
      <c r="X214" s="1043"/>
      <c r="Y214" s="1103" t="s">
        <v>2947</v>
      </c>
      <c r="Z214" s="1103"/>
      <c r="AA214" s="1103"/>
      <c r="AB214" s="1103"/>
      <c r="AC214" s="1103"/>
      <c r="AD214" s="1103"/>
      <c r="AE214" s="1103"/>
      <c r="AF214" s="1103"/>
      <c r="AG214" s="1103"/>
    </row>
    <row r="215" spans="2:33" ht="21" customHeight="1">
      <c r="B215" s="27"/>
      <c r="C215" s="14" t="s">
        <v>2327</v>
      </c>
      <c r="D215" s="15" t="s">
        <v>2411</v>
      </c>
      <c r="E215" s="329" t="s">
        <v>1706</v>
      </c>
      <c r="F215" s="163" t="s">
        <v>2734</v>
      </c>
      <c r="G215" s="4" t="s">
        <v>141</v>
      </c>
      <c r="H215" s="4">
        <f t="shared" si="18"/>
        <v>57</v>
      </c>
      <c r="I215" s="16" t="s">
        <v>143</v>
      </c>
      <c r="J215" s="16">
        <v>1</v>
      </c>
      <c r="K215" s="4">
        <v>1</v>
      </c>
      <c r="L215" s="718">
        <v>0</v>
      </c>
      <c r="M215" s="718"/>
      <c r="N215" s="718">
        <v>11</v>
      </c>
      <c r="O215" s="718"/>
      <c r="P215" s="1038" t="s">
        <v>261</v>
      </c>
      <c r="Q215" s="718"/>
      <c r="R215" s="1028" t="s">
        <v>261</v>
      </c>
      <c r="S215" s="1029"/>
      <c r="T215" s="1029"/>
      <c r="U215" s="1029"/>
      <c r="V215" s="1029"/>
      <c r="W215" s="1029"/>
      <c r="X215" s="1029"/>
      <c r="Y215" s="1040"/>
      <c r="Z215" s="1040"/>
      <c r="AA215" s="1040"/>
      <c r="AB215" s="1040"/>
      <c r="AC215" s="1040"/>
      <c r="AD215" s="1040"/>
      <c r="AE215" s="1040"/>
      <c r="AF215" s="1040"/>
      <c r="AG215" s="1040"/>
    </row>
    <row r="216" spans="2:33" ht="21" customHeight="1">
      <c r="B216" s="27"/>
      <c r="C216" s="5" t="s">
        <v>2328</v>
      </c>
      <c r="D216" s="6" t="s">
        <v>2412</v>
      </c>
      <c r="E216" s="329" t="s">
        <v>1706</v>
      </c>
      <c r="F216" s="163" t="s">
        <v>2734</v>
      </c>
      <c r="G216" s="4" t="s">
        <v>141</v>
      </c>
      <c r="H216" s="4">
        <f t="shared" si="15"/>
        <v>58</v>
      </c>
      <c r="I216" s="4" t="s">
        <v>143</v>
      </c>
      <c r="J216" s="9">
        <v>1</v>
      </c>
      <c r="K216" s="9">
        <v>1</v>
      </c>
      <c r="L216" s="1039">
        <v>1</v>
      </c>
      <c r="M216" s="1039"/>
      <c r="N216" s="718">
        <v>11</v>
      </c>
      <c r="O216" s="718"/>
      <c r="P216" s="1038" t="s">
        <v>261</v>
      </c>
      <c r="Q216" s="718"/>
      <c r="R216" s="1028" t="s">
        <v>261</v>
      </c>
      <c r="S216" s="1029"/>
      <c r="T216" s="1029"/>
      <c r="U216" s="1029"/>
      <c r="V216" s="1029"/>
      <c r="W216" s="1029"/>
      <c r="X216" s="1029"/>
      <c r="Y216" s="1040"/>
      <c r="Z216" s="1040"/>
      <c r="AA216" s="1040"/>
      <c r="AB216" s="1040"/>
      <c r="AC216" s="1040"/>
      <c r="AD216" s="1040"/>
      <c r="AE216" s="1040"/>
      <c r="AF216" s="1040"/>
      <c r="AG216" s="1040"/>
    </row>
    <row r="217" spans="2:33" ht="27.75" customHeight="1">
      <c r="B217" s="27"/>
      <c r="C217" s="5" t="s">
        <v>2999</v>
      </c>
      <c r="D217" s="6" t="s">
        <v>2413</v>
      </c>
      <c r="E217" s="329" t="s">
        <v>1706</v>
      </c>
      <c r="F217" s="163" t="s">
        <v>2734</v>
      </c>
      <c r="G217" s="4" t="s">
        <v>141</v>
      </c>
      <c r="H217" s="4">
        <f t="shared" si="15"/>
        <v>59</v>
      </c>
      <c r="I217" s="4" t="s">
        <v>143</v>
      </c>
      <c r="J217" s="9">
        <v>1</v>
      </c>
      <c r="K217" s="9">
        <v>1</v>
      </c>
      <c r="L217" s="1041" t="s">
        <v>3068</v>
      </c>
      <c r="M217" s="1039"/>
      <c r="N217" s="719" t="s">
        <v>3069</v>
      </c>
      <c r="O217" s="718"/>
      <c r="P217" s="1038" t="s">
        <v>261</v>
      </c>
      <c r="Q217" s="718"/>
      <c r="R217" s="1028" t="s">
        <v>261</v>
      </c>
      <c r="S217" s="1029"/>
      <c r="T217" s="1029"/>
      <c r="U217" s="1029"/>
      <c r="V217" s="1029"/>
      <c r="W217" s="1029"/>
      <c r="X217" s="1029"/>
      <c r="Y217" s="1040"/>
      <c r="Z217" s="1040"/>
      <c r="AA217" s="1040"/>
      <c r="AB217" s="1040"/>
      <c r="AC217" s="1040"/>
      <c r="AD217" s="1040"/>
      <c r="AE217" s="1040"/>
      <c r="AF217" s="1040"/>
      <c r="AG217" s="1040"/>
    </row>
    <row r="218" spans="2:33" ht="63.75" customHeight="1">
      <c r="B218" s="27"/>
      <c r="C218" s="7" t="s">
        <v>2330</v>
      </c>
      <c r="D218" s="8" t="s">
        <v>2768</v>
      </c>
      <c r="E218" s="329" t="s">
        <v>1706</v>
      </c>
      <c r="F218" s="163" t="s">
        <v>2734</v>
      </c>
      <c r="G218" s="4" t="s">
        <v>141</v>
      </c>
      <c r="H218" s="4">
        <f t="shared" si="15"/>
        <v>60</v>
      </c>
      <c r="I218" s="9" t="s">
        <v>143</v>
      </c>
      <c r="J218" s="9">
        <v>1</v>
      </c>
      <c r="K218" s="9">
        <v>1</v>
      </c>
      <c r="L218" s="1039">
        <v>0</v>
      </c>
      <c r="M218" s="1039"/>
      <c r="N218" s="718">
        <v>3</v>
      </c>
      <c r="O218" s="718"/>
      <c r="P218" s="1038" t="s">
        <v>261</v>
      </c>
      <c r="Q218" s="718"/>
      <c r="R218" s="1028" t="s">
        <v>261</v>
      </c>
      <c r="S218" s="1029"/>
      <c r="T218" s="1029"/>
      <c r="U218" s="1029"/>
      <c r="V218" s="1029"/>
      <c r="W218" s="1029"/>
      <c r="X218" s="1029"/>
      <c r="Y218" s="1040" t="s">
        <v>2360</v>
      </c>
      <c r="Z218" s="1040"/>
      <c r="AA218" s="1040"/>
      <c r="AB218" s="1040"/>
      <c r="AC218" s="1040"/>
      <c r="AD218" s="1040"/>
      <c r="AE218" s="1040"/>
      <c r="AF218" s="1040"/>
      <c r="AG218" s="1040"/>
    </row>
    <row r="219" spans="2:33" ht="21" customHeight="1">
      <c r="B219" s="27"/>
      <c r="C219" s="5" t="s">
        <v>2332</v>
      </c>
      <c r="D219" s="6" t="s">
        <v>2414</v>
      </c>
      <c r="E219" s="329" t="s">
        <v>1706</v>
      </c>
      <c r="F219" s="163" t="s">
        <v>2734</v>
      </c>
      <c r="G219" s="4" t="s">
        <v>141</v>
      </c>
      <c r="H219" s="4">
        <f t="shared" si="15"/>
        <v>61</v>
      </c>
      <c r="I219" s="4" t="s">
        <v>143</v>
      </c>
      <c r="J219" s="9">
        <v>1</v>
      </c>
      <c r="K219" s="9">
        <v>1</v>
      </c>
      <c r="L219" s="1039">
        <v>0</v>
      </c>
      <c r="M219" s="1039"/>
      <c r="N219" s="718">
        <v>40</v>
      </c>
      <c r="O219" s="718"/>
      <c r="P219" s="1038" t="s">
        <v>261</v>
      </c>
      <c r="Q219" s="718"/>
      <c r="R219" s="1028" t="s">
        <v>261</v>
      </c>
      <c r="S219" s="1029"/>
      <c r="T219" s="1029"/>
      <c r="U219" s="1029"/>
      <c r="V219" s="1029"/>
      <c r="W219" s="1029"/>
      <c r="X219" s="1029"/>
      <c r="Y219" s="1040"/>
      <c r="Z219" s="1040"/>
      <c r="AA219" s="1040"/>
      <c r="AB219" s="1040"/>
      <c r="AC219" s="1040"/>
      <c r="AD219" s="1040"/>
      <c r="AE219" s="1040"/>
      <c r="AF219" s="1040"/>
      <c r="AG219" s="1040"/>
    </row>
    <row r="220" spans="2:33" ht="21" customHeight="1">
      <c r="B220" s="27"/>
      <c r="C220" s="5" t="s">
        <v>2334</v>
      </c>
      <c r="D220" s="6" t="s">
        <v>2415</v>
      </c>
      <c r="E220" s="329" t="s">
        <v>1706</v>
      </c>
      <c r="F220" s="163" t="s">
        <v>2734</v>
      </c>
      <c r="G220" s="4" t="s">
        <v>141</v>
      </c>
      <c r="H220" s="4">
        <f t="shared" si="15"/>
        <v>62</v>
      </c>
      <c r="I220" s="4" t="s">
        <v>143</v>
      </c>
      <c r="J220" s="9">
        <v>1</v>
      </c>
      <c r="K220" s="9">
        <v>1</v>
      </c>
      <c r="L220" s="1039">
        <v>0</v>
      </c>
      <c r="M220" s="1039"/>
      <c r="N220" s="718">
        <v>40</v>
      </c>
      <c r="O220" s="718"/>
      <c r="P220" s="1038" t="s">
        <v>261</v>
      </c>
      <c r="Q220" s="718"/>
      <c r="R220" s="1028" t="s">
        <v>261</v>
      </c>
      <c r="S220" s="1029"/>
      <c r="T220" s="1029"/>
      <c r="U220" s="1029"/>
      <c r="V220" s="1029"/>
      <c r="W220" s="1029"/>
      <c r="X220" s="1029"/>
      <c r="Y220" s="1040"/>
      <c r="Z220" s="1040"/>
      <c r="AA220" s="1040"/>
      <c r="AB220" s="1040"/>
      <c r="AC220" s="1040"/>
      <c r="AD220" s="1040"/>
      <c r="AE220" s="1040"/>
      <c r="AF220" s="1040"/>
      <c r="AG220" s="1040"/>
    </row>
    <row r="221" spans="2:33" ht="36" customHeight="1">
      <c r="B221" s="27"/>
      <c r="C221" s="5" t="s">
        <v>2336</v>
      </c>
      <c r="D221" s="6" t="s">
        <v>2416</v>
      </c>
      <c r="E221" s="329" t="s">
        <v>1706</v>
      </c>
      <c r="F221" s="163" t="s">
        <v>2734</v>
      </c>
      <c r="G221" s="4" t="s">
        <v>141</v>
      </c>
      <c r="H221" s="4">
        <f t="shared" si="15"/>
        <v>63</v>
      </c>
      <c r="I221" s="4" t="s">
        <v>143</v>
      </c>
      <c r="J221" s="9">
        <v>1</v>
      </c>
      <c r="K221" s="9">
        <v>1</v>
      </c>
      <c r="L221" s="1036">
        <v>0</v>
      </c>
      <c r="M221" s="1036"/>
      <c r="N221" s="1036">
        <v>40</v>
      </c>
      <c r="O221" s="1036"/>
      <c r="P221" s="1037" t="s">
        <v>261</v>
      </c>
      <c r="Q221" s="1036"/>
      <c r="R221" s="1042" t="s">
        <v>261</v>
      </c>
      <c r="S221" s="1043"/>
      <c r="T221" s="1043"/>
      <c r="U221" s="1043"/>
      <c r="V221" s="1043"/>
      <c r="W221" s="1043"/>
      <c r="X221" s="1043"/>
      <c r="Y221" s="1103" t="s">
        <v>2450</v>
      </c>
      <c r="Z221" s="1103"/>
      <c r="AA221" s="1103"/>
      <c r="AB221" s="1103"/>
      <c r="AC221" s="1103"/>
      <c r="AD221" s="1103"/>
      <c r="AE221" s="1103"/>
      <c r="AF221" s="1103"/>
      <c r="AG221" s="1103"/>
    </row>
    <row r="222" spans="2:33" ht="38.25" customHeight="1">
      <c r="B222" s="27"/>
      <c r="C222" s="194" t="s">
        <v>2621</v>
      </c>
      <c r="D222" s="194" t="s">
        <v>2990</v>
      </c>
      <c r="E222" s="329" t="s">
        <v>1706</v>
      </c>
      <c r="F222" s="163" t="s">
        <v>2734</v>
      </c>
      <c r="G222" s="4" t="s">
        <v>141</v>
      </c>
      <c r="H222" s="4">
        <f t="shared" si="15"/>
        <v>64</v>
      </c>
      <c r="I222" s="187" t="s">
        <v>143</v>
      </c>
      <c r="J222" s="192">
        <v>1</v>
      </c>
      <c r="K222" s="192">
        <v>1</v>
      </c>
      <c r="L222" s="1039">
        <v>0</v>
      </c>
      <c r="M222" s="1039"/>
      <c r="N222" s="718">
        <v>1</v>
      </c>
      <c r="O222" s="718"/>
      <c r="P222" s="1038" t="s">
        <v>261</v>
      </c>
      <c r="Q222" s="718"/>
      <c r="R222" s="1028" t="s">
        <v>261</v>
      </c>
      <c r="S222" s="1029"/>
      <c r="T222" s="1029"/>
      <c r="U222" s="1029"/>
      <c r="V222" s="1029"/>
      <c r="W222" s="1029"/>
      <c r="X222" s="1029"/>
      <c r="Y222" s="1040" t="s">
        <v>3070</v>
      </c>
      <c r="Z222" s="1040"/>
      <c r="AA222" s="1040"/>
      <c r="AB222" s="1040"/>
      <c r="AC222" s="1040"/>
      <c r="AD222" s="1040"/>
      <c r="AE222" s="1040"/>
      <c r="AF222" s="1040"/>
      <c r="AG222" s="1040"/>
    </row>
    <row r="223" spans="2:33" ht="21" customHeight="1">
      <c r="B223" s="27"/>
      <c r="C223" s="194" t="s">
        <v>2417</v>
      </c>
      <c r="D223" s="191" t="s">
        <v>2418</v>
      </c>
      <c r="E223" s="329" t="s">
        <v>1706</v>
      </c>
      <c r="F223" s="163" t="s">
        <v>2734</v>
      </c>
      <c r="G223" s="4" t="s">
        <v>141</v>
      </c>
      <c r="H223" s="4">
        <f t="shared" si="15"/>
        <v>65</v>
      </c>
      <c r="I223" s="4" t="s">
        <v>147</v>
      </c>
      <c r="J223" s="192">
        <v>1</v>
      </c>
      <c r="K223" s="192">
        <v>1</v>
      </c>
      <c r="L223" s="1039">
        <v>-6</v>
      </c>
      <c r="M223" s="1039"/>
      <c r="N223" s="718">
        <v>6</v>
      </c>
      <c r="O223" s="718"/>
      <c r="P223" s="1038" t="s">
        <v>261</v>
      </c>
      <c r="Q223" s="718"/>
      <c r="R223" s="1028" t="s">
        <v>261</v>
      </c>
      <c r="S223" s="1029"/>
      <c r="T223" s="1029"/>
      <c r="U223" s="1029"/>
      <c r="V223" s="1029"/>
      <c r="W223" s="1029"/>
      <c r="X223" s="1029"/>
      <c r="Y223" s="1040"/>
      <c r="Z223" s="1040"/>
      <c r="AA223" s="1040"/>
      <c r="AB223" s="1040"/>
      <c r="AC223" s="1040"/>
      <c r="AD223" s="1040"/>
      <c r="AE223" s="1040"/>
      <c r="AF223" s="1040"/>
      <c r="AG223" s="1040"/>
    </row>
    <row r="224" spans="2:33" ht="21" customHeight="1">
      <c r="B224" s="27"/>
      <c r="C224" s="194" t="s">
        <v>2452</v>
      </c>
      <c r="D224" s="191" t="s">
        <v>2453</v>
      </c>
      <c r="E224" s="329" t="s">
        <v>1706</v>
      </c>
      <c r="F224" s="163" t="s">
        <v>2734</v>
      </c>
      <c r="G224" s="4" t="s">
        <v>141</v>
      </c>
      <c r="H224" s="4">
        <f t="shared" si="15"/>
        <v>66</v>
      </c>
      <c r="I224" s="4" t="s">
        <v>147</v>
      </c>
      <c r="J224" s="192">
        <v>1</v>
      </c>
      <c r="K224" s="192">
        <v>1</v>
      </c>
      <c r="L224" s="1039">
        <v>-6</v>
      </c>
      <c r="M224" s="1039"/>
      <c r="N224" s="718">
        <v>6</v>
      </c>
      <c r="O224" s="718"/>
      <c r="P224" s="1038" t="s">
        <v>261</v>
      </c>
      <c r="Q224" s="718"/>
      <c r="R224" s="1028" t="s">
        <v>261</v>
      </c>
      <c r="S224" s="1029"/>
      <c r="T224" s="1029"/>
      <c r="U224" s="1029"/>
      <c r="V224" s="1029"/>
      <c r="W224" s="1029"/>
      <c r="X224" s="1029"/>
      <c r="Y224" s="1040"/>
      <c r="Z224" s="1040"/>
      <c r="AA224" s="1040"/>
      <c r="AB224" s="1040"/>
      <c r="AC224" s="1040"/>
      <c r="AD224" s="1040"/>
      <c r="AE224" s="1040"/>
      <c r="AF224" s="1040"/>
      <c r="AG224" s="1040"/>
    </row>
    <row r="225" spans="2:33" ht="21" customHeight="1">
      <c r="B225" s="27"/>
      <c r="C225" s="194" t="s">
        <v>2419</v>
      </c>
      <c r="D225" s="191" t="s">
        <v>2420</v>
      </c>
      <c r="E225" s="329" t="s">
        <v>1706</v>
      </c>
      <c r="F225" s="163" t="s">
        <v>2734</v>
      </c>
      <c r="G225" s="4" t="s">
        <v>141</v>
      </c>
      <c r="H225" s="4">
        <f t="shared" si="15"/>
        <v>67</v>
      </c>
      <c r="I225" s="4" t="s">
        <v>147</v>
      </c>
      <c r="J225" s="192">
        <v>1</v>
      </c>
      <c r="K225" s="192">
        <v>1</v>
      </c>
      <c r="L225" s="1039">
        <v>-6</v>
      </c>
      <c r="M225" s="1039"/>
      <c r="N225" s="718">
        <v>6</v>
      </c>
      <c r="O225" s="718"/>
      <c r="P225" s="1038" t="s">
        <v>261</v>
      </c>
      <c r="Q225" s="718"/>
      <c r="R225" s="1028" t="s">
        <v>261</v>
      </c>
      <c r="S225" s="1029"/>
      <c r="T225" s="1029"/>
      <c r="U225" s="1029"/>
      <c r="V225" s="1029"/>
      <c r="W225" s="1029"/>
      <c r="X225" s="1029"/>
      <c r="Y225" s="1040"/>
      <c r="Z225" s="1040"/>
      <c r="AA225" s="1040"/>
      <c r="AB225" s="1040"/>
      <c r="AC225" s="1040"/>
      <c r="AD225" s="1040"/>
      <c r="AE225" s="1040"/>
      <c r="AF225" s="1040"/>
      <c r="AG225" s="1040"/>
    </row>
    <row r="226" spans="2:33" ht="21" customHeight="1">
      <c r="B226" s="27"/>
      <c r="C226" s="194" t="s">
        <v>2421</v>
      </c>
      <c r="D226" s="191" t="s">
        <v>2422</v>
      </c>
      <c r="E226" s="329" t="s">
        <v>1706</v>
      </c>
      <c r="F226" s="163" t="s">
        <v>2734</v>
      </c>
      <c r="G226" s="4" t="s">
        <v>141</v>
      </c>
      <c r="H226" s="4">
        <f t="shared" si="15"/>
        <v>68</v>
      </c>
      <c r="I226" s="4" t="s">
        <v>147</v>
      </c>
      <c r="J226" s="187">
        <v>1</v>
      </c>
      <c r="K226" s="187">
        <v>1</v>
      </c>
      <c r="L226" s="718">
        <v>-9</v>
      </c>
      <c r="M226" s="718"/>
      <c r="N226" s="718">
        <v>9</v>
      </c>
      <c r="O226" s="718"/>
      <c r="P226" s="1038" t="s">
        <v>261</v>
      </c>
      <c r="Q226" s="718"/>
      <c r="R226" s="1028" t="s">
        <v>261</v>
      </c>
      <c r="S226" s="1029"/>
      <c r="T226" s="1029"/>
      <c r="U226" s="1029"/>
      <c r="V226" s="1029"/>
      <c r="W226" s="1029"/>
      <c r="X226" s="1029"/>
      <c r="Y226" s="1069" t="s">
        <v>2361</v>
      </c>
      <c r="Z226" s="1040"/>
      <c r="AA226" s="1040"/>
      <c r="AB226" s="1040"/>
      <c r="AC226" s="1040"/>
      <c r="AD226" s="1040"/>
      <c r="AE226" s="1040"/>
      <c r="AF226" s="1040"/>
      <c r="AG226" s="1040"/>
    </row>
    <row r="227" spans="2:33" ht="21" customHeight="1">
      <c r="B227" s="27"/>
      <c r="C227" s="330" t="s">
        <v>2423</v>
      </c>
      <c r="D227" s="6" t="s">
        <v>2424</v>
      </c>
      <c r="E227" s="329" t="s">
        <v>1706</v>
      </c>
      <c r="F227" s="163" t="s">
        <v>2734</v>
      </c>
      <c r="G227" s="4" t="s">
        <v>141</v>
      </c>
      <c r="H227" s="4">
        <f t="shared" si="15"/>
        <v>69</v>
      </c>
      <c r="I227" s="4" t="s">
        <v>147</v>
      </c>
      <c r="J227" s="11">
        <v>1</v>
      </c>
      <c r="K227" s="11">
        <v>1</v>
      </c>
      <c r="L227" s="718">
        <v>-9</v>
      </c>
      <c r="M227" s="718"/>
      <c r="N227" s="718">
        <v>9</v>
      </c>
      <c r="O227" s="718"/>
      <c r="P227" s="1038" t="s">
        <v>261</v>
      </c>
      <c r="Q227" s="718"/>
      <c r="R227" s="1080" t="s">
        <v>261</v>
      </c>
      <c r="S227" s="1081"/>
      <c r="T227" s="1081"/>
      <c r="U227" s="1081"/>
      <c r="V227" s="1081"/>
      <c r="W227" s="1081"/>
      <c r="X227" s="1081"/>
      <c r="Y227" s="1069" t="s">
        <v>2362</v>
      </c>
      <c r="Z227" s="1040"/>
      <c r="AA227" s="1040"/>
      <c r="AB227" s="1040"/>
      <c r="AC227" s="1040"/>
      <c r="AD227" s="1040"/>
      <c r="AE227" s="1040"/>
      <c r="AF227" s="1040"/>
      <c r="AG227" s="1040"/>
    </row>
    <row r="228" spans="2:33" ht="21" customHeight="1">
      <c r="B228" s="27"/>
      <c r="C228" s="330" t="s">
        <v>2553</v>
      </c>
      <c r="D228" s="6" t="s">
        <v>2554</v>
      </c>
      <c r="E228" s="329" t="s">
        <v>1706</v>
      </c>
      <c r="F228" s="163" t="s">
        <v>2734</v>
      </c>
      <c r="G228" s="4" t="s">
        <v>141</v>
      </c>
      <c r="H228" s="4">
        <f t="shared" si="15"/>
        <v>70</v>
      </c>
      <c r="I228" s="4" t="s">
        <v>147</v>
      </c>
      <c r="J228" s="11">
        <v>1</v>
      </c>
      <c r="K228" s="11">
        <v>1</v>
      </c>
      <c r="L228" s="1039">
        <v>-6</v>
      </c>
      <c r="M228" s="1039"/>
      <c r="N228" s="718">
        <v>6</v>
      </c>
      <c r="O228" s="718"/>
      <c r="P228" s="1038" t="s">
        <v>261</v>
      </c>
      <c r="Q228" s="718"/>
      <c r="R228" s="1028" t="s">
        <v>261</v>
      </c>
      <c r="S228" s="1029"/>
      <c r="T228" s="1029"/>
      <c r="U228" s="1029"/>
      <c r="V228" s="1029"/>
      <c r="W228" s="1029"/>
      <c r="X228" s="1029"/>
      <c r="Y228" s="1040"/>
      <c r="Z228" s="1040"/>
      <c r="AA228" s="1040"/>
      <c r="AB228" s="1040"/>
      <c r="AC228" s="1040"/>
      <c r="AD228" s="1040"/>
      <c r="AE228" s="1040"/>
      <c r="AF228" s="1040"/>
      <c r="AG228" s="1040"/>
    </row>
    <row r="229" spans="2:33" ht="64.5" customHeight="1">
      <c r="B229" s="27"/>
      <c r="C229" s="330" t="s">
        <v>2555</v>
      </c>
      <c r="D229" s="6" t="s">
        <v>2556</v>
      </c>
      <c r="E229" s="329" t="s">
        <v>1706</v>
      </c>
      <c r="F229" s="163" t="s">
        <v>2734</v>
      </c>
      <c r="G229" s="4" t="s">
        <v>141</v>
      </c>
      <c r="H229" s="4">
        <f t="shared" si="15"/>
        <v>71</v>
      </c>
      <c r="I229" s="11" t="s">
        <v>143</v>
      </c>
      <c r="J229" s="11">
        <v>1</v>
      </c>
      <c r="K229" s="11">
        <v>1</v>
      </c>
      <c r="L229" s="718">
        <v>0</v>
      </c>
      <c r="M229" s="718"/>
      <c r="N229" s="718">
        <v>3</v>
      </c>
      <c r="O229" s="718"/>
      <c r="P229" s="1038" t="s">
        <v>261</v>
      </c>
      <c r="Q229" s="718"/>
      <c r="R229" s="1080" t="s">
        <v>261</v>
      </c>
      <c r="S229" s="1081"/>
      <c r="T229" s="1081"/>
      <c r="U229" s="1081"/>
      <c r="V229" s="1081"/>
      <c r="W229" s="1081"/>
      <c r="X229" s="1081"/>
      <c r="Y229" s="1040" t="s">
        <v>2557</v>
      </c>
      <c r="Z229" s="1040"/>
      <c r="AA229" s="1040"/>
      <c r="AB229" s="1040"/>
      <c r="AC229" s="1040"/>
      <c r="AD229" s="1040"/>
      <c r="AE229" s="1040"/>
      <c r="AF229" s="1040"/>
      <c r="AG229" s="1040"/>
    </row>
    <row r="230" spans="2:33" ht="154.5" customHeight="1">
      <c r="B230" s="26" t="s">
        <v>2410</v>
      </c>
      <c r="C230" s="5" t="s">
        <v>2376</v>
      </c>
      <c r="D230" s="6" t="s">
        <v>2566</v>
      </c>
      <c r="E230" s="329" t="s">
        <v>1706</v>
      </c>
      <c r="F230" s="163" t="s">
        <v>2734</v>
      </c>
      <c r="G230" s="4" t="s">
        <v>141</v>
      </c>
      <c r="H230" s="4">
        <v>12</v>
      </c>
      <c r="I230" s="4" t="s">
        <v>2569</v>
      </c>
      <c r="J230" s="4">
        <v>1</v>
      </c>
      <c r="K230" s="4">
        <v>1</v>
      </c>
      <c r="L230" s="718">
        <v>-1</v>
      </c>
      <c r="M230" s="718"/>
      <c r="N230" s="718">
        <v>6</v>
      </c>
      <c r="O230" s="718"/>
      <c r="P230" s="718" t="s">
        <v>627</v>
      </c>
      <c r="Q230" s="718"/>
      <c r="R230" s="1028" t="s">
        <v>2570</v>
      </c>
      <c r="S230" s="1029"/>
      <c r="T230" s="1029"/>
      <c r="U230" s="1029"/>
      <c r="V230" s="1029"/>
      <c r="W230" s="1029"/>
      <c r="X230" s="1029"/>
      <c r="Y230" s="1040" t="s">
        <v>3071</v>
      </c>
      <c r="Z230" s="1040"/>
      <c r="AA230" s="1040"/>
      <c r="AB230" s="1040"/>
      <c r="AC230" s="1040"/>
      <c r="AD230" s="1040"/>
      <c r="AE230" s="1040"/>
      <c r="AF230" s="1040"/>
      <c r="AG230" s="1040"/>
    </row>
    <row r="231" spans="2:33" ht="20.25" customHeight="1">
      <c r="B231" s="27"/>
      <c r="C231" s="343" t="s">
        <v>534</v>
      </c>
      <c r="D231" s="191"/>
      <c r="E231" s="329" t="s">
        <v>1706</v>
      </c>
      <c r="F231" s="163" t="s">
        <v>2734</v>
      </c>
      <c r="G231" s="4" t="s">
        <v>2425</v>
      </c>
      <c r="H231" s="4">
        <f t="shared" ref="H231:H236" si="19">H230+J230</f>
        <v>13</v>
      </c>
      <c r="I231" s="4" t="s">
        <v>2426</v>
      </c>
      <c r="J231" s="3">
        <v>2</v>
      </c>
      <c r="K231" s="344" t="s">
        <v>2425</v>
      </c>
      <c r="L231" s="931" t="s">
        <v>1637</v>
      </c>
      <c r="M231" s="931"/>
      <c r="N231" s="931" t="s">
        <v>1637</v>
      </c>
      <c r="O231" s="931"/>
      <c r="P231" s="1051" t="s">
        <v>261</v>
      </c>
      <c r="Q231" s="931"/>
      <c r="R231" s="1052" t="s">
        <v>261</v>
      </c>
      <c r="S231" s="1053"/>
      <c r="T231" s="1053"/>
      <c r="U231" s="1053"/>
      <c r="V231" s="1053"/>
      <c r="W231" s="1053"/>
      <c r="X231" s="1053"/>
      <c r="Y231" s="1054"/>
      <c r="Z231" s="1054"/>
      <c r="AA231" s="1054"/>
      <c r="AB231" s="1054"/>
      <c r="AC231" s="1054"/>
      <c r="AD231" s="1054"/>
      <c r="AE231" s="1054"/>
      <c r="AF231" s="1054"/>
      <c r="AG231" s="1054"/>
    </row>
    <row r="232" spans="2:33" ht="183" customHeight="1">
      <c r="B232" s="27"/>
      <c r="C232" s="5" t="s">
        <v>2382</v>
      </c>
      <c r="D232" s="6" t="s">
        <v>2567</v>
      </c>
      <c r="E232" s="329" t="s">
        <v>1706</v>
      </c>
      <c r="F232" s="163" t="s">
        <v>2734</v>
      </c>
      <c r="G232" s="4" t="s">
        <v>141</v>
      </c>
      <c r="H232" s="4">
        <f t="shared" si="19"/>
        <v>15</v>
      </c>
      <c r="I232" s="4" t="s">
        <v>2507</v>
      </c>
      <c r="J232" s="4">
        <v>1</v>
      </c>
      <c r="K232" s="4">
        <v>1</v>
      </c>
      <c r="L232" s="718">
        <v>0</v>
      </c>
      <c r="M232" s="718"/>
      <c r="N232" s="718">
        <v>2</v>
      </c>
      <c r="O232" s="718"/>
      <c r="P232" s="1038" t="s">
        <v>261</v>
      </c>
      <c r="Q232" s="718"/>
      <c r="R232" s="1028" t="s">
        <v>2439</v>
      </c>
      <c r="S232" s="1029"/>
      <c r="T232" s="1029"/>
      <c r="U232" s="1029"/>
      <c r="V232" s="1029"/>
      <c r="W232" s="1029"/>
      <c r="X232" s="1029"/>
      <c r="Y232" s="1069" t="s">
        <v>3072</v>
      </c>
      <c r="Z232" s="1040"/>
      <c r="AA232" s="1040"/>
      <c r="AB232" s="1040"/>
      <c r="AC232" s="1040"/>
      <c r="AD232" s="1040"/>
      <c r="AE232" s="1040"/>
      <c r="AF232" s="1040"/>
      <c r="AG232" s="1040"/>
    </row>
    <row r="233" spans="2:33" ht="183" customHeight="1">
      <c r="B233" s="27"/>
      <c r="C233" s="5" t="s">
        <v>2383</v>
      </c>
      <c r="D233" s="6" t="s">
        <v>2568</v>
      </c>
      <c r="E233" s="329" t="s">
        <v>1706</v>
      </c>
      <c r="F233" s="163" t="s">
        <v>2734</v>
      </c>
      <c r="G233" s="4" t="s">
        <v>141</v>
      </c>
      <c r="H233" s="4">
        <f t="shared" si="19"/>
        <v>16</v>
      </c>
      <c r="I233" s="4" t="s">
        <v>2508</v>
      </c>
      <c r="J233" s="4">
        <v>1</v>
      </c>
      <c r="K233" s="4">
        <v>1</v>
      </c>
      <c r="L233" s="718">
        <v>0</v>
      </c>
      <c r="M233" s="718"/>
      <c r="N233" s="718">
        <v>2</v>
      </c>
      <c r="O233" s="718"/>
      <c r="P233" s="1038" t="s">
        <v>261</v>
      </c>
      <c r="Q233" s="718"/>
      <c r="R233" s="1028" t="s">
        <v>2439</v>
      </c>
      <c r="S233" s="1029"/>
      <c r="T233" s="1029"/>
      <c r="U233" s="1029"/>
      <c r="V233" s="1029"/>
      <c r="W233" s="1029"/>
      <c r="X233" s="1029"/>
      <c r="Y233" s="1069" t="s">
        <v>3073</v>
      </c>
      <c r="Z233" s="1040"/>
      <c r="AA233" s="1040"/>
      <c r="AB233" s="1040"/>
      <c r="AC233" s="1040"/>
      <c r="AD233" s="1040"/>
      <c r="AE233" s="1040"/>
      <c r="AF233" s="1040"/>
      <c r="AG233" s="1040"/>
    </row>
    <row r="234" spans="2:33" ht="20.25" customHeight="1">
      <c r="B234" s="27"/>
      <c r="C234" s="5" t="s">
        <v>2622</v>
      </c>
      <c r="D234" s="6" t="s">
        <v>2434</v>
      </c>
      <c r="E234" s="329" t="s">
        <v>1706</v>
      </c>
      <c r="F234" s="163" t="s">
        <v>2734</v>
      </c>
      <c r="G234" s="4" t="s">
        <v>141</v>
      </c>
      <c r="H234" s="4">
        <f t="shared" si="19"/>
        <v>17</v>
      </c>
      <c r="I234" s="4" t="s">
        <v>2509</v>
      </c>
      <c r="J234" s="4">
        <v>1</v>
      </c>
      <c r="K234" s="4">
        <v>1</v>
      </c>
      <c r="L234" s="718">
        <v>0</v>
      </c>
      <c r="M234" s="718"/>
      <c r="N234" s="718">
        <v>40</v>
      </c>
      <c r="O234" s="718"/>
      <c r="P234" s="1038" t="s">
        <v>261</v>
      </c>
      <c r="Q234" s="718"/>
      <c r="R234" s="1028" t="s">
        <v>2440</v>
      </c>
      <c r="S234" s="1029"/>
      <c r="T234" s="1029"/>
      <c r="U234" s="1029"/>
      <c r="V234" s="1029"/>
      <c r="W234" s="1029"/>
      <c r="X234" s="1029"/>
      <c r="Y234" s="1040"/>
      <c r="Z234" s="1040"/>
      <c r="AA234" s="1040"/>
      <c r="AB234" s="1040"/>
      <c r="AC234" s="1040"/>
      <c r="AD234" s="1040"/>
      <c r="AE234" s="1040"/>
      <c r="AF234" s="1040"/>
      <c r="AG234" s="1040"/>
    </row>
    <row r="235" spans="2:33" ht="20.25" customHeight="1">
      <c r="B235" s="27"/>
      <c r="C235" s="14" t="s">
        <v>534</v>
      </c>
      <c r="D235" s="15"/>
      <c r="E235" s="329" t="s">
        <v>1706</v>
      </c>
      <c r="F235" s="163" t="s">
        <v>2734</v>
      </c>
      <c r="G235" s="4" t="s">
        <v>141</v>
      </c>
      <c r="H235" s="4">
        <f t="shared" si="19"/>
        <v>18</v>
      </c>
      <c r="I235" s="4" t="s">
        <v>2426</v>
      </c>
      <c r="J235" s="16">
        <v>2</v>
      </c>
      <c r="K235" s="344" t="s">
        <v>2425</v>
      </c>
      <c r="L235" s="931" t="s">
        <v>1637</v>
      </c>
      <c r="M235" s="931"/>
      <c r="N235" s="931" t="s">
        <v>1637</v>
      </c>
      <c r="O235" s="931"/>
      <c r="P235" s="1051" t="s">
        <v>261</v>
      </c>
      <c r="Q235" s="931"/>
      <c r="R235" s="1052" t="s">
        <v>261</v>
      </c>
      <c r="S235" s="1053"/>
      <c r="T235" s="1053"/>
      <c r="U235" s="1053"/>
      <c r="V235" s="1053"/>
      <c r="W235" s="1053"/>
      <c r="X235" s="1053"/>
      <c r="Y235" s="1054"/>
      <c r="Z235" s="1054"/>
      <c r="AA235" s="1054"/>
      <c r="AB235" s="1054"/>
      <c r="AC235" s="1054"/>
      <c r="AD235" s="1054"/>
      <c r="AE235" s="1054"/>
      <c r="AF235" s="1054"/>
      <c r="AG235" s="1054"/>
    </row>
    <row r="236" spans="2:33" ht="20.25" customHeight="1">
      <c r="B236" s="27"/>
      <c r="C236" s="5" t="s">
        <v>2388</v>
      </c>
      <c r="D236" s="6" t="s">
        <v>2438</v>
      </c>
      <c r="E236" s="329" t="s">
        <v>1706</v>
      </c>
      <c r="F236" s="163" t="s">
        <v>2734</v>
      </c>
      <c r="G236" s="4" t="s">
        <v>141</v>
      </c>
      <c r="H236" s="4">
        <f t="shared" si="19"/>
        <v>20</v>
      </c>
      <c r="I236" s="4" t="s">
        <v>143</v>
      </c>
      <c r="J236" s="9">
        <v>1</v>
      </c>
      <c r="K236" s="9">
        <v>1</v>
      </c>
      <c r="L236" s="1039">
        <v>0</v>
      </c>
      <c r="M236" s="1039"/>
      <c r="N236" s="718">
        <v>255</v>
      </c>
      <c r="O236" s="718"/>
      <c r="P236" s="1038" t="s">
        <v>261</v>
      </c>
      <c r="Q236" s="718"/>
      <c r="R236" s="1028" t="s">
        <v>261</v>
      </c>
      <c r="S236" s="1029"/>
      <c r="T236" s="1029"/>
      <c r="U236" s="1029"/>
      <c r="V236" s="1029"/>
      <c r="W236" s="1029"/>
      <c r="X236" s="1029"/>
      <c r="Y236" s="1040"/>
      <c r="Z236" s="1040"/>
      <c r="AA236" s="1040"/>
      <c r="AB236" s="1040"/>
      <c r="AC236" s="1040"/>
      <c r="AD236" s="1040"/>
      <c r="AE236" s="1040"/>
      <c r="AF236" s="1040"/>
      <c r="AG236" s="1040"/>
    </row>
    <row r="237" spans="2:33" ht="33" customHeight="1">
      <c r="B237" s="27"/>
      <c r="C237" s="5" t="s">
        <v>2427</v>
      </c>
      <c r="D237" s="6" t="s">
        <v>2435</v>
      </c>
      <c r="E237" s="329" t="s">
        <v>1706</v>
      </c>
      <c r="F237" s="163" t="s">
        <v>2734</v>
      </c>
      <c r="G237" s="4" t="s">
        <v>141</v>
      </c>
      <c r="H237" s="4" t="s">
        <v>2430</v>
      </c>
      <c r="I237" s="4" t="s">
        <v>143</v>
      </c>
      <c r="J237" s="9">
        <v>1</v>
      </c>
      <c r="K237" s="9">
        <v>1</v>
      </c>
      <c r="L237" s="1039">
        <v>0</v>
      </c>
      <c r="M237" s="1039"/>
      <c r="N237" s="718">
        <v>10</v>
      </c>
      <c r="O237" s="718"/>
      <c r="P237" s="1038" t="s">
        <v>261</v>
      </c>
      <c r="Q237" s="718"/>
      <c r="R237" s="1028" t="s">
        <v>261</v>
      </c>
      <c r="S237" s="1029"/>
      <c r="T237" s="1029"/>
      <c r="U237" s="1029"/>
      <c r="V237" s="1029"/>
      <c r="W237" s="1029"/>
      <c r="X237" s="1029"/>
      <c r="Y237" s="1040" t="s">
        <v>2433</v>
      </c>
      <c r="Z237" s="1040"/>
      <c r="AA237" s="1040"/>
      <c r="AB237" s="1040"/>
      <c r="AC237" s="1040"/>
      <c r="AD237" s="1040"/>
      <c r="AE237" s="1040"/>
      <c r="AF237" s="1040"/>
      <c r="AG237" s="1040"/>
    </row>
    <row r="238" spans="2:33" ht="20.25" customHeight="1">
      <c r="B238" s="27"/>
      <c r="C238" s="343" t="s">
        <v>534</v>
      </c>
      <c r="D238" s="191"/>
      <c r="E238" s="329" t="s">
        <v>1706</v>
      </c>
      <c r="F238" s="163" t="s">
        <v>2734</v>
      </c>
      <c r="G238" s="4" t="s">
        <v>2425</v>
      </c>
      <c r="H238" s="4" t="s">
        <v>2430</v>
      </c>
      <c r="I238" s="4" t="s">
        <v>2426</v>
      </c>
      <c r="J238" s="3">
        <v>1</v>
      </c>
      <c r="K238" s="344" t="s">
        <v>2425</v>
      </c>
      <c r="L238" s="931" t="s">
        <v>1637</v>
      </c>
      <c r="M238" s="931"/>
      <c r="N238" s="931" t="s">
        <v>1637</v>
      </c>
      <c r="O238" s="931"/>
      <c r="P238" s="1051" t="s">
        <v>261</v>
      </c>
      <c r="Q238" s="931"/>
      <c r="R238" s="1052" t="s">
        <v>261</v>
      </c>
      <c r="S238" s="1053"/>
      <c r="T238" s="1053"/>
      <c r="U238" s="1053"/>
      <c r="V238" s="1053"/>
      <c r="W238" s="1053"/>
      <c r="X238" s="1053"/>
      <c r="Y238" s="1054"/>
      <c r="Z238" s="1054"/>
      <c r="AA238" s="1054"/>
      <c r="AB238" s="1054"/>
      <c r="AC238" s="1054"/>
      <c r="AD238" s="1054"/>
      <c r="AE238" s="1054"/>
      <c r="AF238" s="1054"/>
      <c r="AG238" s="1054"/>
    </row>
    <row r="239" spans="2:33" ht="45.75" customHeight="1">
      <c r="B239" s="27"/>
      <c r="C239" s="5" t="s">
        <v>2428</v>
      </c>
      <c r="D239" s="6" t="s">
        <v>2436</v>
      </c>
      <c r="E239" s="329" t="s">
        <v>1706</v>
      </c>
      <c r="F239" s="163" t="s">
        <v>2734</v>
      </c>
      <c r="G239" s="4" t="s">
        <v>141</v>
      </c>
      <c r="H239" s="4" t="s">
        <v>2430</v>
      </c>
      <c r="I239" s="4" t="s">
        <v>143</v>
      </c>
      <c r="J239" s="9">
        <v>2</v>
      </c>
      <c r="K239" s="9">
        <v>1</v>
      </c>
      <c r="L239" s="1039"/>
      <c r="M239" s="1039"/>
      <c r="N239" s="718"/>
      <c r="O239" s="718"/>
      <c r="P239" s="1038" t="s">
        <v>261</v>
      </c>
      <c r="Q239" s="718"/>
      <c r="R239" s="1028" t="s">
        <v>261</v>
      </c>
      <c r="S239" s="1029"/>
      <c r="T239" s="1029"/>
      <c r="U239" s="1029"/>
      <c r="V239" s="1029"/>
      <c r="W239" s="1029"/>
      <c r="X239" s="1029"/>
      <c r="Y239" s="1040" t="s">
        <v>2511</v>
      </c>
      <c r="Z239" s="1040"/>
      <c r="AA239" s="1040"/>
      <c r="AB239" s="1040"/>
      <c r="AC239" s="1040"/>
      <c r="AD239" s="1040"/>
      <c r="AE239" s="1040"/>
      <c r="AF239" s="1040"/>
      <c r="AG239" s="1040"/>
    </row>
    <row r="240" spans="2:33" ht="54.75" customHeight="1">
      <c r="B240" s="27"/>
      <c r="C240" s="5" t="s">
        <v>2429</v>
      </c>
      <c r="D240" s="6" t="s">
        <v>2437</v>
      </c>
      <c r="E240" s="329" t="s">
        <v>1706</v>
      </c>
      <c r="F240" s="163" t="s">
        <v>2734</v>
      </c>
      <c r="G240" s="4" t="s">
        <v>3074</v>
      </c>
      <c r="H240" s="4" t="s">
        <v>2430</v>
      </c>
      <c r="I240" s="4" t="s">
        <v>143</v>
      </c>
      <c r="J240" s="9" t="s">
        <v>2510</v>
      </c>
      <c r="K240" s="9">
        <v>1</v>
      </c>
      <c r="L240" s="1039"/>
      <c r="M240" s="1039"/>
      <c r="N240" s="718"/>
      <c r="O240" s="718"/>
      <c r="P240" s="1038" t="s">
        <v>261</v>
      </c>
      <c r="Q240" s="718"/>
      <c r="R240" s="1028" t="s">
        <v>261</v>
      </c>
      <c r="S240" s="1029"/>
      <c r="T240" s="1029"/>
      <c r="U240" s="1029"/>
      <c r="V240" s="1029"/>
      <c r="W240" s="1029"/>
      <c r="X240" s="1029"/>
      <c r="Y240" s="1040" t="s">
        <v>2431</v>
      </c>
      <c r="Z240" s="1040"/>
      <c r="AA240" s="1040"/>
      <c r="AB240" s="1040"/>
      <c r="AC240" s="1040"/>
      <c r="AD240" s="1040"/>
      <c r="AE240" s="1040"/>
      <c r="AF240" s="1040"/>
      <c r="AG240" s="1040"/>
    </row>
    <row r="241" spans="2:33" ht="32.25" customHeight="1">
      <c r="B241" s="1055" t="s">
        <v>2798</v>
      </c>
      <c r="C241" s="181" t="s">
        <v>606</v>
      </c>
      <c r="D241" s="191"/>
      <c r="E241" s="329" t="s">
        <v>1729</v>
      </c>
      <c r="F241" s="162" t="s">
        <v>2735</v>
      </c>
      <c r="G241" s="187" t="s">
        <v>141</v>
      </c>
      <c r="H241" s="4">
        <v>12</v>
      </c>
      <c r="I241" s="187" t="s">
        <v>143</v>
      </c>
      <c r="J241" s="187">
        <v>2</v>
      </c>
      <c r="K241" s="187">
        <v>1</v>
      </c>
      <c r="L241" s="718">
        <v>0</v>
      </c>
      <c r="M241" s="718"/>
      <c r="N241" s="718">
        <v>63</v>
      </c>
      <c r="O241" s="718"/>
      <c r="P241" s="1038" t="s">
        <v>423</v>
      </c>
      <c r="Q241" s="718"/>
      <c r="R241" s="1029" t="s">
        <v>610</v>
      </c>
      <c r="S241" s="1029"/>
      <c r="T241" s="1029"/>
      <c r="U241" s="1029"/>
      <c r="V241" s="1029"/>
      <c r="W241" s="1029"/>
      <c r="X241" s="1029"/>
      <c r="Y241" s="1040" t="s">
        <v>611</v>
      </c>
      <c r="Z241" s="1029"/>
      <c r="AA241" s="1029"/>
      <c r="AB241" s="1029"/>
      <c r="AC241" s="1029"/>
      <c r="AD241" s="1029"/>
      <c r="AE241" s="1029"/>
      <c r="AF241" s="1029"/>
      <c r="AG241" s="1029"/>
    </row>
    <row r="242" spans="2:33" ht="32.25" customHeight="1">
      <c r="B242" s="1056"/>
      <c r="C242" s="181" t="s">
        <v>607</v>
      </c>
      <c r="D242" s="191"/>
      <c r="E242" s="329" t="s">
        <v>1729</v>
      </c>
      <c r="F242" s="162" t="s">
        <v>2735</v>
      </c>
      <c r="G242" s="187" t="s">
        <v>141</v>
      </c>
      <c r="H242" s="4">
        <f t="shared" si="5"/>
        <v>14</v>
      </c>
      <c r="I242" s="187" t="s">
        <v>143</v>
      </c>
      <c r="J242" s="187">
        <v>2</v>
      </c>
      <c r="K242" s="187">
        <v>1</v>
      </c>
      <c r="L242" s="718">
        <v>0</v>
      </c>
      <c r="M242" s="718"/>
      <c r="N242" s="718">
        <v>1023</v>
      </c>
      <c r="O242" s="718"/>
      <c r="P242" s="1038" t="s">
        <v>423</v>
      </c>
      <c r="Q242" s="718"/>
      <c r="R242" s="1029" t="s">
        <v>610</v>
      </c>
      <c r="S242" s="1029"/>
      <c r="T242" s="1029"/>
      <c r="U242" s="1029"/>
      <c r="V242" s="1029"/>
      <c r="W242" s="1029"/>
      <c r="X242" s="1029"/>
      <c r="Y242" s="1040" t="s">
        <v>612</v>
      </c>
      <c r="Z242" s="1029"/>
      <c r="AA242" s="1029"/>
      <c r="AB242" s="1029"/>
      <c r="AC242" s="1029"/>
      <c r="AD242" s="1029"/>
      <c r="AE242" s="1029"/>
      <c r="AF242" s="1029"/>
      <c r="AG242" s="1029"/>
    </row>
    <row r="243" spans="2:33" ht="32.25" customHeight="1">
      <c r="B243" s="1056"/>
      <c r="C243" s="181" t="s">
        <v>608</v>
      </c>
      <c r="D243" s="191"/>
      <c r="E243" s="329" t="s">
        <v>1729</v>
      </c>
      <c r="F243" s="162" t="s">
        <v>2735</v>
      </c>
      <c r="G243" s="187" t="s">
        <v>141</v>
      </c>
      <c r="H243" s="4">
        <f t="shared" si="5"/>
        <v>16</v>
      </c>
      <c r="I243" s="187" t="s">
        <v>143</v>
      </c>
      <c r="J243" s="187">
        <v>2</v>
      </c>
      <c r="K243" s="187">
        <v>1</v>
      </c>
      <c r="L243" s="718">
        <v>0</v>
      </c>
      <c r="M243" s="718"/>
      <c r="N243" s="718">
        <v>65535</v>
      </c>
      <c r="O243" s="718"/>
      <c r="P243" s="1038" t="s">
        <v>423</v>
      </c>
      <c r="Q243" s="718"/>
      <c r="R243" s="1029" t="s">
        <v>610</v>
      </c>
      <c r="S243" s="1029"/>
      <c r="T243" s="1029"/>
      <c r="U243" s="1029"/>
      <c r="V243" s="1029"/>
      <c r="W243" s="1029"/>
      <c r="X243" s="1029"/>
      <c r="Y243" s="1040" t="s">
        <v>613</v>
      </c>
      <c r="Z243" s="1029"/>
      <c r="AA243" s="1029"/>
      <c r="AB243" s="1029"/>
      <c r="AC243" s="1029"/>
      <c r="AD243" s="1029"/>
      <c r="AE243" s="1029"/>
      <c r="AF243" s="1029"/>
      <c r="AG243" s="1029"/>
    </row>
    <row r="244" spans="2:33" ht="32.25" customHeight="1">
      <c r="B244" s="1056"/>
      <c r="C244" s="181" t="s">
        <v>609</v>
      </c>
      <c r="D244" s="191"/>
      <c r="E244" s="329" t="s">
        <v>1729</v>
      </c>
      <c r="F244" s="162" t="s">
        <v>2735</v>
      </c>
      <c r="G244" s="187" t="s">
        <v>141</v>
      </c>
      <c r="H244" s="4">
        <f>H243+J243</f>
        <v>18</v>
      </c>
      <c r="I244" s="187" t="s">
        <v>143</v>
      </c>
      <c r="J244" s="187">
        <v>2</v>
      </c>
      <c r="K244" s="187">
        <v>1</v>
      </c>
      <c r="L244" s="718">
        <v>0</v>
      </c>
      <c r="M244" s="718"/>
      <c r="N244" s="718">
        <v>65535</v>
      </c>
      <c r="O244" s="718"/>
      <c r="P244" s="1038" t="s">
        <v>423</v>
      </c>
      <c r="Q244" s="718"/>
      <c r="R244" s="1029" t="s">
        <v>610</v>
      </c>
      <c r="S244" s="1029"/>
      <c r="T244" s="1029"/>
      <c r="U244" s="1029"/>
      <c r="V244" s="1029"/>
      <c r="W244" s="1029"/>
      <c r="X244" s="1029"/>
      <c r="Y244" s="1040" t="s">
        <v>614</v>
      </c>
      <c r="Z244" s="1029"/>
      <c r="AA244" s="1029"/>
      <c r="AB244" s="1029"/>
      <c r="AC244" s="1029"/>
      <c r="AD244" s="1029"/>
      <c r="AE244" s="1029"/>
      <c r="AF244" s="1029"/>
      <c r="AG244" s="1029"/>
    </row>
    <row r="245" spans="2:33" ht="33.75" customHeight="1">
      <c r="B245" s="1102"/>
      <c r="C245" s="345" t="s">
        <v>2799</v>
      </c>
      <c r="D245" s="196"/>
      <c r="E245" s="346" t="s">
        <v>2153</v>
      </c>
      <c r="F245" s="162" t="s">
        <v>2735</v>
      </c>
      <c r="G245" s="192" t="s">
        <v>2154</v>
      </c>
      <c r="H245" s="347">
        <v>20</v>
      </c>
      <c r="I245" s="192" t="s">
        <v>2155</v>
      </c>
      <c r="J245" s="192">
        <v>16</v>
      </c>
      <c r="K245" s="192">
        <v>1</v>
      </c>
      <c r="L245" s="1039" t="s">
        <v>2156</v>
      </c>
      <c r="M245" s="1039"/>
      <c r="N245" s="1039" t="s">
        <v>2156</v>
      </c>
      <c r="O245" s="1039"/>
      <c r="P245" s="1094" t="s">
        <v>2156</v>
      </c>
      <c r="Q245" s="1039"/>
      <c r="R245" s="1081" t="s">
        <v>2156</v>
      </c>
      <c r="S245" s="1081"/>
      <c r="T245" s="1081"/>
      <c r="U245" s="1081"/>
      <c r="V245" s="1081"/>
      <c r="W245" s="1081"/>
      <c r="X245" s="1081"/>
      <c r="Y245" s="1082" t="s">
        <v>3075</v>
      </c>
      <c r="Z245" s="1081"/>
      <c r="AA245" s="1081"/>
      <c r="AB245" s="1081"/>
      <c r="AC245" s="1081"/>
      <c r="AD245" s="1081"/>
      <c r="AE245" s="1081"/>
      <c r="AF245" s="1081"/>
      <c r="AG245" s="1081"/>
    </row>
    <row r="246" spans="2:33" ht="35.25" customHeight="1">
      <c r="B246" s="1058" t="s">
        <v>615</v>
      </c>
      <c r="C246" s="181" t="s">
        <v>616</v>
      </c>
      <c r="D246" s="191"/>
      <c r="E246" s="329" t="s">
        <v>1729</v>
      </c>
      <c r="F246" s="162" t="s">
        <v>2735</v>
      </c>
      <c r="G246" s="187" t="s">
        <v>627</v>
      </c>
      <c r="H246" s="4">
        <v>12</v>
      </c>
      <c r="I246" s="187" t="s">
        <v>610</v>
      </c>
      <c r="J246" s="187" t="s">
        <v>617</v>
      </c>
      <c r="K246" s="187">
        <v>1</v>
      </c>
      <c r="L246" s="718" t="s">
        <v>610</v>
      </c>
      <c r="M246" s="718"/>
      <c r="N246" s="718" t="s">
        <v>610</v>
      </c>
      <c r="O246" s="718"/>
      <c r="P246" s="1038" t="s">
        <v>423</v>
      </c>
      <c r="Q246" s="718"/>
      <c r="R246" s="1029" t="s">
        <v>610</v>
      </c>
      <c r="S246" s="1029"/>
      <c r="T246" s="1029"/>
      <c r="U246" s="1029"/>
      <c r="V246" s="1029"/>
      <c r="W246" s="1029"/>
      <c r="X246" s="1029"/>
      <c r="Y246" s="1040" t="s">
        <v>620</v>
      </c>
      <c r="Z246" s="1029"/>
      <c r="AA246" s="1029"/>
      <c r="AB246" s="1029"/>
      <c r="AC246" s="1029"/>
      <c r="AD246" s="1029"/>
      <c r="AE246" s="1029"/>
      <c r="AF246" s="1029"/>
      <c r="AG246" s="1029"/>
    </row>
    <row r="247" spans="2:33" ht="32.25" customHeight="1">
      <c r="B247" s="1057"/>
      <c r="C247" s="181" t="s">
        <v>596</v>
      </c>
      <c r="D247" s="191"/>
      <c r="E247" s="329" t="s">
        <v>1729</v>
      </c>
      <c r="F247" s="162" t="s">
        <v>2735</v>
      </c>
      <c r="G247" s="187" t="s">
        <v>260</v>
      </c>
      <c r="H247" s="4" t="s">
        <v>619</v>
      </c>
      <c r="I247" s="187" t="s">
        <v>610</v>
      </c>
      <c r="J247" s="187" t="s">
        <v>618</v>
      </c>
      <c r="K247" s="187">
        <v>1</v>
      </c>
      <c r="L247" s="718" t="s">
        <v>610</v>
      </c>
      <c r="M247" s="718"/>
      <c r="N247" s="718" t="s">
        <v>610</v>
      </c>
      <c r="O247" s="718"/>
      <c r="P247" s="1038" t="s">
        <v>423</v>
      </c>
      <c r="Q247" s="718"/>
      <c r="R247" s="1029" t="s">
        <v>610</v>
      </c>
      <c r="S247" s="1029"/>
      <c r="T247" s="1029"/>
      <c r="U247" s="1029"/>
      <c r="V247" s="1029"/>
      <c r="W247" s="1029"/>
      <c r="X247" s="1029"/>
      <c r="Y247" s="1040" t="s">
        <v>631</v>
      </c>
      <c r="Z247" s="1029"/>
      <c r="AA247" s="1029"/>
      <c r="AB247" s="1029"/>
      <c r="AC247" s="1029"/>
      <c r="AD247" s="1029"/>
      <c r="AE247" s="1029"/>
      <c r="AF247" s="1029"/>
      <c r="AG247" s="1029"/>
    </row>
    <row r="248" spans="2:33" ht="35.25" customHeight="1">
      <c r="B248" s="1058" t="s">
        <v>622</v>
      </c>
      <c r="C248" s="181" t="s">
        <v>623</v>
      </c>
      <c r="D248" s="191"/>
      <c r="E248" s="329" t="s">
        <v>1729</v>
      </c>
      <c r="F248" s="162" t="s">
        <v>2735</v>
      </c>
      <c r="G248" s="187" t="s">
        <v>627</v>
      </c>
      <c r="H248" s="4">
        <v>12</v>
      </c>
      <c r="I248" s="187" t="s">
        <v>610</v>
      </c>
      <c r="J248" s="187" t="s">
        <v>617</v>
      </c>
      <c r="K248" s="187">
        <v>1</v>
      </c>
      <c r="L248" s="718" t="s">
        <v>610</v>
      </c>
      <c r="M248" s="718"/>
      <c r="N248" s="718" t="s">
        <v>610</v>
      </c>
      <c r="O248" s="718"/>
      <c r="P248" s="1038" t="s">
        <v>423</v>
      </c>
      <c r="Q248" s="718"/>
      <c r="R248" s="1029" t="s">
        <v>610</v>
      </c>
      <c r="S248" s="1029"/>
      <c r="T248" s="1029"/>
      <c r="U248" s="1029"/>
      <c r="V248" s="1029"/>
      <c r="W248" s="1029"/>
      <c r="X248" s="1029"/>
      <c r="Y248" s="1040" t="s">
        <v>628</v>
      </c>
      <c r="Z248" s="1029"/>
      <c r="AA248" s="1029"/>
      <c r="AB248" s="1029"/>
      <c r="AC248" s="1029"/>
      <c r="AD248" s="1029"/>
      <c r="AE248" s="1029"/>
      <c r="AF248" s="1029"/>
      <c r="AG248" s="1029"/>
    </row>
    <row r="249" spans="2:33" ht="32.25" customHeight="1">
      <c r="B249" s="1057"/>
      <c r="C249" s="181" t="s">
        <v>624</v>
      </c>
      <c r="D249" s="191"/>
      <c r="E249" s="329" t="s">
        <v>1729</v>
      </c>
      <c r="F249" s="162" t="s">
        <v>2735</v>
      </c>
      <c r="G249" s="187" t="s">
        <v>627</v>
      </c>
      <c r="H249" s="4" t="s">
        <v>619</v>
      </c>
      <c r="I249" s="187" t="s">
        <v>610</v>
      </c>
      <c r="J249" s="187" t="s">
        <v>618</v>
      </c>
      <c r="K249" s="187">
        <v>1</v>
      </c>
      <c r="L249" s="718" t="s">
        <v>610</v>
      </c>
      <c r="M249" s="718"/>
      <c r="N249" s="718" t="s">
        <v>610</v>
      </c>
      <c r="O249" s="718"/>
      <c r="P249" s="1038" t="s">
        <v>423</v>
      </c>
      <c r="Q249" s="718"/>
      <c r="R249" s="1029" t="s">
        <v>610</v>
      </c>
      <c r="S249" s="1029"/>
      <c r="T249" s="1029"/>
      <c r="U249" s="1029"/>
      <c r="V249" s="1029"/>
      <c r="W249" s="1029"/>
      <c r="X249" s="1029"/>
      <c r="Y249" s="1040" t="s">
        <v>629</v>
      </c>
      <c r="Z249" s="1029"/>
      <c r="AA249" s="1029"/>
      <c r="AB249" s="1029"/>
      <c r="AC249" s="1029"/>
      <c r="AD249" s="1029"/>
      <c r="AE249" s="1029"/>
      <c r="AF249" s="1029"/>
      <c r="AG249" s="1029"/>
    </row>
    <row r="250" spans="2:33" ht="35.25" customHeight="1">
      <c r="B250" s="1055" t="s">
        <v>1733</v>
      </c>
      <c r="C250" s="181" t="s">
        <v>815</v>
      </c>
      <c r="D250" s="191"/>
      <c r="E250" s="329" t="s">
        <v>1735</v>
      </c>
      <c r="F250" s="162" t="s">
        <v>2735</v>
      </c>
      <c r="G250" s="187" t="s">
        <v>142</v>
      </c>
      <c r="H250" s="4">
        <v>12</v>
      </c>
      <c r="I250" s="187" t="s">
        <v>639</v>
      </c>
      <c r="J250" s="187">
        <v>1</v>
      </c>
      <c r="K250" s="187">
        <v>1</v>
      </c>
      <c r="L250" s="718">
        <v>0</v>
      </c>
      <c r="M250" s="718"/>
      <c r="N250" s="718">
        <v>255</v>
      </c>
      <c r="O250" s="718"/>
      <c r="P250" s="1038" t="s">
        <v>261</v>
      </c>
      <c r="Q250" s="718"/>
      <c r="R250" s="1029" t="s">
        <v>261</v>
      </c>
      <c r="S250" s="1029"/>
      <c r="T250" s="1029"/>
      <c r="U250" s="1029"/>
      <c r="V250" s="1029"/>
      <c r="W250" s="1029"/>
      <c r="X250" s="1029"/>
      <c r="Y250" s="1040" t="s">
        <v>1737</v>
      </c>
      <c r="Z250" s="1029"/>
      <c r="AA250" s="1029"/>
      <c r="AB250" s="1029"/>
      <c r="AC250" s="1029"/>
      <c r="AD250" s="1029"/>
      <c r="AE250" s="1029"/>
      <c r="AF250" s="1029"/>
      <c r="AG250" s="1029"/>
    </row>
    <row r="251" spans="2:33" ht="40.5" customHeight="1">
      <c r="B251" s="1056"/>
      <c r="C251" s="181" t="s">
        <v>2</v>
      </c>
      <c r="D251" s="191"/>
      <c r="E251" s="329" t="s">
        <v>1735</v>
      </c>
      <c r="F251" s="162" t="s">
        <v>2735</v>
      </c>
      <c r="G251" s="187" t="s">
        <v>142</v>
      </c>
      <c r="H251" s="348" t="s">
        <v>1741</v>
      </c>
      <c r="I251" s="187" t="s">
        <v>639</v>
      </c>
      <c r="J251" s="187">
        <v>1</v>
      </c>
      <c r="K251" s="187">
        <v>1</v>
      </c>
      <c r="L251" s="718">
        <v>0</v>
      </c>
      <c r="M251" s="718"/>
      <c r="N251" s="718">
        <v>255</v>
      </c>
      <c r="O251" s="718"/>
      <c r="P251" s="1038" t="s">
        <v>261</v>
      </c>
      <c r="Q251" s="718"/>
      <c r="R251" s="1029" t="s">
        <v>261</v>
      </c>
      <c r="S251" s="1029"/>
      <c r="T251" s="1029"/>
      <c r="U251" s="1029"/>
      <c r="V251" s="1029"/>
      <c r="W251" s="1029"/>
      <c r="X251" s="1029"/>
      <c r="Y251" s="1040" t="s">
        <v>1738</v>
      </c>
      <c r="Z251" s="1029"/>
      <c r="AA251" s="1029"/>
      <c r="AB251" s="1029"/>
      <c r="AC251" s="1029"/>
      <c r="AD251" s="1029"/>
      <c r="AE251" s="1029"/>
      <c r="AF251" s="1029"/>
      <c r="AG251" s="1029"/>
    </row>
    <row r="252" spans="2:33" ht="62.25" customHeight="1">
      <c r="B252" s="1057"/>
      <c r="C252" s="181" t="s">
        <v>756</v>
      </c>
      <c r="D252" s="191"/>
      <c r="E252" s="329" t="s">
        <v>1735</v>
      </c>
      <c r="F252" s="162" t="s">
        <v>2735</v>
      </c>
      <c r="G252" s="187" t="s">
        <v>142</v>
      </c>
      <c r="H252" s="348" t="s">
        <v>1742</v>
      </c>
      <c r="I252" s="187" t="s">
        <v>639</v>
      </c>
      <c r="J252" s="187">
        <v>2</v>
      </c>
      <c r="K252" s="187">
        <v>1</v>
      </c>
      <c r="L252" s="718">
        <v>0</v>
      </c>
      <c r="M252" s="718"/>
      <c r="N252" s="718">
        <v>65535</v>
      </c>
      <c r="O252" s="718"/>
      <c r="P252" s="1038" t="s">
        <v>261</v>
      </c>
      <c r="Q252" s="718"/>
      <c r="R252" s="1029" t="s">
        <v>261</v>
      </c>
      <c r="S252" s="1029"/>
      <c r="T252" s="1029"/>
      <c r="U252" s="1029"/>
      <c r="V252" s="1029"/>
      <c r="W252" s="1029"/>
      <c r="X252" s="1029"/>
      <c r="Y252" s="1040" t="s">
        <v>3199</v>
      </c>
      <c r="Z252" s="1040"/>
      <c r="AA252" s="1040"/>
      <c r="AB252" s="1040"/>
      <c r="AC252" s="1040"/>
      <c r="AD252" s="1040"/>
      <c r="AE252" s="1040"/>
      <c r="AF252" s="1040"/>
      <c r="AG252" s="1040"/>
    </row>
    <row r="253" spans="2:33" ht="35.25" customHeight="1">
      <c r="B253" s="66" t="s">
        <v>637</v>
      </c>
      <c r="C253" s="181" t="s">
        <v>641</v>
      </c>
      <c r="D253" s="191"/>
      <c r="E253" s="329" t="s">
        <v>1729</v>
      </c>
      <c r="F253" s="162" t="s">
        <v>2735</v>
      </c>
      <c r="G253" s="187" t="s">
        <v>142</v>
      </c>
      <c r="H253" s="4">
        <v>12</v>
      </c>
      <c r="I253" s="187" t="s">
        <v>639</v>
      </c>
      <c r="J253" s="187">
        <v>4</v>
      </c>
      <c r="K253" s="187">
        <v>1</v>
      </c>
      <c r="L253" s="718">
        <v>0</v>
      </c>
      <c r="M253" s="718"/>
      <c r="N253" s="718">
        <v>4294967295</v>
      </c>
      <c r="O253" s="718"/>
      <c r="P253" s="1038" t="s">
        <v>261</v>
      </c>
      <c r="Q253" s="718"/>
      <c r="R253" s="1029" t="s">
        <v>261</v>
      </c>
      <c r="S253" s="1029"/>
      <c r="T253" s="1029"/>
      <c r="U253" s="1029"/>
      <c r="V253" s="1029"/>
      <c r="W253" s="1029"/>
      <c r="X253" s="1029"/>
      <c r="Y253" s="1040" t="s">
        <v>638</v>
      </c>
      <c r="Z253" s="1029"/>
      <c r="AA253" s="1029"/>
      <c r="AB253" s="1029"/>
      <c r="AC253" s="1029"/>
      <c r="AD253" s="1029"/>
      <c r="AE253" s="1029"/>
      <c r="AF253" s="1029"/>
      <c r="AG253" s="1029"/>
    </row>
  </sheetData>
  <mergeCells count="1272">
    <mergeCell ref="L168:M168"/>
    <mergeCell ref="N168:O168"/>
    <mergeCell ref="P168:Q168"/>
    <mergeCell ref="R168:X168"/>
    <mergeCell ref="Y168:AG168"/>
    <mergeCell ref="L169:M169"/>
    <mergeCell ref="N169:O169"/>
    <mergeCell ref="P169:Q169"/>
    <mergeCell ref="R169:X169"/>
    <mergeCell ref="Y169:AG169"/>
    <mergeCell ref="L164:M164"/>
    <mergeCell ref="N164:O164"/>
    <mergeCell ref="P164:Q164"/>
    <mergeCell ref="R164:X164"/>
    <mergeCell ref="Y164:AG164"/>
    <mergeCell ref="L165:M165"/>
    <mergeCell ref="N165:O165"/>
    <mergeCell ref="P165:Q165"/>
    <mergeCell ref="R165:X165"/>
    <mergeCell ref="Y165:AG165"/>
    <mergeCell ref="L166:M166"/>
    <mergeCell ref="N166:O166"/>
    <mergeCell ref="P166:Q166"/>
    <mergeCell ref="R166:X166"/>
    <mergeCell ref="Y166:AG166"/>
    <mergeCell ref="L167:M167"/>
    <mergeCell ref="N167:O167"/>
    <mergeCell ref="P167:Q167"/>
    <mergeCell ref="R167:X167"/>
    <mergeCell ref="Y167:AG167"/>
    <mergeCell ref="L160:M160"/>
    <mergeCell ref="N160:O160"/>
    <mergeCell ref="P160:Q160"/>
    <mergeCell ref="R160:X160"/>
    <mergeCell ref="Y160:AG160"/>
    <mergeCell ref="L161:M161"/>
    <mergeCell ref="N161:O161"/>
    <mergeCell ref="P161:Q161"/>
    <mergeCell ref="R161:X161"/>
    <mergeCell ref="Y161:AG161"/>
    <mergeCell ref="L162:M162"/>
    <mergeCell ref="N162:O162"/>
    <mergeCell ref="P162:Q162"/>
    <mergeCell ref="R162:X162"/>
    <mergeCell ref="Y162:AG162"/>
    <mergeCell ref="L163:M163"/>
    <mergeCell ref="N163:O163"/>
    <mergeCell ref="P163:Q163"/>
    <mergeCell ref="R163:X163"/>
    <mergeCell ref="Y163:AG163"/>
    <mergeCell ref="L156:M156"/>
    <mergeCell ref="N156:O156"/>
    <mergeCell ref="P156:Q156"/>
    <mergeCell ref="R156:X156"/>
    <mergeCell ref="Y156:AG156"/>
    <mergeCell ref="L157:M157"/>
    <mergeCell ref="N157:O157"/>
    <mergeCell ref="P157:Q157"/>
    <mergeCell ref="R157:X157"/>
    <mergeCell ref="Y157:AG157"/>
    <mergeCell ref="L158:M158"/>
    <mergeCell ref="N158:O158"/>
    <mergeCell ref="P158:Q158"/>
    <mergeCell ref="R158:X158"/>
    <mergeCell ref="Y158:AG158"/>
    <mergeCell ref="L159:M159"/>
    <mergeCell ref="N159:O159"/>
    <mergeCell ref="P159:Q159"/>
    <mergeCell ref="R159:X159"/>
    <mergeCell ref="Y159:AG159"/>
    <mergeCell ref="L35:M35"/>
    <mergeCell ref="N35:O35"/>
    <mergeCell ref="P35:Q35"/>
    <mergeCell ref="R35:X35"/>
    <mergeCell ref="Y35:AG35"/>
    <mergeCell ref="L38:M38"/>
    <mergeCell ref="N38:O38"/>
    <mergeCell ref="P38:Q38"/>
    <mergeCell ref="R38:X38"/>
    <mergeCell ref="Y38:AG38"/>
    <mergeCell ref="L37:M37"/>
    <mergeCell ref="N37:O37"/>
    <mergeCell ref="P37:Q37"/>
    <mergeCell ref="R37:X37"/>
    <mergeCell ref="Y37:AG37"/>
    <mergeCell ref="L36:M36"/>
    <mergeCell ref="N36:O36"/>
    <mergeCell ref="P36:Q36"/>
    <mergeCell ref="R36:X36"/>
    <mergeCell ref="Y36:AG36"/>
    <mergeCell ref="L154:M154"/>
    <mergeCell ref="N154:O154"/>
    <mergeCell ref="P154:Q154"/>
    <mergeCell ref="R154:X154"/>
    <mergeCell ref="Y154:AG154"/>
    <mergeCell ref="L152:M152"/>
    <mergeCell ref="N152:O152"/>
    <mergeCell ref="P152:Q152"/>
    <mergeCell ref="R152:X152"/>
    <mergeCell ref="Y152:AG152"/>
    <mergeCell ref="L151:M151"/>
    <mergeCell ref="N151:O151"/>
    <mergeCell ref="P151:Q151"/>
    <mergeCell ref="R151:X151"/>
    <mergeCell ref="Y151:AG151"/>
    <mergeCell ref="L150:M150"/>
    <mergeCell ref="N150:O150"/>
    <mergeCell ref="P150:Q150"/>
    <mergeCell ref="R150:X150"/>
    <mergeCell ref="Y150:AG150"/>
    <mergeCell ref="L153:M153"/>
    <mergeCell ref="N153:O153"/>
    <mergeCell ref="P153:Q153"/>
    <mergeCell ref="R153:X153"/>
    <mergeCell ref="Y153:AG153"/>
    <mergeCell ref="L213:M213"/>
    <mergeCell ref="N213:O213"/>
    <mergeCell ref="P213:Q213"/>
    <mergeCell ref="R213:X213"/>
    <mergeCell ref="Y213:AG213"/>
    <mergeCell ref="L214:M214"/>
    <mergeCell ref="N214:O214"/>
    <mergeCell ref="P214:Q214"/>
    <mergeCell ref="R214:X214"/>
    <mergeCell ref="Y214:AG214"/>
    <mergeCell ref="L211:M211"/>
    <mergeCell ref="N211:O211"/>
    <mergeCell ref="P211:Q211"/>
    <mergeCell ref="R211:X211"/>
    <mergeCell ref="Y211:AG211"/>
    <mergeCell ref="L212:M212"/>
    <mergeCell ref="N212:O212"/>
    <mergeCell ref="P212:Q212"/>
    <mergeCell ref="R212:X212"/>
    <mergeCell ref="Y212:AG212"/>
    <mergeCell ref="L209:M209"/>
    <mergeCell ref="N209:O209"/>
    <mergeCell ref="P209:Q209"/>
    <mergeCell ref="R209:X209"/>
    <mergeCell ref="Y209:AG209"/>
    <mergeCell ref="L210:M210"/>
    <mergeCell ref="N210:O210"/>
    <mergeCell ref="P210:Q210"/>
    <mergeCell ref="R210:X210"/>
    <mergeCell ref="Y210:AG210"/>
    <mergeCell ref="L207:M207"/>
    <mergeCell ref="N207:O207"/>
    <mergeCell ref="P207:Q207"/>
    <mergeCell ref="R207:X207"/>
    <mergeCell ref="Y207:AG207"/>
    <mergeCell ref="L208:M208"/>
    <mergeCell ref="N208:O208"/>
    <mergeCell ref="P208:Q208"/>
    <mergeCell ref="R208:X208"/>
    <mergeCell ref="Y208:AG208"/>
    <mergeCell ref="L205:M205"/>
    <mergeCell ref="N205:O205"/>
    <mergeCell ref="P205:Q205"/>
    <mergeCell ref="R205:X205"/>
    <mergeCell ref="Y205:AG205"/>
    <mergeCell ref="L206:M206"/>
    <mergeCell ref="N206:O206"/>
    <mergeCell ref="P206:Q206"/>
    <mergeCell ref="R206:X206"/>
    <mergeCell ref="Y206:AG206"/>
    <mergeCell ref="L203:M203"/>
    <mergeCell ref="N203:O203"/>
    <mergeCell ref="P203:Q203"/>
    <mergeCell ref="R203:X203"/>
    <mergeCell ref="Y203:AG203"/>
    <mergeCell ref="L204:M204"/>
    <mergeCell ref="N204:O204"/>
    <mergeCell ref="P204:Q204"/>
    <mergeCell ref="R204:X204"/>
    <mergeCell ref="Y204:AG204"/>
    <mergeCell ref="L201:M201"/>
    <mergeCell ref="N201:O201"/>
    <mergeCell ref="P201:Q201"/>
    <mergeCell ref="R201:X201"/>
    <mergeCell ref="Y201:AG201"/>
    <mergeCell ref="L202:M202"/>
    <mergeCell ref="N202:O202"/>
    <mergeCell ref="P202:Q202"/>
    <mergeCell ref="R202:X202"/>
    <mergeCell ref="Y202:AG202"/>
    <mergeCell ref="Y183:AG183"/>
    <mergeCell ref="L184:M184"/>
    <mergeCell ref="N184:O184"/>
    <mergeCell ref="P184:Q184"/>
    <mergeCell ref="R184:X184"/>
    <mergeCell ref="Y184:AG184"/>
    <mergeCell ref="L200:M200"/>
    <mergeCell ref="N200:O200"/>
    <mergeCell ref="P200:Q200"/>
    <mergeCell ref="R200:X200"/>
    <mergeCell ref="Y200:AG200"/>
    <mergeCell ref="L189:M189"/>
    <mergeCell ref="N189:O189"/>
    <mergeCell ref="P189:Q189"/>
    <mergeCell ref="R189:X189"/>
    <mergeCell ref="Y189:AG189"/>
    <mergeCell ref="L187:M187"/>
    <mergeCell ref="N187:O187"/>
    <mergeCell ref="P187:Q187"/>
    <mergeCell ref="R187:X187"/>
    <mergeCell ref="Y187:AG187"/>
    <mergeCell ref="L188:M188"/>
    <mergeCell ref="L180:M180"/>
    <mergeCell ref="N180:O180"/>
    <mergeCell ref="P180:Q180"/>
    <mergeCell ref="R180:X180"/>
    <mergeCell ref="Y180:AG180"/>
    <mergeCell ref="L181:M181"/>
    <mergeCell ref="N181:O181"/>
    <mergeCell ref="P181:Q181"/>
    <mergeCell ref="R181:X181"/>
    <mergeCell ref="Y181:AG181"/>
    <mergeCell ref="L182:M182"/>
    <mergeCell ref="N182:O182"/>
    <mergeCell ref="P182:Q182"/>
    <mergeCell ref="R182:X182"/>
    <mergeCell ref="Y182:AG182"/>
    <mergeCell ref="L183:M183"/>
    <mergeCell ref="N183:O183"/>
    <mergeCell ref="P183:Q183"/>
    <mergeCell ref="R183:X183"/>
    <mergeCell ref="N188:O188"/>
    <mergeCell ref="P188:Q188"/>
    <mergeCell ref="R188:X188"/>
    <mergeCell ref="Y188:AG188"/>
    <mergeCell ref="L185:M185"/>
    <mergeCell ref="N185:O185"/>
    <mergeCell ref="P185:Q185"/>
    <mergeCell ref="R185:X185"/>
    <mergeCell ref="Y185:AG185"/>
    <mergeCell ref="L186:M186"/>
    <mergeCell ref="N186:O186"/>
    <mergeCell ref="P186:Q186"/>
    <mergeCell ref="R186:X186"/>
    <mergeCell ref="Y186:AG186"/>
    <mergeCell ref="Y192:AG192"/>
    <mergeCell ref="L193:M193"/>
    <mergeCell ref="N193:O193"/>
    <mergeCell ref="P193:Q193"/>
    <mergeCell ref="R193:X193"/>
    <mergeCell ref="Y193:AG193"/>
    <mergeCell ref="L198:M198"/>
    <mergeCell ref="N198:O198"/>
    <mergeCell ref="P198:Q198"/>
    <mergeCell ref="R198:X198"/>
    <mergeCell ref="Y198:AG198"/>
    <mergeCell ref="L199:M199"/>
    <mergeCell ref="N199:O199"/>
    <mergeCell ref="P199:Q199"/>
    <mergeCell ref="R199:X199"/>
    <mergeCell ref="Y199:AG199"/>
    <mergeCell ref="L196:M196"/>
    <mergeCell ref="N196:O196"/>
    <mergeCell ref="P196:Q196"/>
    <mergeCell ref="R196:X196"/>
    <mergeCell ref="Y196:AG196"/>
    <mergeCell ref="L197:M197"/>
    <mergeCell ref="N197:O197"/>
    <mergeCell ref="P197:Q197"/>
    <mergeCell ref="R197:X197"/>
    <mergeCell ref="Y197:AG197"/>
    <mergeCell ref="L195:M195"/>
    <mergeCell ref="N195:O195"/>
    <mergeCell ref="P195:Q195"/>
    <mergeCell ref="R195:X195"/>
    <mergeCell ref="Y195:AG195"/>
    <mergeCell ref="L190:M190"/>
    <mergeCell ref="N190:O190"/>
    <mergeCell ref="P190:Q190"/>
    <mergeCell ref="R190:X190"/>
    <mergeCell ref="Y190:AG190"/>
    <mergeCell ref="L191:M191"/>
    <mergeCell ref="N191:O191"/>
    <mergeCell ref="P191:Q191"/>
    <mergeCell ref="R191:X191"/>
    <mergeCell ref="Y191:AG191"/>
    <mergeCell ref="L192:M192"/>
    <mergeCell ref="N192:O192"/>
    <mergeCell ref="P192:Q192"/>
    <mergeCell ref="R192:X192"/>
    <mergeCell ref="L194:M194"/>
    <mergeCell ref="N194:O194"/>
    <mergeCell ref="P194:Q194"/>
    <mergeCell ref="R194:X194"/>
    <mergeCell ref="Y194:AG194"/>
    <mergeCell ref="R179:X179"/>
    <mergeCell ref="Y179:AG179"/>
    <mergeCell ref="L176:M176"/>
    <mergeCell ref="N176:O176"/>
    <mergeCell ref="P176:Q176"/>
    <mergeCell ref="R176:X176"/>
    <mergeCell ref="Y176:AG176"/>
    <mergeCell ref="L177:M177"/>
    <mergeCell ref="N177:O177"/>
    <mergeCell ref="P177:Q177"/>
    <mergeCell ref="R177:X177"/>
    <mergeCell ref="Y177:AG177"/>
    <mergeCell ref="L174:M174"/>
    <mergeCell ref="N174:O174"/>
    <mergeCell ref="P174:Q174"/>
    <mergeCell ref="R174:X174"/>
    <mergeCell ref="Y174:AG174"/>
    <mergeCell ref="L175:M175"/>
    <mergeCell ref="N175:O175"/>
    <mergeCell ref="P175:Q175"/>
    <mergeCell ref="R175:X175"/>
    <mergeCell ref="Y175:AG175"/>
    <mergeCell ref="L178:M178"/>
    <mergeCell ref="N178:O178"/>
    <mergeCell ref="P178:Q178"/>
    <mergeCell ref="R178:X178"/>
    <mergeCell ref="Y178:AG178"/>
    <mergeCell ref="L179:M179"/>
    <mergeCell ref="N179:O179"/>
    <mergeCell ref="P179:Q179"/>
    <mergeCell ref="L229:M229"/>
    <mergeCell ref="N229:O229"/>
    <mergeCell ref="P229:Q229"/>
    <mergeCell ref="R229:X229"/>
    <mergeCell ref="Y229:AG229"/>
    <mergeCell ref="L226:M226"/>
    <mergeCell ref="N226:O226"/>
    <mergeCell ref="P226:Q226"/>
    <mergeCell ref="R226:X226"/>
    <mergeCell ref="Y226:AG226"/>
    <mergeCell ref="L227:M227"/>
    <mergeCell ref="N227:O227"/>
    <mergeCell ref="P227:Q227"/>
    <mergeCell ref="R227:X227"/>
    <mergeCell ref="Y227:AG227"/>
    <mergeCell ref="L228:M228"/>
    <mergeCell ref="N228:O228"/>
    <mergeCell ref="P228:Q228"/>
    <mergeCell ref="R228:X228"/>
    <mergeCell ref="Y228:AG228"/>
    <mergeCell ref="L220:M220"/>
    <mergeCell ref="N220:O220"/>
    <mergeCell ref="P220:Q220"/>
    <mergeCell ref="R220:X220"/>
    <mergeCell ref="Y220:AG220"/>
    <mergeCell ref="Y223:AG223"/>
    <mergeCell ref="L225:M225"/>
    <mergeCell ref="N225:O225"/>
    <mergeCell ref="P225:Q225"/>
    <mergeCell ref="R225:X225"/>
    <mergeCell ref="Y225:AG225"/>
    <mergeCell ref="L221:M221"/>
    <mergeCell ref="N221:O221"/>
    <mergeCell ref="P221:Q221"/>
    <mergeCell ref="R221:X221"/>
    <mergeCell ref="Y221:AG221"/>
    <mergeCell ref="L222:M222"/>
    <mergeCell ref="N222:O222"/>
    <mergeCell ref="P222:Q222"/>
    <mergeCell ref="R222:X222"/>
    <mergeCell ref="Y222:AG222"/>
    <mergeCell ref="L223:M223"/>
    <mergeCell ref="L224:M224"/>
    <mergeCell ref="N224:O224"/>
    <mergeCell ref="P224:Q224"/>
    <mergeCell ref="R224:X224"/>
    <mergeCell ref="Y224:AG224"/>
    <mergeCell ref="R223:X223"/>
    <mergeCell ref="N218:O218"/>
    <mergeCell ref="P218:Q218"/>
    <mergeCell ref="R218:X218"/>
    <mergeCell ref="Y218:AG218"/>
    <mergeCell ref="L219:M219"/>
    <mergeCell ref="N219:O219"/>
    <mergeCell ref="P219:Q219"/>
    <mergeCell ref="R219:X219"/>
    <mergeCell ref="Y219:AG219"/>
    <mergeCell ref="N170:O170"/>
    <mergeCell ref="P170:Q170"/>
    <mergeCell ref="R170:X170"/>
    <mergeCell ref="Y170:AG170"/>
    <mergeCell ref="L172:M172"/>
    <mergeCell ref="N172:O172"/>
    <mergeCell ref="P172:Q172"/>
    <mergeCell ref="R172:X172"/>
    <mergeCell ref="Y172:AG172"/>
    <mergeCell ref="L171:M171"/>
    <mergeCell ref="N171:O171"/>
    <mergeCell ref="P171:Q171"/>
    <mergeCell ref="R171:X171"/>
    <mergeCell ref="Y171:AG171"/>
    <mergeCell ref="Y173:AG173"/>
    <mergeCell ref="L215:M215"/>
    <mergeCell ref="N215:O215"/>
    <mergeCell ref="P215:Q215"/>
    <mergeCell ref="R215:X215"/>
    <mergeCell ref="Y215:AG215"/>
    <mergeCell ref="L216:M216"/>
    <mergeCell ref="N216:O216"/>
    <mergeCell ref="P216:Q216"/>
    <mergeCell ref="N245:O245"/>
    <mergeCell ref="P245:Q245"/>
    <mergeCell ref="R245:X245"/>
    <mergeCell ref="Y245:AG245"/>
    <mergeCell ref="B241:B245"/>
    <mergeCell ref="L142:M142"/>
    <mergeCell ref="N142:O142"/>
    <mergeCell ref="P142:Q142"/>
    <mergeCell ref="R142:X142"/>
    <mergeCell ref="Y142:AG142"/>
    <mergeCell ref="L144:M144"/>
    <mergeCell ref="N144:O144"/>
    <mergeCell ref="P144:Q144"/>
    <mergeCell ref="R144:X144"/>
    <mergeCell ref="Y144:AG144"/>
    <mergeCell ref="L145:M145"/>
    <mergeCell ref="N145:O145"/>
    <mergeCell ref="P145:Q145"/>
    <mergeCell ref="R145:X145"/>
    <mergeCell ref="Y145:AG145"/>
    <mergeCell ref="L146:M146"/>
    <mergeCell ref="N146:O146"/>
    <mergeCell ref="P146:Q146"/>
    <mergeCell ref="L170:M170"/>
    <mergeCell ref="Y146:AG146"/>
    <mergeCell ref="L147:M147"/>
    <mergeCell ref="N147:O147"/>
    <mergeCell ref="P147:Q147"/>
    <mergeCell ref="R147:X147"/>
    <mergeCell ref="Y147:AG147"/>
    <mergeCell ref="L149:M149"/>
    <mergeCell ref="N149:O149"/>
    <mergeCell ref="L139:M139"/>
    <mergeCell ref="N139:O139"/>
    <mergeCell ref="P139:Q139"/>
    <mergeCell ref="R139:X139"/>
    <mergeCell ref="Y139:AG139"/>
    <mergeCell ref="L140:M140"/>
    <mergeCell ref="N140:O140"/>
    <mergeCell ref="P140:Q140"/>
    <mergeCell ref="R140:X140"/>
    <mergeCell ref="Y140:AG140"/>
    <mergeCell ref="L141:M141"/>
    <mergeCell ref="N141:O141"/>
    <mergeCell ref="P141:Q141"/>
    <mergeCell ref="R141:X141"/>
    <mergeCell ref="Y141:AG141"/>
    <mergeCell ref="L143:M143"/>
    <mergeCell ref="N143:O143"/>
    <mergeCell ref="P143:Q143"/>
    <mergeCell ref="R143:X143"/>
    <mergeCell ref="Y143:AG143"/>
    <mergeCell ref="P149:Q149"/>
    <mergeCell ref="R149:X149"/>
    <mergeCell ref="Y149:AG149"/>
    <mergeCell ref="L148:M148"/>
    <mergeCell ref="N148:O148"/>
    <mergeCell ref="P148:Q148"/>
    <mergeCell ref="R148:X148"/>
    <mergeCell ref="Y148:AG148"/>
    <mergeCell ref="L106:M106"/>
    <mergeCell ref="N106:O106"/>
    <mergeCell ref="P106:Q106"/>
    <mergeCell ref="R106:X106"/>
    <mergeCell ref="Y106:AG106"/>
    <mergeCell ref="L107:M107"/>
    <mergeCell ref="N107:O107"/>
    <mergeCell ref="P107:Q107"/>
    <mergeCell ref="R107:X107"/>
    <mergeCell ref="Y107:AG108"/>
    <mergeCell ref="L108:M108"/>
    <mergeCell ref="N108:O108"/>
    <mergeCell ref="P108:Q108"/>
    <mergeCell ref="R108:X108"/>
    <mergeCell ref="Y133:AG133"/>
    <mergeCell ref="L132:M132"/>
    <mergeCell ref="N132:O132"/>
    <mergeCell ref="P132:Q132"/>
    <mergeCell ref="R146:X146"/>
    <mergeCell ref="R133:X133"/>
    <mergeCell ref="N130:O130"/>
    <mergeCell ref="P130:Q130"/>
    <mergeCell ref="R130:X130"/>
    <mergeCell ref="Y130:AG130"/>
    <mergeCell ref="L103:M103"/>
    <mergeCell ref="N103:O103"/>
    <mergeCell ref="P103:Q103"/>
    <mergeCell ref="R103:X103"/>
    <mergeCell ref="Y103:AG103"/>
    <mergeCell ref="P99:Q99"/>
    <mergeCell ref="R99:X99"/>
    <mergeCell ref="Y99:AG99"/>
    <mergeCell ref="L100:M100"/>
    <mergeCell ref="N100:O100"/>
    <mergeCell ref="P100:Q100"/>
    <mergeCell ref="R100:X100"/>
    <mergeCell ref="Y100:AG100"/>
    <mergeCell ref="L101:M101"/>
    <mergeCell ref="N101:O101"/>
    <mergeCell ref="P101:Q101"/>
    <mergeCell ref="R101:X101"/>
    <mergeCell ref="Y101:AG101"/>
    <mergeCell ref="P91:Q91"/>
    <mergeCell ref="R91:X91"/>
    <mergeCell ref="Y91:AG91"/>
    <mergeCell ref="L93:M93"/>
    <mergeCell ref="N93:O93"/>
    <mergeCell ref="P93:Q93"/>
    <mergeCell ref="R93:X93"/>
    <mergeCell ref="L97:M97"/>
    <mergeCell ref="N97:O97"/>
    <mergeCell ref="P97:Q97"/>
    <mergeCell ref="R97:X97"/>
    <mergeCell ref="Y97:AG97"/>
    <mergeCell ref="L102:M102"/>
    <mergeCell ref="N102:O102"/>
    <mergeCell ref="P102:Q102"/>
    <mergeCell ref="R102:X102"/>
    <mergeCell ref="Y102:AG102"/>
    <mergeCell ref="L85:M85"/>
    <mergeCell ref="N85:O85"/>
    <mergeCell ref="P85:Q85"/>
    <mergeCell ref="R85:X85"/>
    <mergeCell ref="Y85:AG85"/>
    <mergeCell ref="L86:M86"/>
    <mergeCell ref="N86:O86"/>
    <mergeCell ref="P86:Q86"/>
    <mergeCell ref="R86:X86"/>
    <mergeCell ref="Y86:AG86"/>
    <mergeCell ref="L87:M87"/>
    <mergeCell ref="N87:O87"/>
    <mergeCell ref="P87:Q87"/>
    <mergeCell ref="R87:X87"/>
    <mergeCell ref="Y87:AG87"/>
    <mergeCell ref="L98:M98"/>
    <mergeCell ref="N98:O98"/>
    <mergeCell ref="P98:Q98"/>
    <mergeCell ref="R98:X98"/>
    <mergeCell ref="R94:X94"/>
    <mergeCell ref="Y94:AG94"/>
    <mergeCell ref="L96:M96"/>
    <mergeCell ref="N96:O96"/>
    <mergeCell ref="P96:Q96"/>
    <mergeCell ref="R96:X96"/>
    <mergeCell ref="Y96:AG96"/>
    <mergeCell ref="L95:M95"/>
    <mergeCell ref="N95:O95"/>
    <mergeCell ref="P95:Q95"/>
    <mergeCell ref="R95:X95"/>
    <mergeCell ref="Y95:AG95"/>
    <mergeCell ref="Y98:AG98"/>
    <mergeCell ref="Y80:AG80"/>
    <mergeCell ref="L253:M253"/>
    <mergeCell ref="N253:O253"/>
    <mergeCell ref="P253:Q253"/>
    <mergeCell ref="R253:X253"/>
    <mergeCell ref="Y253:AG253"/>
    <mergeCell ref="L83:M83"/>
    <mergeCell ref="N83:O83"/>
    <mergeCell ref="P83:Q83"/>
    <mergeCell ref="R83:X83"/>
    <mergeCell ref="Y83:AG83"/>
    <mergeCell ref="L84:M84"/>
    <mergeCell ref="N84:O84"/>
    <mergeCell ref="P84:Q84"/>
    <mergeCell ref="R84:X84"/>
    <mergeCell ref="Y84:AG84"/>
    <mergeCell ref="L134:M134"/>
    <mergeCell ref="N134:O134"/>
    <mergeCell ref="P134:Q134"/>
    <mergeCell ref="R134:X134"/>
    <mergeCell ref="Y134:AG134"/>
    <mergeCell ref="L133:M133"/>
    <mergeCell ref="N133:O133"/>
    <mergeCell ref="P133:Q133"/>
    <mergeCell ref="Y93:AG93"/>
    <mergeCell ref="L94:M94"/>
    <mergeCell ref="N94:O94"/>
    <mergeCell ref="P94:Q94"/>
    <mergeCell ref="P89:Q89"/>
    <mergeCell ref="R89:X89"/>
    <mergeCell ref="Y89:AG89"/>
    <mergeCell ref="L99:M99"/>
    <mergeCell ref="Y3:AG5"/>
    <mergeCell ref="K3:K5"/>
    <mergeCell ref="J3:J5"/>
    <mergeCell ref="I3:I5"/>
    <mergeCell ref="L138:M138"/>
    <mergeCell ref="N138:O138"/>
    <mergeCell ref="P138:Q138"/>
    <mergeCell ref="R138:X138"/>
    <mergeCell ref="Y138:AG138"/>
    <mergeCell ref="L137:M137"/>
    <mergeCell ref="N137:O137"/>
    <mergeCell ref="P137:Q137"/>
    <mergeCell ref="R137:X137"/>
    <mergeCell ref="Y137:AG137"/>
    <mergeCell ref="L136:M136"/>
    <mergeCell ref="N136:O136"/>
    <mergeCell ref="P136:Q136"/>
    <mergeCell ref="R136:X136"/>
    <mergeCell ref="Y136:AG136"/>
    <mergeCell ref="L135:M135"/>
    <mergeCell ref="N135:O135"/>
    <mergeCell ref="P135:Q135"/>
    <mergeCell ref="R135:X135"/>
    <mergeCell ref="Y135:AG135"/>
    <mergeCell ref="R132:X132"/>
    <mergeCell ref="Y132:AG132"/>
    <mergeCell ref="L131:M131"/>
    <mergeCell ref="N131:O131"/>
    <mergeCell ref="P131:Q131"/>
    <mergeCell ref="R131:X131"/>
    <mergeCell ref="Y131:AG131"/>
    <mergeCell ref="L130:M130"/>
    <mergeCell ref="L129:M129"/>
    <mergeCell ref="N129:O129"/>
    <mergeCell ref="P129:Q129"/>
    <mergeCell ref="R129:X129"/>
    <mergeCell ref="Y129:AG129"/>
    <mergeCell ref="L128:M128"/>
    <mergeCell ref="N128:O128"/>
    <mergeCell ref="P128:Q128"/>
    <mergeCell ref="R128:X128"/>
    <mergeCell ref="Y128:AG128"/>
    <mergeCell ref="L127:M127"/>
    <mergeCell ref="N127:O127"/>
    <mergeCell ref="P127:Q127"/>
    <mergeCell ref="R127:X127"/>
    <mergeCell ref="Y127:AG127"/>
    <mergeCell ref="L126:M126"/>
    <mergeCell ref="N126:O126"/>
    <mergeCell ref="P126:Q126"/>
    <mergeCell ref="R126:X126"/>
    <mergeCell ref="Y126:AG126"/>
    <mergeCell ref="L125:M125"/>
    <mergeCell ref="N125:O125"/>
    <mergeCell ref="P125:Q125"/>
    <mergeCell ref="R125:X125"/>
    <mergeCell ref="Y125:AG125"/>
    <mergeCell ref="L124:M124"/>
    <mergeCell ref="N124:O124"/>
    <mergeCell ref="P124:Q124"/>
    <mergeCell ref="R124:X124"/>
    <mergeCell ref="Y124:AG124"/>
    <mergeCell ref="L123:M123"/>
    <mergeCell ref="N123:O123"/>
    <mergeCell ref="P123:Q123"/>
    <mergeCell ref="R123:X123"/>
    <mergeCell ref="Y123:AG123"/>
    <mergeCell ref="L122:M122"/>
    <mergeCell ref="N122:O122"/>
    <mergeCell ref="P122:Q122"/>
    <mergeCell ref="R122:X122"/>
    <mergeCell ref="Y122:AG122"/>
    <mergeCell ref="L121:M121"/>
    <mergeCell ref="N121:O121"/>
    <mergeCell ref="P121:Q121"/>
    <mergeCell ref="R121:X121"/>
    <mergeCell ref="Y121:AG121"/>
    <mergeCell ref="L120:M120"/>
    <mergeCell ref="N120:O120"/>
    <mergeCell ref="P120:Q120"/>
    <mergeCell ref="R120:X120"/>
    <mergeCell ref="Y120:AG120"/>
    <mergeCell ref="L119:M119"/>
    <mergeCell ref="N119:O119"/>
    <mergeCell ref="P119:Q119"/>
    <mergeCell ref="R119:X119"/>
    <mergeCell ref="Y119:AG119"/>
    <mergeCell ref="L118:M118"/>
    <mergeCell ref="N118:O118"/>
    <mergeCell ref="P118:Q118"/>
    <mergeCell ref="R118:X118"/>
    <mergeCell ref="Y118:AG118"/>
    <mergeCell ref="L117:M117"/>
    <mergeCell ref="N117:O117"/>
    <mergeCell ref="P117:Q117"/>
    <mergeCell ref="R117:X117"/>
    <mergeCell ref="Y117:AG117"/>
    <mergeCell ref="L116:M116"/>
    <mergeCell ref="N116:O116"/>
    <mergeCell ref="P116:Q116"/>
    <mergeCell ref="R116:X116"/>
    <mergeCell ref="Y116:AG116"/>
    <mergeCell ref="L115:M115"/>
    <mergeCell ref="N115:O115"/>
    <mergeCell ref="P115:Q115"/>
    <mergeCell ref="R115:X115"/>
    <mergeCell ref="Y115:AG115"/>
    <mergeCell ref="P114:Q114"/>
    <mergeCell ref="R114:X114"/>
    <mergeCell ref="Y114:AG114"/>
    <mergeCell ref="Y88:AG88"/>
    <mergeCell ref="L89:M89"/>
    <mergeCell ref="N89:O89"/>
    <mergeCell ref="L113:M113"/>
    <mergeCell ref="N113:O113"/>
    <mergeCell ref="P113:Q113"/>
    <mergeCell ref="R113:X113"/>
    <mergeCell ref="Y113:AG113"/>
    <mergeCell ref="L112:M112"/>
    <mergeCell ref="N112:O112"/>
    <mergeCell ref="P112:Q112"/>
    <mergeCell ref="R112:X112"/>
    <mergeCell ref="Y112:AG112"/>
    <mergeCell ref="L110:M110"/>
    <mergeCell ref="N110:O110"/>
    <mergeCell ref="P110:Q110"/>
    <mergeCell ref="R110:X110"/>
    <mergeCell ref="Y110:AG110"/>
    <mergeCell ref="L109:M109"/>
    <mergeCell ref="N109:O109"/>
    <mergeCell ref="P109:Q109"/>
    <mergeCell ref="R109:X109"/>
    <mergeCell ref="Y109:AG109"/>
    <mergeCell ref="L104:M104"/>
    <mergeCell ref="N99:O99"/>
    <mergeCell ref="L90:M90"/>
    <mergeCell ref="N90:O90"/>
    <mergeCell ref="P90:Q90"/>
    <mergeCell ref="R90:X90"/>
    <mergeCell ref="Y90:AG90"/>
    <mergeCell ref="L91:M91"/>
    <mergeCell ref="N91:O91"/>
    <mergeCell ref="Y79:AG79"/>
    <mergeCell ref="L78:M78"/>
    <mergeCell ref="N78:O78"/>
    <mergeCell ref="P78:Q78"/>
    <mergeCell ref="R78:X78"/>
    <mergeCell ref="Y78:AG78"/>
    <mergeCell ref="L111:M111"/>
    <mergeCell ref="N111:O111"/>
    <mergeCell ref="P111:Q111"/>
    <mergeCell ref="R111:X111"/>
    <mergeCell ref="Y111:AG111"/>
    <mergeCell ref="L82:M82"/>
    <mergeCell ref="N82:O82"/>
    <mergeCell ref="P82:Q82"/>
    <mergeCell ref="R82:X82"/>
    <mergeCell ref="Y82:AG82"/>
    <mergeCell ref="R104:X104"/>
    <mergeCell ref="Y104:AG104"/>
    <mergeCell ref="L105:M105"/>
    <mergeCell ref="N105:O105"/>
    <mergeCell ref="P105:Q105"/>
    <mergeCell ref="R105:X105"/>
    <mergeCell ref="Y105:AG105"/>
    <mergeCell ref="L88:M88"/>
    <mergeCell ref="N81:O81"/>
    <mergeCell ref="P81:Q81"/>
    <mergeCell ref="R81:X81"/>
    <mergeCell ref="Y81:AG81"/>
    <mergeCell ref="L80:M80"/>
    <mergeCell ref="N80:O80"/>
    <mergeCell ref="P80:Q80"/>
    <mergeCell ref="R80:X80"/>
    <mergeCell ref="Y75:AG75"/>
    <mergeCell ref="L74:M74"/>
    <mergeCell ref="N74:O74"/>
    <mergeCell ref="P74:Q74"/>
    <mergeCell ref="R74:X74"/>
    <mergeCell ref="Y74:AG74"/>
    <mergeCell ref="L77:M77"/>
    <mergeCell ref="N77:O77"/>
    <mergeCell ref="P77:Q77"/>
    <mergeCell ref="R77:X77"/>
    <mergeCell ref="Y77:AG77"/>
    <mergeCell ref="L76:M76"/>
    <mergeCell ref="N76:O76"/>
    <mergeCell ref="P76:Q76"/>
    <mergeCell ref="R76:X76"/>
    <mergeCell ref="Y76:AG76"/>
    <mergeCell ref="Y73:AG73"/>
    <mergeCell ref="Y66:AG67"/>
    <mergeCell ref="L67:M67"/>
    <mergeCell ref="N67:O67"/>
    <mergeCell ref="P67:Q67"/>
    <mergeCell ref="R67:X67"/>
    <mergeCell ref="Y71:AG71"/>
    <mergeCell ref="L72:M72"/>
    <mergeCell ref="N72:O72"/>
    <mergeCell ref="P72:Q72"/>
    <mergeCell ref="R72:X72"/>
    <mergeCell ref="Y72:AG72"/>
    <mergeCell ref="L71:M71"/>
    <mergeCell ref="N71:O71"/>
    <mergeCell ref="P71:Q71"/>
    <mergeCell ref="R71:X71"/>
    <mergeCell ref="Y68:AG68"/>
    <mergeCell ref="Y69:AG70"/>
    <mergeCell ref="L70:M70"/>
    <mergeCell ref="N70:O70"/>
    <mergeCell ref="P70:Q70"/>
    <mergeCell ref="R70:X70"/>
    <mergeCell ref="P66:Q66"/>
    <mergeCell ref="R66:X66"/>
    <mergeCell ref="Y65:AG65"/>
    <mergeCell ref="L60:M60"/>
    <mergeCell ref="N60:O60"/>
    <mergeCell ref="P60:Q60"/>
    <mergeCell ref="R60:X60"/>
    <mergeCell ref="Y60:AG61"/>
    <mergeCell ref="L61:M61"/>
    <mergeCell ref="N61:O61"/>
    <mergeCell ref="P61:Q61"/>
    <mergeCell ref="R61:X61"/>
    <mergeCell ref="L62:M62"/>
    <mergeCell ref="N62:O62"/>
    <mergeCell ref="P62:Q62"/>
    <mergeCell ref="R62:X62"/>
    <mergeCell ref="Y62:AG62"/>
    <mergeCell ref="L63:M63"/>
    <mergeCell ref="N63:O63"/>
    <mergeCell ref="P63:Q63"/>
    <mergeCell ref="R63:X63"/>
    <mergeCell ref="Y63:AG64"/>
    <mergeCell ref="L64:M64"/>
    <mergeCell ref="N64:O64"/>
    <mergeCell ref="P64:Q64"/>
    <mergeCell ref="R64:X64"/>
    <mergeCell ref="Y59:AG59"/>
    <mergeCell ref="P58:Q58"/>
    <mergeCell ref="L57:M57"/>
    <mergeCell ref="N57:O57"/>
    <mergeCell ref="R57:X57"/>
    <mergeCell ref="Y57:AG57"/>
    <mergeCell ref="L58:M58"/>
    <mergeCell ref="N58:O58"/>
    <mergeCell ref="R58:X58"/>
    <mergeCell ref="Y58:AG58"/>
    <mergeCell ref="P57:Q57"/>
    <mergeCell ref="P56:Q56"/>
    <mergeCell ref="L55:M55"/>
    <mergeCell ref="N55:O55"/>
    <mergeCell ref="R55:X55"/>
    <mergeCell ref="Y55:AG55"/>
    <mergeCell ref="L56:M56"/>
    <mergeCell ref="N56:O56"/>
    <mergeCell ref="R56:X56"/>
    <mergeCell ref="Y56:AG56"/>
    <mergeCell ref="P55:Q55"/>
    <mergeCell ref="R53:X53"/>
    <mergeCell ref="Y53:AG53"/>
    <mergeCell ref="L54:M54"/>
    <mergeCell ref="N54:O54"/>
    <mergeCell ref="R54:X54"/>
    <mergeCell ref="Y54:AG54"/>
    <mergeCell ref="P53:Q53"/>
    <mergeCell ref="P52:Q52"/>
    <mergeCell ref="L51:M51"/>
    <mergeCell ref="N51:O51"/>
    <mergeCell ref="R51:X51"/>
    <mergeCell ref="Y51:AG51"/>
    <mergeCell ref="L52:M52"/>
    <mergeCell ref="N52:O52"/>
    <mergeCell ref="R52:X52"/>
    <mergeCell ref="Y52:AG52"/>
    <mergeCell ref="P51:Q51"/>
    <mergeCell ref="R49:X49"/>
    <mergeCell ref="Y49:AG49"/>
    <mergeCell ref="L50:M50"/>
    <mergeCell ref="N50:O50"/>
    <mergeCell ref="R50:X50"/>
    <mergeCell ref="Y50:AG50"/>
    <mergeCell ref="P49:Q49"/>
    <mergeCell ref="P48:Q48"/>
    <mergeCell ref="L47:M47"/>
    <mergeCell ref="N47:O47"/>
    <mergeCell ref="R47:X47"/>
    <mergeCell ref="Y47:AG47"/>
    <mergeCell ref="L48:M48"/>
    <mergeCell ref="N48:O48"/>
    <mergeCell ref="R48:X48"/>
    <mergeCell ref="Y48:AG48"/>
    <mergeCell ref="P47:Q47"/>
    <mergeCell ref="R46:X46"/>
    <mergeCell ref="Y46:AG46"/>
    <mergeCell ref="L45:M45"/>
    <mergeCell ref="N45:O45"/>
    <mergeCell ref="P45:Q45"/>
    <mergeCell ref="R45:X45"/>
    <mergeCell ref="Y45:AG45"/>
    <mergeCell ref="L24:M24"/>
    <mergeCell ref="N24:O24"/>
    <mergeCell ref="P24:Q24"/>
    <mergeCell ref="R24:X24"/>
    <mergeCell ref="Y24:AG24"/>
    <mergeCell ref="R92:X92"/>
    <mergeCell ref="L42:M42"/>
    <mergeCell ref="N42:O42"/>
    <mergeCell ref="P42:Q42"/>
    <mergeCell ref="R42:X42"/>
    <mergeCell ref="Y42:AG42"/>
    <mergeCell ref="L41:M41"/>
    <mergeCell ref="N41:O41"/>
    <mergeCell ref="P41:Q41"/>
    <mergeCell ref="R41:X41"/>
    <mergeCell ref="Y41:AG41"/>
    <mergeCell ref="Y92:AG92"/>
    <mergeCell ref="R44:X44"/>
    <mergeCell ref="Y44:AG44"/>
    <mergeCell ref="L43:M43"/>
    <mergeCell ref="N43:O43"/>
    <mergeCell ref="P43:Q43"/>
    <mergeCell ref="P50:Q50"/>
    <mergeCell ref="L49:M49"/>
    <mergeCell ref="N49:O49"/>
    <mergeCell ref="Y15:AG16"/>
    <mergeCell ref="R43:X43"/>
    <mergeCell ref="Y43:AG43"/>
    <mergeCell ref="L22:M22"/>
    <mergeCell ref="N22:O22"/>
    <mergeCell ref="P22:Q22"/>
    <mergeCell ref="R22:X22"/>
    <mergeCell ref="Y22:AG22"/>
    <mergeCell ref="L23:M23"/>
    <mergeCell ref="N23:O23"/>
    <mergeCell ref="P23:Q23"/>
    <mergeCell ref="R23:X23"/>
    <mergeCell ref="Y23:AG23"/>
    <mergeCell ref="R19:X19"/>
    <mergeCell ref="L20:M20"/>
    <mergeCell ref="N20:O20"/>
    <mergeCell ref="P20:Q20"/>
    <mergeCell ref="R20:X20"/>
    <mergeCell ref="R39:X39"/>
    <mergeCell ref="R40:X40"/>
    <mergeCell ref="P39:Q39"/>
    <mergeCell ref="P40:Q40"/>
    <mergeCell ref="N39:O39"/>
    <mergeCell ref="L39:M39"/>
    <mergeCell ref="L40:M40"/>
    <mergeCell ref="N40:O40"/>
    <mergeCell ref="L26:M26"/>
    <mergeCell ref="N26:O26"/>
    <mergeCell ref="P26:Q26"/>
    <mergeCell ref="R26:X26"/>
    <mergeCell ref="Y26:AG26"/>
    <mergeCell ref="L25:M25"/>
    <mergeCell ref="Y8:AG8"/>
    <mergeCell ref="Y6:AG6"/>
    <mergeCell ref="L7:M7"/>
    <mergeCell ref="N7:O7"/>
    <mergeCell ref="P7:Q7"/>
    <mergeCell ref="R7:X7"/>
    <mergeCell ref="Y7:AG7"/>
    <mergeCell ref="L14:M14"/>
    <mergeCell ref="N14:O14"/>
    <mergeCell ref="P14:Q14"/>
    <mergeCell ref="R14:X14"/>
    <mergeCell ref="Y14:AG14"/>
    <mergeCell ref="Y13:AG13"/>
    <mergeCell ref="Y11:AG11"/>
    <mergeCell ref="Y9:AG9"/>
    <mergeCell ref="Y10:AG10"/>
    <mergeCell ref="Y12:AG12"/>
    <mergeCell ref="L10:M10"/>
    <mergeCell ref="R10:X10"/>
    <mergeCell ref="L11:M11"/>
    <mergeCell ref="N11:O11"/>
    <mergeCell ref="P11:Q11"/>
    <mergeCell ref="R11:X11"/>
    <mergeCell ref="R12:X12"/>
    <mergeCell ref="P13:Q13"/>
    <mergeCell ref="R13:X13"/>
    <mergeCell ref="F3:F5"/>
    <mergeCell ref="Y243:AG243"/>
    <mergeCell ref="L12:M12"/>
    <mergeCell ref="L230:M230"/>
    <mergeCell ref="N230:O230"/>
    <mergeCell ref="P230:Q230"/>
    <mergeCell ref="R230:X230"/>
    <mergeCell ref="Y230:AG230"/>
    <mergeCell ref="L231:M231"/>
    <mergeCell ref="N231:O231"/>
    <mergeCell ref="P231:Q231"/>
    <mergeCell ref="R231:X231"/>
    <mergeCell ref="Y231:AG231"/>
    <mergeCell ref="L232:M232"/>
    <mergeCell ref="N232:O232"/>
    <mergeCell ref="P232:Q232"/>
    <mergeCell ref="R232:X232"/>
    <mergeCell ref="Y17:AG17"/>
    <mergeCell ref="Y18:AG18"/>
    <mergeCell ref="R233:X233"/>
    <mergeCell ref="Y233:AG233"/>
    <mergeCell ref="L234:M234"/>
    <mergeCell ref="N234:O234"/>
    <mergeCell ref="P234:Q234"/>
    <mergeCell ref="R243:X243"/>
    <mergeCell ref="L241:M241"/>
    <mergeCell ref="N241:O241"/>
    <mergeCell ref="P241:Q241"/>
    <mergeCell ref="R241:X241"/>
    <mergeCell ref="Y241:AG241"/>
    <mergeCell ref="L242:M242"/>
    <mergeCell ref="N242:O242"/>
    <mergeCell ref="Y246:AG246"/>
    <mergeCell ref="R242:X242"/>
    <mergeCell ref="L245:M245"/>
    <mergeCell ref="B3:B5"/>
    <mergeCell ref="C3:D5"/>
    <mergeCell ref="L9:M9"/>
    <mergeCell ref="N9:O9"/>
    <mergeCell ref="P9:Q9"/>
    <mergeCell ref="R9:X9"/>
    <mergeCell ref="P4:Q5"/>
    <mergeCell ref="L5:M5"/>
    <mergeCell ref="N5:O5"/>
    <mergeCell ref="L4:O4"/>
    <mergeCell ref="R4:X5"/>
    <mergeCell ref="L6:M6"/>
    <mergeCell ref="N6:O6"/>
    <mergeCell ref="P6:Q6"/>
    <mergeCell ref="R6:X6"/>
    <mergeCell ref="L8:M8"/>
    <mergeCell ref="N8:O8"/>
    <mergeCell ref="P8:Q8"/>
    <mergeCell ref="L3:X3"/>
    <mergeCell ref="E3:E5"/>
    <mergeCell ref="R8:X8"/>
    <mergeCell ref="L244:M244"/>
    <mergeCell ref="N244:O244"/>
    <mergeCell ref="P244:Q244"/>
    <mergeCell ref="R244:X244"/>
    <mergeCell ref="Y244:AG244"/>
    <mergeCell ref="L243:M243"/>
    <mergeCell ref="N243:O243"/>
    <mergeCell ref="P243:Q243"/>
    <mergeCell ref="P242:Q242"/>
    <mergeCell ref="Y242:AG242"/>
    <mergeCell ref="E59:E61"/>
    <mergeCell ref="E62:E64"/>
    <mergeCell ref="E65:E67"/>
    <mergeCell ref="E68:E70"/>
    <mergeCell ref="L68:M68"/>
    <mergeCell ref="N68:O68"/>
    <mergeCell ref="P68:Q68"/>
    <mergeCell ref="R68:X68"/>
    <mergeCell ref="L59:M59"/>
    <mergeCell ref="N59:O59"/>
    <mergeCell ref="P59:Q59"/>
    <mergeCell ref="R59:X59"/>
    <mergeCell ref="L65:M65"/>
    <mergeCell ref="N65:O65"/>
    <mergeCell ref="P65:Q65"/>
    <mergeCell ref="R65:X65"/>
    <mergeCell ref="L66:M66"/>
    <mergeCell ref="N66:O66"/>
    <mergeCell ref="L240:M240"/>
    <mergeCell ref="N240:O240"/>
    <mergeCell ref="P240:Q240"/>
    <mergeCell ref="R240:X240"/>
    <mergeCell ref="Y240:AG240"/>
    <mergeCell ref="L238:M238"/>
    <mergeCell ref="Y232:AG232"/>
    <mergeCell ref="L233:M233"/>
    <mergeCell ref="N233:O233"/>
    <mergeCell ref="P233:Q233"/>
    <mergeCell ref="Y234:AG234"/>
    <mergeCell ref="R234:X234"/>
    <mergeCell ref="B250:B252"/>
    <mergeCell ref="L250:M250"/>
    <mergeCell ref="N250:O250"/>
    <mergeCell ref="P250:Q250"/>
    <mergeCell ref="R250:X250"/>
    <mergeCell ref="Y250:AG250"/>
    <mergeCell ref="L251:M251"/>
    <mergeCell ref="N251:O251"/>
    <mergeCell ref="P251:Q251"/>
    <mergeCell ref="R251:X251"/>
    <mergeCell ref="Y251:AG251"/>
    <mergeCell ref="B248:B249"/>
    <mergeCell ref="B246:B247"/>
    <mergeCell ref="L246:M246"/>
    <mergeCell ref="N246:O246"/>
    <mergeCell ref="P246:Q246"/>
    <mergeCell ref="R246:X246"/>
    <mergeCell ref="P249:Q249"/>
    <mergeCell ref="L252:M252"/>
    <mergeCell ref="N252:O252"/>
    <mergeCell ref="P252:Q252"/>
    <mergeCell ref="R252:X252"/>
    <mergeCell ref="Y252:AG252"/>
    <mergeCell ref="L247:M247"/>
    <mergeCell ref="N247:O247"/>
    <mergeCell ref="P247:Q247"/>
    <mergeCell ref="R247:X247"/>
    <mergeCell ref="Y247:AG247"/>
    <mergeCell ref="L248:M248"/>
    <mergeCell ref="N248:O248"/>
    <mergeCell ref="P248:Q248"/>
    <mergeCell ref="R248:X248"/>
    <mergeCell ref="Y248:AG248"/>
    <mergeCell ref="L249:M249"/>
    <mergeCell ref="N249:O249"/>
    <mergeCell ref="R249:X249"/>
    <mergeCell ref="Y249:AG249"/>
    <mergeCell ref="N238:O238"/>
    <mergeCell ref="P238:Q238"/>
    <mergeCell ref="R238:X238"/>
    <mergeCell ref="Y238:AG238"/>
    <mergeCell ref="L239:M239"/>
    <mergeCell ref="N239:O239"/>
    <mergeCell ref="P239:Q239"/>
    <mergeCell ref="R239:X239"/>
    <mergeCell ref="Y239:AG239"/>
    <mergeCell ref="P223:Q223"/>
    <mergeCell ref="Y217:AG217"/>
    <mergeCell ref="L218:M218"/>
    <mergeCell ref="L237:M237"/>
    <mergeCell ref="N237:O237"/>
    <mergeCell ref="P237:Q237"/>
    <mergeCell ref="R237:X237"/>
    <mergeCell ref="Y237:AG237"/>
    <mergeCell ref="L235:M235"/>
    <mergeCell ref="N235:O235"/>
    <mergeCell ref="P235:Q235"/>
    <mergeCell ref="R235:X235"/>
    <mergeCell ref="Y235:AG235"/>
    <mergeCell ref="L236:M236"/>
    <mergeCell ref="N236:O236"/>
    <mergeCell ref="P236:Q236"/>
    <mergeCell ref="R236:X236"/>
    <mergeCell ref="Y236:AG236"/>
    <mergeCell ref="R216:X216"/>
    <mergeCell ref="Y216:AG216"/>
    <mergeCell ref="L217:M217"/>
    <mergeCell ref="N217:O217"/>
    <mergeCell ref="P217:Q217"/>
    <mergeCell ref="R173:X173"/>
    <mergeCell ref="R217:X217"/>
    <mergeCell ref="N223:O223"/>
    <mergeCell ref="R79:X79"/>
    <mergeCell ref="N88:O88"/>
    <mergeCell ref="P88:Q88"/>
    <mergeCell ref="R88:X88"/>
    <mergeCell ref="F106:F108"/>
    <mergeCell ref="F59:F61"/>
    <mergeCell ref="F62:F64"/>
    <mergeCell ref="F65:F67"/>
    <mergeCell ref="F68:F70"/>
    <mergeCell ref="L69:M69"/>
    <mergeCell ref="N69:O69"/>
    <mergeCell ref="P69:Q69"/>
    <mergeCell ref="R69:X69"/>
    <mergeCell ref="L73:M73"/>
    <mergeCell ref="N73:O73"/>
    <mergeCell ref="P73:Q73"/>
    <mergeCell ref="R73:X73"/>
    <mergeCell ref="L75:M75"/>
    <mergeCell ref="N75:O75"/>
    <mergeCell ref="P75:Q75"/>
    <mergeCell ref="R75:X75"/>
    <mergeCell ref="N104:O104"/>
    <mergeCell ref="P104:Q104"/>
    <mergeCell ref="L81:M81"/>
    <mergeCell ref="L173:M173"/>
    <mergeCell ref="N173:O173"/>
    <mergeCell ref="P173:Q173"/>
    <mergeCell ref="N12:O12"/>
    <mergeCell ref="P12:Q12"/>
    <mergeCell ref="G3:G5"/>
    <mergeCell ref="H3:H5"/>
    <mergeCell ref="N10:O10"/>
    <mergeCell ref="P10:Q10"/>
    <mergeCell ref="L17:M17"/>
    <mergeCell ref="N17:O17"/>
    <mergeCell ref="P17:Q17"/>
    <mergeCell ref="L92:M92"/>
    <mergeCell ref="N92:O92"/>
    <mergeCell ref="P92:Q92"/>
    <mergeCell ref="L44:M44"/>
    <mergeCell ref="N44:O44"/>
    <mergeCell ref="P44:Q44"/>
    <mergeCell ref="P15:Q16"/>
    <mergeCell ref="L79:M79"/>
    <mergeCell ref="N79:O79"/>
    <mergeCell ref="P79:Q79"/>
    <mergeCell ref="L13:M13"/>
    <mergeCell ref="N13:O13"/>
    <mergeCell ref="L46:M46"/>
    <mergeCell ref="N46:O46"/>
    <mergeCell ref="P46:Q46"/>
    <mergeCell ref="P54:Q54"/>
    <mergeCell ref="L53:M53"/>
    <mergeCell ref="N53:O53"/>
    <mergeCell ref="L114:M114"/>
    <mergeCell ref="N114:O114"/>
    <mergeCell ref="D39:D40"/>
    <mergeCell ref="C39:C40"/>
    <mergeCell ref="Y39:AG40"/>
    <mergeCell ref="K39:K40"/>
    <mergeCell ref="J39:J40"/>
    <mergeCell ref="I39:I40"/>
    <mergeCell ref="H39:H40"/>
    <mergeCell ref="G39:G40"/>
    <mergeCell ref="Y19:AG19"/>
    <mergeCell ref="Y20:AG20"/>
    <mergeCell ref="L21:M21"/>
    <mergeCell ref="N21:O21"/>
    <mergeCell ref="P21:Q21"/>
    <mergeCell ref="R21:X21"/>
    <mergeCell ref="Y21:AG21"/>
    <mergeCell ref="L19:M19"/>
    <mergeCell ref="N19:O19"/>
    <mergeCell ref="N25:O25"/>
    <mergeCell ref="R31:X31"/>
    <mergeCell ref="Y31:AG31"/>
    <mergeCell ref="L32:M32"/>
    <mergeCell ref="N32:O32"/>
    <mergeCell ref="P32:Q32"/>
    <mergeCell ref="R32:X32"/>
    <mergeCell ref="Y32:AG32"/>
    <mergeCell ref="L29:M29"/>
    <mergeCell ref="N29:O29"/>
    <mergeCell ref="P29:Q29"/>
    <mergeCell ref="R29:X29"/>
    <mergeCell ref="Y29:AG29"/>
    <mergeCell ref="L27:M27"/>
    <mergeCell ref="N27:O27"/>
    <mergeCell ref="P27:Q27"/>
    <mergeCell ref="R27:X27"/>
    <mergeCell ref="C15:C16"/>
    <mergeCell ref="P19:Q19"/>
    <mergeCell ref="D15:D16"/>
    <mergeCell ref="G15:G16"/>
    <mergeCell ref="H15:H16"/>
    <mergeCell ref="I15:I16"/>
    <mergeCell ref="J15:J16"/>
    <mergeCell ref="K15:K16"/>
    <mergeCell ref="L15:M16"/>
    <mergeCell ref="N15:O16"/>
    <mergeCell ref="R15:X16"/>
    <mergeCell ref="R17:X17"/>
    <mergeCell ref="L18:M18"/>
    <mergeCell ref="N18:O18"/>
    <mergeCell ref="P18:Q18"/>
    <mergeCell ref="R18:X18"/>
    <mergeCell ref="Y27:AG27"/>
    <mergeCell ref="L30:M30"/>
    <mergeCell ref="N30:O30"/>
    <mergeCell ref="P30:Q30"/>
    <mergeCell ref="R30:X30"/>
    <mergeCell ref="Y30:AG30"/>
    <mergeCell ref="L33:M33"/>
    <mergeCell ref="N33:O33"/>
    <mergeCell ref="P33:Q33"/>
    <mergeCell ref="R33:X33"/>
    <mergeCell ref="Y33:AG33"/>
    <mergeCell ref="L155:M155"/>
    <mergeCell ref="N155:O155"/>
    <mergeCell ref="P155:Q155"/>
    <mergeCell ref="R155:X155"/>
    <mergeCell ref="Y155:AG155"/>
    <mergeCell ref="P25:Q25"/>
    <mergeCell ref="R25:X25"/>
    <mergeCell ref="Y25:AG25"/>
    <mergeCell ref="L28:M28"/>
    <mergeCell ref="N28:O28"/>
    <mergeCell ref="P28:Q28"/>
    <mergeCell ref="R28:X28"/>
    <mergeCell ref="Y28:AG28"/>
    <mergeCell ref="L34:M34"/>
    <mergeCell ref="N34:O34"/>
    <mergeCell ref="P34:Q34"/>
    <mergeCell ref="R34:X34"/>
    <mergeCell ref="Y34:AG34"/>
    <mergeCell ref="L31:M31"/>
    <mergeCell ref="N31:O31"/>
    <mergeCell ref="P31:Q31"/>
  </mergeCells>
  <phoneticPr fontId="9"/>
  <pageMargins left="0.7" right="0.7" top="0.75" bottom="0.75" header="0.3" footer="0.3"/>
  <pageSetup paperSize="9" scale="28" fitToHeight="0" orientation="portrait" r:id="rId1"/>
  <rowBreaks count="3" manualBreakCount="3">
    <brk id="111" max="16383" man="1"/>
    <brk id="116" max="31" man="1"/>
    <brk id="229" max="16383"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B2:BL516"/>
  <sheetViews>
    <sheetView showGridLines="0" zoomScale="85" zoomScaleNormal="85" workbookViewId="0">
      <pane ySplit="1245" topLeftCell="A487" activePane="bottomLeft"/>
      <selection activeCell="L22" sqref="L22:Q27"/>
      <selection pane="bottomLeft" activeCell="W528" sqref="W528"/>
    </sheetView>
  </sheetViews>
  <sheetFormatPr defaultColWidth="4.5" defaultRowHeight="11.25"/>
  <cols>
    <col min="1" max="16384" width="4.5" style="351"/>
  </cols>
  <sheetData>
    <row r="2" spans="2:58" ht="13.5">
      <c r="B2" s="349" t="s">
        <v>1689</v>
      </c>
      <c r="C2" s="350"/>
      <c r="D2" s="350"/>
      <c r="E2" s="350"/>
      <c r="F2" s="350"/>
      <c r="G2" s="350"/>
      <c r="H2" s="350"/>
      <c r="I2" s="350"/>
      <c r="J2" s="350"/>
      <c r="K2" s="350"/>
      <c r="L2" s="350"/>
      <c r="M2" s="350"/>
      <c r="N2" s="350"/>
      <c r="O2" s="350"/>
      <c r="P2" s="350"/>
      <c r="Q2" s="350"/>
      <c r="R2" s="350"/>
      <c r="S2" s="350"/>
      <c r="T2" s="350"/>
      <c r="U2" s="350"/>
      <c r="V2" s="350"/>
      <c r="W2" s="350"/>
      <c r="X2" s="350"/>
      <c r="Y2" s="350"/>
      <c r="Z2" s="350"/>
      <c r="AA2" s="350"/>
      <c r="AB2" s="350"/>
      <c r="AC2" s="350"/>
      <c r="AD2" s="350"/>
      <c r="AE2" s="350"/>
      <c r="AF2" s="350"/>
      <c r="AG2" s="350"/>
      <c r="AH2" s="350"/>
      <c r="AI2" s="350"/>
      <c r="AJ2" s="350"/>
      <c r="AK2" s="350"/>
      <c r="AL2" s="350"/>
      <c r="AM2" s="350"/>
      <c r="AN2" s="350"/>
      <c r="AO2" s="350"/>
      <c r="AP2" s="350"/>
      <c r="AQ2" s="350"/>
      <c r="AR2" s="350"/>
      <c r="AS2" s="350"/>
      <c r="AT2" s="350"/>
      <c r="AU2" s="350"/>
      <c r="AV2" s="350"/>
      <c r="AW2" s="350"/>
      <c r="AX2" s="350"/>
      <c r="AY2" s="350"/>
      <c r="AZ2" s="350"/>
    </row>
    <row r="4" spans="2:58">
      <c r="C4" s="351" t="s">
        <v>1671</v>
      </c>
    </row>
    <row r="5" spans="2:58" ht="22.5" customHeight="1">
      <c r="C5" s="207" t="s">
        <v>1667</v>
      </c>
      <c r="D5" s="1175" t="s">
        <v>1668</v>
      </c>
      <c r="E5" s="1175"/>
      <c r="F5" s="1175"/>
      <c r="G5" s="1150" t="s">
        <v>1665</v>
      </c>
      <c r="H5" s="1175"/>
      <c r="I5" s="1175"/>
      <c r="J5" s="1175"/>
      <c r="K5" s="1152" t="s">
        <v>1670</v>
      </c>
      <c r="L5" s="1152"/>
      <c r="M5" s="1152"/>
      <c r="N5" s="1152"/>
      <c r="O5" s="1152"/>
      <c r="P5" s="1152"/>
      <c r="Q5" s="1152"/>
      <c r="R5" s="1152"/>
    </row>
    <row r="6" spans="2:58" ht="34.5" customHeight="1">
      <c r="C6" s="352">
        <v>1</v>
      </c>
      <c r="D6" s="1172" t="s">
        <v>1669</v>
      </c>
      <c r="E6" s="1172"/>
      <c r="F6" s="1172"/>
      <c r="G6" s="1133">
        <v>1000</v>
      </c>
      <c r="H6" s="1133"/>
      <c r="I6" s="1133"/>
      <c r="J6" s="1133"/>
      <c r="K6" s="1172" t="s">
        <v>1819</v>
      </c>
      <c r="L6" s="1130"/>
      <c r="M6" s="1130"/>
      <c r="N6" s="1130"/>
      <c r="O6" s="1130"/>
      <c r="P6" s="1130"/>
      <c r="Q6" s="1130"/>
      <c r="R6" s="1130"/>
    </row>
    <row r="7" spans="2:58">
      <c r="C7" s="352">
        <v>2</v>
      </c>
      <c r="D7" s="1130" t="s">
        <v>1843</v>
      </c>
      <c r="E7" s="1130"/>
      <c r="F7" s="1130"/>
      <c r="G7" s="1133">
        <v>3000</v>
      </c>
      <c r="H7" s="1133"/>
      <c r="I7" s="1133"/>
      <c r="J7" s="1133"/>
      <c r="K7" s="1172"/>
      <c r="L7" s="1130"/>
      <c r="M7" s="1130"/>
      <c r="N7" s="1130"/>
      <c r="O7" s="1130"/>
      <c r="P7" s="1130"/>
      <c r="Q7" s="1130"/>
      <c r="R7" s="1130"/>
    </row>
    <row r="8" spans="2:58" ht="29.25" customHeight="1">
      <c r="C8" s="352">
        <v>3</v>
      </c>
      <c r="D8" s="1130" t="s">
        <v>1666</v>
      </c>
      <c r="E8" s="1130"/>
      <c r="F8" s="1130"/>
      <c r="G8" s="1133">
        <v>5000</v>
      </c>
      <c r="H8" s="1133"/>
      <c r="I8" s="1133"/>
      <c r="J8" s="1133"/>
      <c r="K8" s="1172" t="s">
        <v>2261</v>
      </c>
      <c r="L8" s="1130"/>
      <c r="M8" s="1130"/>
      <c r="N8" s="1130"/>
      <c r="O8" s="1130"/>
      <c r="P8" s="1130"/>
      <c r="Q8" s="1130"/>
      <c r="R8" s="1130"/>
    </row>
    <row r="9" spans="2:58">
      <c r="C9" s="352">
        <v>4</v>
      </c>
      <c r="D9" s="1130" t="s">
        <v>2297</v>
      </c>
      <c r="E9" s="1130"/>
      <c r="F9" s="1130"/>
      <c r="G9" s="1133">
        <v>7000</v>
      </c>
      <c r="H9" s="1133"/>
      <c r="I9" s="1133"/>
      <c r="J9" s="1133"/>
      <c r="K9" s="1172"/>
      <c r="L9" s="1130"/>
      <c r="M9" s="1130"/>
      <c r="N9" s="1130"/>
      <c r="O9" s="1130"/>
      <c r="P9" s="1130"/>
      <c r="Q9" s="1130"/>
      <c r="R9" s="1130"/>
    </row>
    <row r="10" spans="2:58">
      <c r="C10" s="352">
        <v>5</v>
      </c>
      <c r="D10" s="1130" t="s">
        <v>2298</v>
      </c>
      <c r="E10" s="1130"/>
      <c r="F10" s="1130"/>
      <c r="G10" s="1133">
        <v>9000</v>
      </c>
      <c r="H10" s="1133"/>
      <c r="I10" s="1133"/>
      <c r="J10" s="1133"/>
      <c r="K10" s="1172"/>
      <c r="L10" s="1130"/>
      <c r="M10" s="1130"/>
      <c r="N10" s="1130"/>
      <c r="O10" s="1130"/>
      <c r="P10" s="1130"/>
      <c r="Q10" s="1130"/>
      <c r="R10" s="1130"/>
    </row>
    <row r="12" spans="2:58" ht="11.25" customHeight="1">
      <c r="H12" s="1175" t="s">
        <v>1688</v>
      </c>
      <c r="I12" s="1175"/>
      <c r="J12" s="1175"/>
      <c r="K12" s="1175"/>
      <c r="L12" s="1175"/>
      <c r="M12" s="1175"/>
      <c r="N12" s="1175"/>
      <c r="O12" s="1175"/>
      <c r="P12" s="1175"/>
      <c r="Q12" s="1175"/>
      <c r="R12" s="1175"/>
      <c r="S12" s="1175"/>
      <c r="T12" s="1175"/>
      <c r="U12" s="1175"/>
      <c r="V12" s="1175"/>
      <c r="W12" s="1175"/>
      <c r="X12" s="1175"/>
      <c r="Y12" s="1175"/>
      <c r="Z12" s="1175"/>
      <c r="AA12" s="1175"/>
      <c r="AB12" s="1175"/>
      <c r="AC12" s="1175"/>
      <c r="AD12" s="1175"/>
      <c r="AE12" s="1175"/>
      <c r="AF12" s="1175"/>
      <c r="AG12" s="1175"/>
      <c r="AH12" s="1175"/>
      <c r="AI12" s="1175"/>
      <c r="AJ12" s="1175"/>
      <c r="AK12" s="1175"/>
      <c r="AL12" s="1175"/>
      <c r="AM12" s="1175"/>
      <c r="AN12" s="1175"/>
      <c r="AO12" s="1175"/>
      <c r="AP12" s="1175"/>
      <c r="AQ12" s="1259" t="s">
        <v>1691</v>
      </c>
      <c r="AR12" s="1260"/>
      <c r="AS12" s="1259" t="s">
        <v>3076</v>
      </c>
      <c r="AT12" s="1260"/>
      <c r="AU12" s="1267" t="s">
        <v>1692</v>
      </c>
      <c r="AV12" s="1267"/>
      <c r="AW12" s="1267"/>
      <c r="AX12" s="1267"/>
      <c r="AY12" s="1267"/>
      <c r="AZ12" s="1263" t="s">
        <v>2220</v>
      </c>
      <c r="BA12" s="1263"/>
      <c r="BB12" s="1263"/>
      <c r="BC12" s="1263"/>
      <c r="BD12" s="1263"/>
      <c r="BE12" s="1263"/>
      <c r="BF12" s="1263"/>
    </row>
    <row r="13" spans="2:58" ht="42.75" customHeight="1">
      <c r="C13" s="353" t="s">
        <v>1667</v>
      </c>
      <c r="D13" s="1191" t="s">
        <v>1658</v>
      </c>
      <c r="E13" s="1191"/>
      <c r="F13" s="1191"/>
      <c r="G13" s="1191"/>
      <c r="H13" s="1150" t="s">
        <v>1657</v>
      </c>
      <c r="I13" s="1150"/>
      <c r="J13" s="1150" t="s">
        <v>1661</v>
      </c>
      <c r="K13" s="1150"/>
      <c r="L13" s="1150" t="s">
        <v>1662</v>
      </c>
      <c r="M13" s="1150"/>
      <c r="N13" s="1150" t="s">
        <v>1664</v>
      </c>
      <c r="O13" s="1150"/>
      <c r="P13" s="1150" t="s">
        <v>1663</v>
      </c>
      <c r="Q13" s="1150"/>
      <c r="R13" s="1150" t="s">
        <v>1673</v>
      </c>
      <c r="S13" s="1150"/>
      <c r="T13" s="1150" t="s">
        <v>1672</v>
      </c>
      <c r="U13" s="1150"/>
      <c r="V13" s="1150" t="s">
        <v>1661</v>
      </c>
      <c r="W13" s="1150"/>
      <c r="X13" s="1150" t="s">
        <v>1674</v>
      </c>
      <c r="Y13" s="1150"/>
      <c r="Z13" s="1150" t="s">
        <v>1675</v>
      </c>
      <c r="AA13" s="1150"/>
      <c r="AB13" s="1150" t="s">
        <v>1661</v>
      </c>
      <c r="AC13" s="1150"/>
      <c r="AD13" s="1150" t="s">
        <v>1678</v>
      </c>
      <c r="AE13" s="1150"/>
      <c r="AF13" s="1150" t="s">
        <v>1679</v>
      </c>
      <c r="AG13" s="1150"/>
      <c r="AH13" s="1150"/>
      <c r="AI13" s="1150"/>
      <c r="AJ13" s="1150"/>
      <c r="AK13" s="1150"/>
      <c r="AL13" s="1150"/>
      <c r="AM13" s="1150"/>
      <c r="AN13" s="1150"/>
      <c r="AO13" s="1150"/>
      <c r="AP13" s="1150"/>
      <c r="AQ13" s="1261"/>
      <c r="AR13" s="1262"/>
      <c r="AS13" s="1261"/>
      <c r="AT13" s="1262"/>
      <c r="AU13" s="1267"/>
      <c r="AV13" s="1267"/>
      <c r="AW13" s="1267"/>
      <c r="AX13" s="1267"/>
      <c r="AY13" s="1267"/>
      <c r="AZ13" s="1263"/>
      <c r="BA13" s="1263"/>
      <c r="BB13" s="1263"/>
      <c r="BC13" s="1263"/>
      <c r="BD13" s="1263"/>
      <c r="BE13" s="1263"/>
      <c r="BF13" s="1263"/>
    </row>
    <row r="14" spans="2:58">
      <c r="C14" s="1180" t="s">
        <v>1842</v>
      </c>
      <c r="D14" s="1181"/>
      <c r="E14" s="1181"/>
      <c r="F14" s="1181"/>
      <c r="G14" s="1181"/>
      <c r="H14" s="1181"/>
      <c r="I14" s="1181"/>
      <c r="J14" s="1181"/>
      <c r="K14" s="1181"/>
      <c r="L14" s="1181"/>
      <c r="M14" s="1181"/>
      <c r="N14" s="1181"/>
      <c r="O14" s="1181"/>
      <c r="P14" s="1181"/>
      <c r="Q14" s="1181"/>
      <c r="R14" s="1181"/>
      <c r="S14" s="1181"/>
      <c r="T14" s="1181"/>
      <c r="U14" s="1181"/>
      <c r="V14" s="1181"/>
      <c r="W14" s="1181"/>
      <c r="X14" s="1181"/>
      <c r="Y14" s="1181"/>
      <c r="Z14" s="1181"/>
      <c r="AA14" s="1181"/>
      <c r="AB14" s="1181"/>
      <c r="AC14" s="1181"/>
      <c r="AD14" s="1181"/>
      <c r="AE14" s="1181"/>
      <c r="AF14" s="1181"/>
      <c r="AG14" s="1181"/>
      <c r="AH14" s="1181"/>
      <c r="AI14" s="1181"/>
      <c r="AJ14" s="1181"/>
      <c r="AK14" s="1181"/>
      <c r="AL14" s="1181"/>
      <c r="AM14" s="1181"/>
      <c r="AN14" s="1181"/>
      <c r="AO14" s="1181"/>
      <c r="AP14" s="1181"/>
      <c r="AQ14" s="1181"/>
      <c r="AR14" s="1181"/>
      <c r="AS14" s="1181"/>
      <c r="AT14" s="1181"/>
      <c r="AU14" s="1181"/>
      <c r="AV14" s="1181"/>
      <c r="AW14" s="1181"/>
      <c r="AX14" s="1181"/>
      <c r="AY14" s="1181"/>
      <c r="AZ14" s="1181"/>
      <c r="BA14" s="1181"/>
      <c r="BB14" s="1181"/>
      <c r="BC14" s="1181"/>
      <c r="BD14" s="1181"/>
      <c r="BE14" s="1181"/>
      <c r="BF14" s="1182"/>
    </row>
    <row r="15" spans="2:58" ht="11.25" customHeight="1">
      <c r="C15" s="1189">
        <v>1</v>
      </c>
      <c r="D15" s="1183" t="s">
        <v>1745</v>
      </c>
      <c r="E15" s="1184"/>
      <c r="F15" s="1184"/>
      <c r="G15" s="1185"/>
      <c r="H15" s="1047" t="s">
        <v>1660</v>
      </c>
      <c r="I15" s="1135"/>
      <c r="J15" s="1138">
        <v>0</v>
      </c>
      <c r="K15" s="1139"/>
      <c r="L15" s="1047">
        <v>1000</v>
      </c>
      <c r="M15" s="1135"/>
      <c r="N15" s="1138">
        <v>0</v>
      </c>
      <c r="O15" s="1139"/>
      <c r="P15" s="1138">
        <v>0</v>
      </c>
      <c r="Q15" s="1139"/>
      <c r="R15" s="1047">
        <v>1</v>
      </c>
      <c r="S15" s="1135"/>
      <c r="T15" s="1047">
        <v>1</v>
      </c>
      <c r="U15" s="1135"/>
      <c r="V15" s="1138">
        <v>0</v>
      </c>
      <c r="W15" s="1139"/>
      <c r="X15" s="1047">
        <v>2</v>
      </c>
      <c r="Y15" s="1135"/>
      <c r="Z15" s="1151">
        <v>0</v>
      </c>
      <c r="AA15" s="1135"/>
      <c r="AB15" s="1138">
        <v>0</v>
      </c>
      <c r="AC15" s="1139"/>
      <c r="AD15" s="1047">
        <v>1</v>
      </c>
      <c r="AE15" s="1135"/>
      <c r="AF15" s="354" t="s">
        <v>1750</v>
      </c>
      <c r="AG15" s="355"/>
      <c r="AH15" s="355"/>
      <c r="AI15" s="355"/>
      <c r="AJ15" s="355"/>
      <c r="AK15" s="355"/>
      <c r="AL15" s="355"/>
      <c r="AM15" s="355"/>
      <c r="AN15" s="355"/>
      <c r="AO15" s="355"/>
      <c r="AP15" s="355"/>
      <c r="AQ15" s="1202" t="s">
        <v>1746</v>
      </c>
      <c r="AR15" s="1203"/>
      <c r="AS15" s="1202"/>
      <c r="AT15" s="1203"/>
      <c r="AU15" s="768"/>
      <c r="AV15" s="769"/>
      <c r="AW15" s="769"/>
      <c r="AX15" s="769"/>
      <c r="AY15" s="770"/>
      <c r="AZ15" s="1214"/>
      <c r="BA15" s="1215"/>
      <c r="BB15" s="1215"/>
      <c r="BC15" s="1215"/>
      <c r="BD15" s="1215"/>
      <c r="BE15" s="1215"/>
      <c r="BF15" s="1216"/>
    </row>
    <row r="16" spans="2:58">
      <c r="C16" s="1229"/>
      <c r="D16" s="1226"/>
      <c r="E16" s="1227"/>
      <c r="F16" s="1227"/>
      <c r="G16" s="1228"/>
      <c r="H16" s="1048"/>
      <c r="I16" s="1201"/>
      <c r="J16" s="1199"/>
      <c r="K16" s="1200"/>
      <c r="L16" s="1048"/>
      <c r="M16" s="1201"/>
      <c r="N16" s="1199"/>
      <c r="O16" s="1200"/>
      <c r="P16" s="1199"/>
      <c r="Q16" s="1200"/>
      <c r="R16" s="1048"/>
      <c r="S16" s="1201"/>
      <c r="T16" s="1048"/>
      <c r="U16" s="1201"/>
      <c r="V16" s="1199"/>
      <c r="W16" s="1200"/>
      <c r="X16" s="1048"/>
      <c r="Y16" s="1201"/>
      <c r="Z16" s="1048"/>
      <c r="AA16" s="1201"/>
      <c r="AB16" s="1199"/>
      <c r="AC16" s="1200"/>
      <c r="AD16" s="1048"/>
      <c r="AE16" s="1201"/>
      <c r="AF16" s="356"/>
      <c r="AG16" s="357" t="s">
        <v>1751</v>
      </c>
      <c r="AH16" s="1254" t="s">
        <v>1752</v>
      </c>
      <c r="AI16" s="1255"/>
      <c r="AJ16" s="1255"/>
      <c r="AK16" s="1255"/>
      <c r="AL16" s="1255"/>
      <c r="AM16" s="1255"/>
      <c r="AN16" s="1255"/>
      <c r="AO16" s="1255"/>
      <c r="AP16" s="1255"/>
      <c r="AQ16" s="1204"/>
      <c r="AR16" s="1205"/>
      <c r="AS16" s="1204"/>
      <c r="AT16" s="1205"/>
      <c r="AU16" s="771"/>
      <c r="AV16" s="772"/>
      <c r="AW16" s="772"/>
      <c r="AX16" s="772"/>
      <c r="AY16" s="773"/>
      <c r="AZ16" s="1235"/>
      <c r="BA16" s="650"/>
      <c r="BB16" s="650"/>
      <c r="BC16" s="650"/>
      <c r="BD16" s="650"/>
      <c r="BE16" s="650"/>
      <c r="BF16" s="1236"/>
    </row>
    <row r="17" spans="3:58">
      <c r="C17" s="1229"/>
      <c r="D17" s="1226"/>
      <c r="E17" s="1227"/>
      <c r="F17" s="1227"/>
      <c r="G17" s="1228"/>
      <c r="H17" s="1048"/>
      <c r="I17" s="1201"/>
      <c r="J17" s="1199"/>
      <c r="K17" s="1200"/>
      <c r="L17" s="1048"/>
      <c r="M17" s="1201"/>
      <c r="N17" s="1199"/>
      <c r="O17" s="1200"/>
      <c r="P17" s="1199"/>
      <c r="Q17" s="1200"/>
      <c r="R17" s="1048"/>
      <c r="S17" s="1201"/>
      <c r="T17" s="1048"/>
      <c r="U17" s="1201"/>
      <c r="V17" s="1199"/>
      <c r="W17" s="1200"/>
      <c r="X17" s="1048"/>
      <c r="Y17" s="1201"/>
      <c r="Z17" s="1048"/>
      <c r="AA17" s="1201"/>
      <c r="AB17" s="1199"/>
      <c r="AC17" s="1200"/>
      <c r="AD17" s="1048"/>
      <c r="AE17" s="1201"/>
      <c r="AF17" s="358"/>
      <c r="AG17" s="359">
        <v>0</v>
      </c>
      <c r="AH17" s="1195" t="s">
        <v>1747</v>
      </c>
      <c r="AI17" s="1196"/>
      <c r="AJ17" s="1196"/>
      <c r="AK17" s="1196"/>
      <c r="AL17" s="1196"/>
      <c r="AM17" s="1196"/>
      <c r="AN17" s="1196"/>
      <c r="AO17" s="1196"/>
      <c r="AP17" s="1196"/>
      <c r="AQ17" s="1204"/>
      <c r="AR17" s="1205"/>
      <c r="AS17" s="1204"/>
      <c r="AT17" s="1205"/>
      <c r="AU17" s="771"/>
      <c r="AV17" s="772"/>
      <c r="AW17" s="772"/>
      <c r="AX17" s="772"/>
      <c r="AY17" s="773"/>
      <c r="AZ17" s="1235"/>
      <c r="BA17" s="650"/>
      <c r="BB17" s="650"/>
      <c r="BC17" s="650"/>
      <c r="BD17" s="650"/>
      <c r="BE17" s="650"/>
      <c r="BF17" s="1236"/>
    </row>
    <row r="18" spans="3:58">
      <c r="C18" s="1229"/>
      <c r="D18" s="1226"/>
      <c r="E18" s="1227"/>
      <c r="F18" s="1227"/>
      <c r="G18" s="1228"/>
      <c r="H18" s="1048"/>
      <c r="I18" s="1201"/>
      <c r="J18" s="1199"/>
      <c r="K18" s="1200"/>
      <c r="L18" s="1048"/>
      <c r="M18" s="1201"/>
      <c r="N18" s="1199"/>
      <c r="O18" s="1200"/>
      <c r="P18" s="1199"/>
      <c r="Q18" s="1200"/>
      <c r="R18" s="1048"/>
      <c r="S18" s="1201"/>
      <c r="T18" s="1048"/>
      <c r="U18" s="1201"/>
      <c r="V18" s="1199"/>
      <c r="W18" s="1200"/>
      <c r="X18" s="1048"/>
      <c r="Y18" s="1201"/>
      <c r="Z18" s="1048"/>
      <c r="AA18" s="1201"/>
      <c r="AB18" s="1199"/>
      <c r="AC18" s="1200"/>
      <c r="AD18" s="1048"/>
      <c r="AE18" s="1201"/>
      <c r="AF18" s="358"/>
      <c r="AG18" s="359">
        <v>1</v>
      </c>
      <c r="AH18" s="1195" t="s">
        <v>1759</v>
      </c>
      <c r="AI18" s="1196"/>
      <c r="AJ18" s="1196"/>
      <c r="AK18" s="1196"/>
      <c r="AL18" s="1196"/>
      <c r="AM18" s="1196"/>
      <c r="AN18" s="1196"/>
      <c r="AO18" s="1196"/>
      <c r="AP18" s="1196"/>
      <c r="AQ18" s="1204"/>
      <c r="AR18" s="1205"/>
      <c r="AS18" s="1204"/>
      <c r="AT18" s="1205"/>
      <c r="AU18" s="771"/>
      <c r="AV18" s="772"/>
      <c r="AW18" s="772"/>
      <c r="AX18" s="772"/>
      <c r="AY18" s="773"/>
      <c r="AZ18" s="1235"/>
      <c r="BA18" s="650"/>
      <c r="BB18" s="650"/>
      <c r="BC18" s="650"/>
      <c r="BD18" s="650"/>
      <c r="BE18" s="650"/>
      <c r="BF18" s="1236"/>
    </row>
    <row r="19" spans="3:58">
      <c r="C19" s="1229"/>
      <c r="D19" s="1226"/>
      <c r="E19" s="1227"/>
      <c r="F19" s="1227"/>
      <c r="G19" s="1228"/>
      <c r="H19" s="1048"/>
      <c r="I19" s="1201"/>
      <c r="J19" s="1199"/>
      <c r="K19" s="1200"/>
      <c r="L19" s="1048"/>
      <c r="M19" s="1201"/>
      <c r="N19" s="1199"/>
      <c r="O19" s="1200"/>
      <c r="P19" s="1199"/>
      <c r="Q19" s="1200"/>
      <c r="R19" s="1048"/>
      <c r="S19" s="1201"/>
      <c r="T19" s="1048"/>
      <c r="U19" s="1201"/>
      <c r="V19" s="1199"/>
      <c r="W19" s="1200"/>
      <c r="X19" s="1048"/>
      <c r="Y19" s="1201"/>
      <c r="Z19" s="1048"/>
      <c r="AA19" s="1201"/>
      <c r="AB19" s="1199"/>
      <c r="AC19" s="1200"/>
      <c r="AD19" s="1048"/>
      <c r="AE19" s="1201"/>
      <c r="AF19" s="358"/>
      <c r="AG19" s="359">
        <v>2</v>
      </c>
      <c r="AH19" s="1195" t="s">
        <v>1748</v>
      </c>
      <c r="AI19" s="1196"/>
      <c r="AJ19" s="1196"/>
      <c r="AK19" s="1196"/>
      <c r="AL19" s="1196"/>
      <c r="AM19" s="1196"/>
      <c r="AN19" s="1196"/>
      <c r="AO19" s="1196"/>
      <c r="AP19" s="1196"/>
      <c r="AQ19" s="1204"/>
      <c r="AR19" s="1205"/>
      <c r="AS19" s="1204"/>
      <c r="AT19" s="1205"/>
      <c r="AU19" s="771"/>
      <c r="AV19" s="772"/>
      <c r="AW19" s="772"/>
      <c r="AX19" s="772"/>
      <c r="AY19" s="773"/>
      <c r="AZ19" s="1235"/>
      <c r="BA19" s="650"/>
      <c r="BB19" s="650"/>
      <c r="BC19" s="650"/>
      <c r="BD19" s="650"/>
      <c r="BE19" s="650"/>
      <c r="BF19" s="1236"/>
    </row>
    <row r="20" spans="3:58">
      <c r="C20" s="1229"/>
      <c r="D20" s="1226"/>
      <c r="E20" s="1227"/>
      <c r="F20" s="1227"/>
      <c r="G20" s="1228"/>
      <c r="H20" s="1048"/>
      <c r="I20" s="1201"/>
      <c r="J20" s="1199"/>
      <c r="K20" s="1200"/>
      <c r="L20" s="1048"/>
      <c r="M20" s="1201"/>
      <c r="N20" s="1199"/>
      <c r="O20" s="1200"/>
      <c r="P20" s="1199"/>
      <c r="Q20" s="1200"/>
      <c r="R20" s="1048"/>
      <c r="S20" s="1201"/>
      <c r="T20" s="1048"/>
      <c r="U20" s="1201"/>
      <c r="V20" s="1199"/>
      <c r="W20" s="1200"/>
      <c r="X20" s="1048"/>
      <c r="Y20" s="1201"/>
      <c r="Z20" s="1142"/>
      <c r="AA20" s="1137"/>
      <c r="AB20" s="1140"/>
      <c r="AC20" s="1141"/>
      <c r="AD20" s="1142"/>
      <c r="AE20" s="1137"/>
      <c r="AF20" s="360"/>
      <c r="AG20" s="359">
        <v>3</v>
      </c>
      <c r="AH20" s="1195" t="s">
        <v>1749</v>
      </c>
      <c r="AI20" s="1196"/>
      <c r="AJ20" s="1196"/>
      <c r="AK20" s="1196"/>
      <c r="AL20" s="1196"/>
      <c r="AM20" s="1196"/>
      <c r="AN20" s="1196"/>
      <c r="AO20" s="1196"/>
      <c r="AP20" s="1196"/>
      <c r="AQ20" s="1204"/>
      <c r="AR20" s="1205"/>
      <c r="AS20" s="1204"/>
      <c r="AT20" s="1205"/>
      <c r="AU20" s="771"/>
      <c r="AV20" s="772"/>
      <c r="AW20" s="772"/>
      <c r="AX20" s="772"/>
      <c r="AY20" s="773"/>
      <c r="AZ20" s="1235"/>
      <c r="BA20" s="650"/>
      <c r="BB20" s="650"/>
      <c r="BC20" s="650"/>
      <c r="BD20" s="650"/>
      <c r="BE20" s="650"/>
      <c r="BF20" s="1236"/>
    </row>
    <row r="21" spans="3:58" ht="23.25" customHeight="1">
      <c r="C21" s="1229"/>
      <c r="D21" s="1226"/>
      <c r="E21" s="1227"/>
      <c r="F21" s="1227"/>
      <c r="G21" s="1228"/>
      <c r="H21" s="1048"/>
      <c r="I21" s="1201"/>
      <c r="J21" s="1199"/>
      <c r="K21" s="1200"/>
      <c r="L21" s="1048"/>
      <c r="M21" s="1201"/>
      <c r="N21" s="1199"/>
      <c r="O21" s="1200"/>
      <c r="P21" s="1199"/>
      <c r="Q21" s="1200"/>
      <c r="R21" s="1048"/>
      <c r="S21" s="1201"/>
      <c r="T21" s="1048"/>
      <c r="U21" s="1201"/>
      <c r="V21" s="1199"/>
      <c r="W21" s="1200"/>
      <c r="X21" s="1048"/>
      <c r="Y21" s="1201"/>
      <c r="Z21" s="1047">
        <v>0</v>
      </c>
      <c r="AA21" s="1135"/>
      <c r="AB21" s="1138">
        <v>0</v>
      </c>
      <c r="AC21" s="1139"/>
      <c r="AD21" s="1047">
        <v>1</v>
      </c>
      <c r="AE21" s="1135"/>
      <c r="AF21" s="1183" t="s">
        <v>1760</v>
      </c>
      <c r="AG21" s="1196"/>
      <c r="AH21" s="1196"/>
      <c r="AI21" s="1196"/>
      <c r="AJ21" s="1196"/>
      <c r="AK21" s="1196"/>
      <c r="AL21" s="1196"/>
      <c r="AM21" s="1196"/>
      <c r="AN21" s="1196"/>
      <c r="AO21" s="1196"/>
      <c r="AP21" s="1196"/>
      <c r="AQ21" s="1204"/>
      <c r="AR21" s="1205"/>
      <c r="AS21" s="1204"/>
      <c r="AT21" s="1205"/>
      <c r="AU21" s="771"/>
      <c r="AV21" s="772"/>
      <c r="AW21" s="772"/>
      <c r="AX21" s="772"/>
      <c r="AY21" s="773"/>
      <c r="AZ21" s="1235"/>
      <c r="BA21" s="650"/>
      <c r="BB21" s="650"/>
      <c r="BC21" s="650"/>
      <c r="BD21" s="650"/>
      <c r="BE21" s="650"/>
      <c r="BF21" s="1236"/>
    </row>
    <row r="22" spans="3:58">
      <c r="C22" s="1229"/>
      <c r="D22" s="1226"/>
      <c r="E22" s="1227"/>
      <c r="F22" s="1227"/>
      <c r="G22" s="1228"/>
      <c r="H22" s="1048"/>
      <c r="I22" s="1201"/>
      <c r="J22" s="1199"/>
      <c r="K22" s="1200"/>
      <c r="L22" s="1048"/>
      <c r="M22" s="1201"/>
      <c r="N22" s="1199"/>
      <c r="O22" s="1200"/>
      <c r="P22" s="1199"/>
      <c r="Q22" s="1200"/>
      <c r="R22" s="1048"/>
      <c r="S22" s="1201"/>
      <c r="T22" s="1048"/>
      <c r="U22" s="1201"/>
      <c r="V22" s="1199"/>
      <c r="W22" s="1200"/>
      <c r="X22" s="1048"/>
      <c r="Y22" s="1201"/>
      <c r="Z22" s="1048"/>
      <c r="AA22" s="1201"/>
      <c r="AB22" s="1199"/>
      <c r="AC22" s="1200"/>
      <c r="AD22" s="1048"/>
      <c r="AE22" s="1201"/>
      <c r="AF22" s="361"/>
      <c r="AG22" s="362" t="s">
        <v>1751</v>
      </c>
      <c r="AH22" s="1254" t="s">
        <v>1752</v>
      </c>
      <c r="AI22" s="1255"/>
      <c r="AJ22" s="1255"/>
      <c r="AK22" s="1255"/>
      <c r="AL22" s="1255"/>
      <c r="AM22" s="1255"/>
      <c r="AN22" s="1255"/>
      <c r="AO22" s="1255"/>
      <c r="AP22" s="1255"/>
      <c r="AQ22" s="1204"/>
      <c r="AR22" s="1205"/>
      <c r="AS22" s="1204"/>
      <c r="AT22" s="1205"/>
      <c r="AU22" s="771"/>
      <c r="AV22" s="772"/>
      <c r="AW22" s="772"/>
      <c r="AX22" s="772"/>
      <c r="AY22" s="773"/>
      <c r="AZ22" s="1235"/>
      <c r="BA22" s="650"/>
      <c r="BB22" s="650"/>
      <c r="BC22" s="650"/>
      <c r="BD22" s="650"/>
      <c r="BE22" s="650"/>
      <c r="BF22" s="1236"/>
    </row>
    <row r="23" spans="3:58">
      <c r="C23" s="1229"/>
      <c r="D23" s="1226"/>
      <c r="E23" s="1227"/>
      <c r="F23" s="1227"/>
      <c r="G23" s="1228"/>
      <c r="H23" s="1048"/>
      <c r="I23" s="1201"/>
      <c r="J23" s="1199"/>
      <c r="K23" s="1200"/>
      <c r="L23" s="1048"/>
      <c r="M23" s="1201"/>
      <c r="N23" s="1199"/>
      <c r="O23" s="1200"/>
      <c r="P23" s="1199"/>
      <c r="Q23" s="1200"/>
      <c r="R23" s="1048"/>
      <c r="S23" s="1201"/>
      <c r="T23" s="1048"/>
      <c r="U23" s="1201"/>
      <c r="V23" s="1199"/>
      <c r="W23" s="1200"/>
      <c r="X23" s="1048"/>
      <c r="Y23" s="1201"/>
      <c r="Z23" s="1048"/>
      <c r="AA23" s="1201"/>
      <c r="AB23" s="1199"/>
      <c r="AC23" s="1200"/>
      <c r="AD23" s="1048"/>
      <c r="AE23" s="1201"/>
      <c r="AF23" s="363"/>
      <c r="AG23" s="364">
        <v>0</v>
      </c>
      <c r="AH23" s="1264" t="s">
        <v>1753</v>
      </c>
      <c r="AI23" s="1265"/>
      <c r="AJ23" s="1265"/>
      <c r="AK23" s="1265"/>
      <c r="AL23" s="1265"/>
      <c r="AM23" s="1265"/>
      <c r="AN23" s="1265"/>
      <c r="AO23" s="1265"/>
      <c r="AP23" s="1265"/>
      <c r="AQ23" s="1204"/>
      <c r="AR23" s="1205"/>
      <c r="AS23" s="1204"/>
      <c r="AT23" s="1205"/>
      <c r="AU23" s="771"/>
      <c r="AV23" s="772"/>
      <c r="AW23" s="772"/>
      <c r="AX23" s="772"/>
      <c r="AY23" s="773"/>
      <c r="AZ23" s="1235"/>
      <c r="BA23" s="650"/>
      <c r="BB23" s="650"/>
      <c r="BC23" s="650"/>
      <c r="BD23" s="650"/>
      <c r="BE23" s="650"/>
      <c r="BF23" s="1236"/>
    </row>
    <row r="24" spans="3:58">
      <c r="C24" s="1229"/>
      <c r="D24" s="1226"/>
      <c r="E24" s="1227"/>
      <c r="F24" s="1227"/>
      <c r="G24" s="1228"/>
      <c r="H24" s="1048"/>
      <c r="I24" s="1201"/>
      <c r="J24" s="1199"/>
      <c r="K24" s="1200"/>
      <c r="L24" s="1048"/>
      <c r="M24" s="1201"/>
      <c r="N24" s="1199"/>
      <c r="O24" s="1200"/>
      <c r="P24" s="1199"/>
      <c r="Q24" s="1200"/>
      <c r="R24" s="1048"/>
      <c r="S24" s="1201"/>
      <c r="T24" s="1048"/>
      <c r="U24" s="1201"/>
      <c r="V24" s="1199"/>
      <c r="W24" s="1200"/>
      <c r="X24" s="1048"/>
      <c r="Y24" s="1201"/>
      <c r="Z24" s="1048"/>
      <c r="AA24" s="1201"/>
      <c r="AB24" s="1199"/>
      <c r="AC24" s="1200"/>
      <c r="AD24" s="1048"/>
      <c r="AE24" s="1201"/>
      <c r="AF24" s="363"/>
      <c r="AG24" s="364">
        <v>1</v>
      </c>
      <c r="AH24" s="1264" t="s">
        <v>1754</v>
      </c>
      <c r="AI24" s="1265"/>
      <c r="AJ24" s="1265"/>
      <c r="AK24" s="1265"/>
      <c r="AL24" s="1265"/>
      <c r="AM24" s="1265"/>
      <c r="AN24" s="1265"/>
      <c r="AO24" s="1265"/>
      <c r="AP24" s="1265"/>
      <c r="AQ24" s="1204"/>
      <c r="AR24" s="1205"/>
      <c r="AS24" s="1204"/>
      <c r="AT24" s="1205"/>
      <c r="AU24" s="771"/>
      <c r="AV24" s="772"/>
      <c r="AW24" s="772"/>
      <c r="AX24" s="772"/>
      <c r="AY24" s="773"/>
      <c r="AZ24" s="1235"/>
      <c r="BA24" s="650"/>
      <c r="BB24" s="650"/>
      <c r="BC24" s="650"/>
      <c r="BD24" s="650"/>
      <c r="BE24" s="650"/>
      <c r="BF24" s="1236"/>
    </row>
    <row r="25" spans="3:58">
      <c r="C25" s="1229"/>
      <c r="D25" s="1226"/>
      <c r="E25" s="1227"/>
      <c r="F25" s="1227"/>
      <c r="G25" s="1228"/>
      <c r="H25" s="1048"/>
      <c r="I25" s="1201"/>
      <c r="J25" s="1199"/>
      <c r="K25" s="1200"/>
      <c r="L25" s="1048"/>
      <c r="M25" s="1201"/>
      <c r="N25" s="1199"/>
      <c r="O25" s="1200"/>
      <c r="P25" s="1199"/>
      <c r="Q25" s="1200"/>
      <c r="R25" s="1048"/>
      <c r="S25" s="1201"/>
      <c r="T25" s="1048"/>
      <c r="U25" s="1201"/>
      <c r="V25" s="1199"/>
      <c r="W25" s="1200"/>
      <c r="X25" s="1048"/>
      <c r="Y25" s="1201"/>
      <c r="Z25" s="1048"/>
      <c r="AA25" s="1201"/>
      <c r="AB25" s="1199"/>
      <c r="AC25" s="1200"/>
      <c r="AD25" s="1048"/>
      <c r="AE25" s="1201"/>
      <c r="AF25" s="363"/>
      <c r="AG25" s="364">
        <v>2</v>
      </c>
      <c r="AH25" s="1264" t="s">
        <v>1755</v>
      </c>
      <c r="AI25" s="1265"/>
      <c r="AJ25" s="1265"/>
      <c r="AK25" s="1265"/>
      <c r="AL25" s="1265"/>
      <c r="AM25" s="1265"/>
      <c r="AN25" s="1265"/>
      <c r="AO25" s="1265"/>
      <c r="AP25" s="1265"/>
      <c r="AQ25" s="1204"/>
      <c r="AR25" s="1205"/>
      <c r="AS25" s="1204"/>
      <c r="AT25" s="1205"/>
      <c r="AU25" s="771"/>
      <c r="AV25" s="772"/>
      <c r="AW25" s="772"/>
      <c r="AX25" s="772"/>
      <c r="AY25" s="773"/>
      <c r="AZ25" s="1235"/>
      <c r="BA25" s="650"/>
      <c r="BB25" s="650"/>
      <c r="BC25" s="650"/>
      <c r="BD25" s="650"/>
      <c r="BE25" s="650"/>
      <c r="BF25" s="1236"/>
    </row>
    <row r="26" spans="3:58" ht="23.25" customHeight="1">
      <c r="C26" s="1229"/>
      <c r="D26" s="1226"/>
      <c r="E26" s="1227"/>
      <c r="F26" s="1227"/>
      <c r="G26" s="1228"/>
      <c r="H26" s="1048"/>
      <c r="I26" s="1201"/>
      <c r="J26" s="1199"/>
      <c r="K26" s="1200"/>
      <c r="L26" s="1048"/>
      <c r="M26" s="1201"/>
      <c r="N26" s="1199"/>
      <c r="O26" s="1200"/>
      <c r="P26" s="1199"/>
      <c r="Q26" s="1200"/>
      <c r="R26" s="1048"/>
      <c r="S26" s="1201"/>
      <c r="T26" s="1048"/>
      <c r="U26" s="1201"/>
      <c r="V26" s="1199"/>
      <c r="W26" s="1200"/>
      <c r="X26" s="1048"/>
      <c r="Y26" s="1201"/>
      <c r="Z26" s="1048"/>
      <c r="AA26" s="1201"/>
      <c r="AB26" s="1199"/>
      <c r="AC26" s="1200"/>
      <c r="AD26" s="1048"/>
      <c r="AE26" s="1201"/>
      <c r="AF26" s="363"/>
      <c r="AG26" s="364">
        <v>10</v>
      </c>
      <c r="AH26" s="1264" t="s">
        <v>1756</v>
      </c>
      <c r="AI26" s="1265"/>
      <c r="AJ26" s="1265"/>
      <c r="AK26" s="1265"/>
      <c r="AL26" s="1265"/>
      <c r="AM26" s="1265"/>
      <c r="AN26" s="1265"/>
      <c r="AO26" s="1265"/>
      <c r="AP26" s="1265"/>
      <c r="AQ26" s="1204"/>
      <c r="AR26" s="1205"/>
      <c r="AS26" s="1204"/>
      <c r="AT26" s="1205"/>
      <c r="AU26" s="771"/>
      <c r="AV26" s="772"/>
      <c r="AW26" s="772"/>
      <c r="AX26" s="772"/>
      <c r="AY26" s="773"/>
      <c r="AZ26" s="1235"/>
      <c r="BA26" s="650"/>
      <c r="BB26" s="650"/>
      <c r="BC26" s="650"/>
      <c r="BD26" s="650"/>
      <c r="BE26" s="650"/>
      <c r="BF26" s="1236"/>
    </row>
    <row r="27" spans="3:58">
      <c r="C27" s="1229"/>
      <c r="D27" s="1226"/>
      <c r="E27" s="1227"/>
      <c r="F27" s="1227"/>
      <c r="G27" s="1228"/>
      <c r="H27" s="1048"/>
      <c r="I27" s="1201"/>
      <c r="J27" s="1199"/>
      <c r="K27" s="1200"/>
      <c r="L27" s="1048"/>
      <c r="M27" s="1201"/>
      <c r="N27" s="1199"/>
      <c r="O27" s="1200"/>
      <c r="P27" s="1199"/>
      <c r="Q27" s="1200"/>
      <c r="R27" s="1048"/>
      <c r="S27" s="1201"/>
      <c r="T27" s="1048"/>
      <c r="U27" s="1201"/>
      <c r="V27" s="1199"/>
      <c r="W27" s="1200"/>
      <c r="X27" s="1048"/>
      <c r="Y27" s="1201"/>
      <c r="Z27" s="1048"/>
      <c r="AA27" s="1201"/>
      <c r="AB27" s="1199"/>
      <c r="AC27" s="1200"/>
      <c r="AD27" s="1048"/>
      <c r="AE27" s="1201"/>
      <c r="AF27" s="363"/>
      <c r="AG27" s="364">
        <v>11</v>
      </c>
      <c r="AH27" s="1264" t="s">
        <v>1757</v>
      </c>
      <c r="AI27" s="1265"/>
      <c r="AJ27" s="1265"/>
      <c r="AK27" s="1265"/>
      <c r="AL27" s="1265"/>
      <c r="AM27" s="1265"/>
      <c r="AN27" s="1265"/>
      <c r="AO27" s="1265"/>
      <c r="AP27" s="1265"/>
      <c r="AQ27" s="1204"/>
      <c r="AR27" s="1205"/>
      <c r="AS27" s="1204"/>
      <c r="AT27" s="1205"/>
      <c r="AU27" s="771"/>
      <c r="AV27" s="772"/>
      <c r="AW27" s="772"/>
      <c r="AX27" s="772"/>
      <c r="AY27" s="773"/>
      <c r="AZ27" s="1235"/>
      <c r="BA27" s="650"/>
      <c r="BB27" s="650"/>
      <c r="BC27" s="650"/>
      <c r="BD27" s="650"/>
      <c r="BE27" s="650"/>
      <c r="BF27" s="1236"/>
    </row>
    <row r="28" spans="3:58">
      <c r="C28" s="1229"/>
      <c r="D28" s="1226"/>
      <c r="E28" s="1227"/>
      <c r="F28" s="1227"/>
      <c r="G28" s="1228"/>
      <c r="H28" s="1048"/>
      <c r="I28" s="1201"/>
      <c r="J28" s="1199"/>
      <c r="K28" s="1200"/>
      <c r="L28" s="1048"/>
      <c r="M28" s="1201"/>
      <c r="N28" s="1199"/>
      <c r="O28" s="1200"/>
      <c r="P28" s="1199"/>
      <c r="Q28" s="1200"/>
      <c r="R28" s="1048"/>
      <c r="S28" s="1201"/>
      <c r="T28" s="1048"/>
      <c r="U28" s="1201"/>
      <c r="V28" s="1199"/>
      <c r="W28" s="1200"/>
      <c r="X28" s="1048"/>
      <c r="Y28" s="1201"/>
      <c r="Z28" s="1048"/>
      <c r="AA28" s="1201"/>
      <c r="AB28" s="1199"/>
      <c r="AC28" s="1200"/>
      <c r="AD28" s="1048"/>
      <c r="AE28" s="1201"/>
      <c r="AF28" s="363"/>
      <c r="AG28" s="364">
        <v>12</v>
      </c>
      <c r="AH28" s="1264" t="s">
        <v>1758</v>
      </c>
      <c r="AI28" s="1265"/>
      <c r="AJ28" s="1265"/>
      <c r="AK28" s="1265"/>
      <c r="AL28" s="1265"/>
      <c r="AM28" s="1265"/>
      <c r="AN28" s="1265"/>
      <c r="AO28" s="1265"/>
      <c r="AP28" s="1265"/>
      <c r="AQ28" s="1204"/>
      <c r="AR28" s="1205"/>
      <c r="AS28" s="1204"/>
      <c r="AT28" s="1205"/>
      <c r="AU28" s="771"/>
      <c r="AV28" s="772"/>
      <c r="AW28" s="772"/>
      <c r="AX28" s="772"/>
      <c r="AY28" s="773"/>
      <c r="AZ28" s="1235"/>
      <c r="BA28" s="650"/>
      <c r="BB28" s="650"/>
      <c r="BC28" s="650"/>
      <c r="BD28" s="650"/>
      <c r="BE28" s="650"/>
      <c r="BF28" s="1236"/>
    </row>
    <row r="29" spans="3:58" ht="23.25" customHeight="1">
      <c r="C29" s="1190"/>
      <c r="D29" s="1186"/>
      <c r="E29" s="1187"/>
      <c r="F29" s="1187"/>
      <c r="G29" s="1188"/>
      <c r="H29" s="1142"/>
      <c r="I29" s="1137"/>
      <c r="J29" s="1140"/>
      <c r="K29" s="1141"/>
      <c r="L29" s="1142"/>
      <c r="M29" s="1137"/>
      <c r="N29" s="1140"/>
      <c r="O29" s="1141"/>
      <c r="P29" s="1140"/>
      <c r="Q29" s="1141"/>
      <c r="R29" s="1142"/>
      <c r="S29" s="1137"/>
      <c r="T29" s="1142"/>
      <c r="U29" s="1137"/>
      <c r="V29" s="1140"/>
      <c r="W29" s="1141"/>
      <c r="X29" s="1142"/>
      <c r="Y29" s="1137"/>
      <c r="Z29" s="1142"/>
      <c r="AA29" s="1137"/>
      <c r="AB29" s="1140"/>
      <c r="AC29" s="1141"/>
      <c r="AD29" s="1142"/>
      <c r="AE29" s="1137"/>
      <c r="AF29" s="365"/>
      <c r="AG29" s="364">
        <v>13</v>
      </c>
      <c r="AH29" s="1264" t="s">
        <v>1761</v>
      </c>
      <c r="AI29" s="1265"/>
      <c r="AJ29" s="1265"/>
      <c r="AK29" s="1265"/>
      <c r="AL29" s="1265"/>
      <c r="AM29" s="1265"/>
      <c r="AN29" s="1265"/>
      <c r="AO29" s="1265"/>
      <c r="AP29" s="1265"/>
      <c r="AQ29" s="1206"/>
      <c r="AR29" s="1207"/>
      <c r="AS29" s="1206"/>
      <c r="AT29" s="1207"/>
      <c r="AU29" s="774"/>
      <c r="AV29" s="775"/>
      <c r="AW29" s="775"/>
      <c r="AX29" s="775"/>
      <c r="AY29" s="776"/>
      <c r="AZ29" s="1217"/>
      <c r="BA29" s="1218"/>
      <c r="BB29" s="1218"/>
      <c r="BC29" s="1218"/>
      <c r="BD29" s="1218"/>
      <c r="BE29" s="1218"/>
      <c r="BF29" s="1219"/>
    </row>
    <row r="30" spans="3:58" ht="11.25" customHeight="1">
      <c r="C30" s="1189">
        <f>MAX(C15:C29)+1</f>
        <v>2</v>
      </c>
      <c r="D30" s="1183" t="s">
        <v>1762</v>
      </c>
      <c r="E30" s="1184"/>
      <c r="F30" s="1184"/>
      <c r="G30" s="1185"/>
      <c r="H30" s="1047" t="s">
        <v>1660</v>
      </c>
      <c r="I30" s="1135"/>
      <c r="J30" s="1138">
        <v>0</v>
      </c>
      <c r="K30" s="1139"/>
      <c r="L30" s="1047">
        <v>1001</v>
      </c>
      <c r="M30" s="1135"/>
      <c r="N30" s="1138">
        <v>0</v>
      </c>
      <c r="O30" s="1139"/>
      <c r="P30" s="1138">
        <v>0</v>
      </c>
      <c r="Q30" s="1139"/>
      <c r="R30" s="1047">
        <v>1</v>
      </c>
      <c r="S30" s="1135"/>
      <c r="T30" s="1047">
        <v>1</v>
      </c>
      <c r="U30" s="1135"/>
      <c r="V30" s="1138">
        <v>0</v>
      </c>
      <c r="W30" s="1139"/>
      <c r="X30" s="1047">
        <v>2</v>
      </c>
      <c r="Y30" s="1135"/>
      <c r="Z30" s="1047">
        <v>0</v>
      </c>
      <c r="AA30" s="1135"/>
      <c r="AB30" s="1138">
        <v>0</v>
      </c>
      <c r="AC30" s="1139"/>
      <c r="AD30" s="1047">
        <v>1</v>
      </c>
      <c r="AE30" s="1135"/>
      <c r="AF30" s="354" t="s">
        <v>1750</v>
      </c>
      <c r="AG30" s="355"/>
      <c r="AH30" s="355"/>
      <c r="AI30" s="355"/>
      <c r="AJ30" s="355"/>
      <c r="AK30" s="355"/>
      <c r="AL30" s="355"/>
      <c r="AM30" s="355"/>
      <c r="AN30" s="355"/>
      <c r="AO30" s="355"/>
      <c r="AP30" s="355"/>
      <c r="AQ30" s="1202" t="s">
        <v>1746</v>
      </c>
      <c r="AR30" s="1203"/>
      <c r="AS30" s="1202"/>
      <c r="AT30" s="1203"/>
      <c r="AU30" s="768"/>
      <c r="AV30" s="769"/>
      <c r="AW30" s="769"/>
      <c r="AX30" s="769"/>
      <c r="AY30" s="770"/>
      <c r="AZ30" s="1214"/>
      <c r="BA30" s="1215"/>
      <c r="BB30" s="1215"/>
      <c r="BC30" s="1215"/>
      <c r="BD30" s="1215"/>
      <c r="BE30" s="1215"/>
      <c r="BF30" s="1216"/>
    </row>
    <row r="31" spans="3:58">
      <c r="C31" s="1229"/>
      <c r="D31" s="1226"/>
      <c r="E31" s="1227"/>
      <c r="F31" s="1227"/>
      <c r="G31" s="1228"/>
      <c r="H31" s="1048"/>
      <c r="I31" s="1201"/>
      <c r="J31" s="1199"/>
      <c r="K31" s="1200"/>
      <c r="L31" s="1048"/>
      <c r="M31" s="1201"/>
      <c r="N31" s="1199"/>
      <c r="O31" s="1200"/>
      <c r="P31" s="1199"/>
      <c r="Q31" s="1200"/>
      <c r="R31" s="1048"/>
      <c r="S31" s="1201"/>
      <c r="T31" s="1048"/>
      <c r="U31" s="1201"/>
      <c r="V31" s="1199"/>
      <c r="W31" s="1200"/>
      <c r="X31" s="1048"/>
      <c r="Y31" s="1201"/>
      <c r="Z31" s="1048"/>
      <c r="AA31" s="1201"/>
      <c r="AB31" s="1199"/>
      <c r="AC31" s="1200"/>
      <c r="AD31" s="1048"/>
      <c r="AE31" s="1201"/>
      <c r="AF31" s="356"/>
      <c r="AG31" s="357" t="s">
        <v>1751</v>
      </c>
      <c r="AH31" s="366" t="s">
        <v>1752</v>
      </c>
      <c r="AI31" s="366"/>
      <c r="AJ31" s="366"/>
      <c r="AK31" s="366"/>
      <c r="AL31" s="366"/>
      <c r="AM31" s="366"/>
      <c r="AN31" s="366"/>
      <c r="AO31" s="366"/>
      <c r="AP31" s="366"/>
      <c r="AQ31" s="1204"/>
      <c r="AR31" s="1205"/>
      <c r="AS31" s="1204"/>
      <c r="AT31" s="1205"/>
      <c r="AU31" s="771"/>
      <c r="AV31" s="772"/>
      <c r="AW31" s="772"/>
      <c r="AX31" s="772"/>
      <c r="AY31" s="773"/>
      <c r="AZ31" s="1243"/>
      <c r="BA31" s="1253"/>
      <c r="BB31" s="1253"/>
      <c r="BC31" s="1253"/>
      <c r="BD31" s="1253"/>
      <c r="BE31" s="1253"/>
      <c r="BF31" s="1245"/>
    </row>
    <row r="32" spans="3:58">
      <c r="C32" s="1229"/>
      <c r="D32" s="1226"/>
      <c r="E32" s="1227"/>
      <c r="F32" s="1227"/>
      <c r="G32" s="1228"/>
      <c r="H32" s="1048"/>
      <c r="I32" s="1201"/>
      <c r="J32" s="1199"/>
      <c r="K32" s="1200"/>
      <c r="L32" s="1048"/>
      <c r="M32" s="1201"/>
      <c r="N32" s="1199"/>
      <c r="O32" s="1200"/>
      <c r="P32" s="1199"/>
      <c r="Q32" s="1200"/>
      <c r="R32" s="1048"/>
      <c r="S32" s="1201"/>
      <c r="T32" s="1048"/>
      <c r="U32" s="1201"/>
      <c r="V32" s="1199"/>
      <c r="W32" s="1200"/>
      <c r="X32" s="1048"/>
      <c r="Y32" s="1201"/>
      <c r="Z32" s="1048"/>
      <c r="AA32" s="1201"/>
      <c r="AB32" s="1199"/>
      <c r="AC32" s="1200"/>
      <c r="AD32" s="1048"/>
      <c r="AE32" s="1201"/>
      <c r="AF32" s="358"/>
      <c r="AG32" s="359">
        <v>0</v>
      </c>
      <c r="AH32" s="1195" t="s">
        <v>1763</v>
      </c>
      <c r="AI32" s="1196"/>
      <c r="AJ32" s="1196"/>
      <c r="AK32" s="1196"/>
      <c r="AL32" s="1196"/>
      <c r="AM32" s="1196"/>
      <c r="AN32" s="1196"/>
      <c r="AO32" s="1196"/>
      <c r="AP32" s="1196"/>
      <c r="AQ32" s="1204"/>
      <c r="AR32" s="1205"/>
      <c r="AS32" s="1204"/>
      <c r="AT32" s="1205"/>
      <c r="AU32" s="771"/>
      <c r="AV32" s="772"/>
      <c r="AW32" s="772"/>
      <c r="AX32" s="772"/>
      <c r="AY32" s="773"/>
      <c r="AZ32" s="1243"/>
      <c r="BA32" s="1253"/>
      <c r="BB32" s="1253"/>
      <c r="BC32" s="1253"/>
      <c r="BD32" s="1253"/>
      <c r="BE32" s="1253"/>
      <c r="BF32" s="1245"/>
    </row>
    <row r="33" spans="3:58" ht="21.75" customHeight="1">
      <c r="C33" s="1229"/>
      <c r="D33" s="1226"/>
      <c r="E33" s="1227"/>
      <c r="F33" s="1227"/>
      <c r="G33" s="1228"/>
      <c r="H33" s="1048"/>
      <c r="I33" s="1201"/>
      <c r="J33" s="1199"/>
      <c r="K33" s="1200"/>
      <c r="L33" s="1048"/>
      <c r="M33" s="1201"/>
      <c r="N33" s="1199"/>
      <c r="O33" s="1200"/>
      <c r="P33" s="1199"/>
      <c r="Q33" s="1200"/>
      <c r="R33" s="1048"/>
      <c r="S33" s="1201"/>
      <c r="T33" s="1048"/>
      <c r="U33" s="1201"/>
      <c r="V33" s="1199"/>
      <c r="W33" s="1200"/>
      <c r="X33" s="1048"/>
      <c r="Y33" s="1201"/>
      <c r="Z33" s="1047">
        <v>0</v>
      </c>
      <c r="AA33" s="1135"/>
      <c r="AB33" s="1138">
        <v>0</v>
      </c>
      <c r="AC33" s="1139"/>
      <c r="AD33" s="1047">
        <v>1</v>
      </c>
      <c r="AE33" s="1135"/>
      <c r="AF33" s="1183" t="s">
        <v>1791</v>
      </c>
      <c r="AG33" s="1196"/>
      <c r="AH33" s="1196"/>
      <c r="AI33" s="1196"/>
      <c r="AJ33" s="1196"/>
      <c r="AK33" s="1196"/>
      <c r="AL33" s="1196"/>
      <c r="AM33" s="1196"/>
      <c r="AN33" s="1196"/>
      <c r="AO33" s="1196"/>
      <c r="AP33" s="1196"/>
      <c r="AQ33" s="1204"/>
      <c r="AR33" s="1205"/>
      <c r="AS33" s="1204"/>
      <c r="AT33" s="1205"/>
      <c r="AU33" s="771"/>
      <c r="AV33" s="772"/>
      <c r="AW33" s="772"/>
      <c r="AX33" s="772"/>
      <c r="AY33" s="773"/>
      <c r="AZ33" s="1243"/>
      <c r="BA33" s="1253"/>
      <c r="BB33" s="1253"/>
      <c r="BC33" s="1253"/>
      <c r="BD33" s="1253"/>
      <c r="BE33" s="1253"/>
      <c r="BF33" s="1245"/>
    </row>
    <row r="34" spans="3:58">
      <c r="C34" s="1229"/>
      <c r="D34" s="1226"/>
      <c r="E34" s="1227"/>
      <c r="F34" s="1227"/>
      <c r="G34" s="1228"/>
      <c r="H34" s="1048"/>
      <c r="I34" s="1201"/>
      <c r="J34" s="1199"/>
      <c r="K34" s="1200"/>
      <c r="L34" s="1048"/>
      <c r="M34" s="1201"/>
      <c r="N34" s="1199"/>
      <c r="O34" s="1200"/>
      <c r="P34" s="1199"/>
      <c r="Q34" s="1200"/>
      <c r="R34" s="1048"/>
      <c r="S34" s="1201"/>
      <c r="T34" s="1048"/>
      <c r="U34" s="1201"/>
      <c r="V34" s="1199"/>
      <c r="W34" s="1200"/>
      <c r="X34" s="1048"/>
      <c r="Y34" s="1201"/>
      <c r="Z34" s="1048"/>
      <c r="AA34" s="1201"/>
      <c r="AB34" s="1199"/>
      <c r="AC34" s="1200"/>
      <c r="AD34" s="1048"/>
      <c r="AE34" s="1201"/>
      <c r="AF34" s="361"/>
      <c r="AG34" s="362" t="s">
        <v>1751</v>
      </c>
      <c r="AH34" s="1254" t="s">
        <v>1752</v>
      </c>
      <c r="AI34" s="1255"/>
      <c r="AJ34" s="1255"/>
      <c r="AK34" s="1255"/>
      <c r="AL34" s="1255"/>
      <c r="AM34" s="1255"/>
      <c r="AN34" s="1255"/>
      <c r="AO34" s="1255"/>
      <c r="AP34" s="1255"/>
      <c r="AQ34" s="1204"/>
      <c r="AR34" s="1205"/>
      <c r="AS34" s="1204"/>
      <c r="AT34" s="1205"/>
      <c r="AU34" s="771"/>
      <c r="AV34" s="772"/>
      <c r="AW34" s="772"/>
      <c r="AX34" s="772"/>
      <c r="AY34" s="773"/>
      <c r="AZ34" s="1243"/>
      <c r="BA34" s="1253"/>
      <c r="BB34" s="1253"/>
      <c r="BC34" s="1253"/>
      <c r="BD34" s="1253"/>
      <c r="BE34" s="1253"/>
      <c r="BF34" s="1245"/>
    </row>
    <row r="35" spans="3:58">
      <c r="C35" s="1229"/>
      <c r="D35" s="1226"/>
      <c r="E35" s="1227"/>
      <c r="F35" s="1227"/>
      <c r="G35" s="1228"/>
      <c r="H35" s="1048"/>
      <c r="I35" s="1201"/>
      <c r="J35" s="1199"/>
      <c r="K35" s="1200"/>
      <c r="L35" s="1048"/>
      <c r="M35" s="1201"/>
      <c r="N35" s="1199"/>
      <c r="O35" s="1200"/>
      <c r="P35" s="1199"/>
      <c r="Q35" s="1200"/>
      <c r="R35" s="1048"/>
      <c r="S35" s="1201"/>
      <c r="T35" s="1048"/>
      <c r="U35" s="1201"/>
      <c r="V35" s="1199"/>
      <c r="W35" s="1200"/>
      <c r="X35" s="1048"/>
      <c r="Y35" s="1201"/>
      <c r="Z35" s="1048"/>
      <c r="AA35" s="1201"/>
      <c r="AB35" s="1199"/>
      <c r="AC35" s="1200"/>
      <c r="AD35" s="1048"/>
      <c r="AE35" s="1201"/>
      <c r="AF35" s="363"/>
      <c r="AG35" s="364">
        <v>0</v>
      </c>
      <c r="AH35" s="367" t="s">
        <v>1764</v>
      </c>
      <c r="AI35" s="368"/>
      <c r="AJ35" s="368"/>
      <c r="AK35" s="368"/>
      <c r="AL35" s="368"/>
      <c r="AM35" s="368"/>
      <c r="AN35" s="368"/>
      <c r="AO35" s="368"/>
      <c r="AP35" s="368"/>
      <c r="AQ35" s="1204"/>
      <c r="AR35" s="1205"/>
      <c r="AS35" s="1204"/>
      <c r="AT35" s="1205"/>
      <c r="AU35" s="771"/>
      <c r="AV35" s="772"/>
      <c r="AW35" s="772"/>
      <c r="AX35" s="772"/>
      <c r="AY35" s="773"/>
      <c r="AZ35" s="1243"/>
      <c r="BA35" s="1253"/>
      <c r="BB35" s="1253"/>
      <c r="BC35" s="1253"/>
      <c r="BD35" s="1253"/>
      <c r="BE35" s="1253"/>
      <c r="BF35" s="1245"/>
    </row>
    <row r="36" spans="3:58">
      <c r="C36" s="1229"/>
      <c r="D36" s="1226"/>
      <c r="E36" s="1227"/>
      <c r="F36" s="1227"/>
      <c r="G36" s="1228"/>
      <c r="H36" s="1048"/>
      <c r="I36" s="1201"/>
      <c r="J36" s="1199"/>
      <c r="K36" s="1200"/>
      <c r="L36" s="1048"/>
      <c r="M36" s="1201"/>
      <c r="N36" s="1199"/>
      <c r="O36" s="1200"/>
      <c r="P36" s="1199"/>
      <c r="Q36" s="1200"/>
      <c r="R36" s="1048"/>
      <c r="S36" s="1201"/>
      <c r="T36" s="1048"/>
      <c r="U36" s="1201"/>
      <c r="V36" s="1199"/>
      <c r="W36" s="1200"/>
      <c r="X36" s="1048"/>
      <c r="Y36" s="1201"/>
      <c r="Z36" s="1048"/>
      <c r="AA36" s="1201"/>
      <c r="AB36" s="1199"/>
      <c r="AC36" s="1200"/>
      <c r="AD36" s="1048"/>
      <c r="AE36" s="1201"/>
      <c r="AF36" s="363"/>
      <c r="AG36" s="364">
        <v>1</v>
      </c>
      <c r="AH36" s="367" t="s">
        <v>1765</v>
      </c>
      <c r="AI36" s="368"/>
      <c r="AJ36" s="368"/>
      <c r="AK36" s="368"/>
      <c r="AL36" s="368"/>
      <c r="AM36" s="368"/>
      <c r="AN36" s="368"/>
      <c r="AO36" s="368"/>
      <c r="AP36" s="368"/>
      <c r="AQ36" s="1204"/>
      <c r="AR36" s="1205"/>
      <c r="AS36" s="1204"/>
      <c r="AT36" s="1205"/>
      <c r="AU36" s="771"/>
      <c r="AV36" s="772"/>
      <c r="AW36" s="772"/>
      <c r="AX36" s="772"/>
      <c r="AY36" s="773"/>
      <c r="AZ36" s="1243"/>
      <c r="BA36" s="1253"/>
      <c r="BB36" s="1253"/>
      <c r="BC36" s="1253"/>
      <c r="BD36" s="1253"/>
      <c r="BE36" s="1253"/>
      <c r="BF36" s="1245"/>
    </row>
    <row r="37" spans="3:58">
      <c r="C37" s="1229"/>
      <c r="D37" s="1226"/>
      <c r="E37" s="1227"/>
      <c r="F37" s="1227"/>
      <c r="G37" s="1228"/>
      <c r="H37" s="1048"/>
      <c r="I37" s="1201"/>
      <c r="J37" s="1199"/>
      <c r="K37" s="1200"/>
      <c r="L37" s="1048"/>
      <c r="M37" s="1201"/>
      <c r="N37" s="1199"/>
      <c r="O37" s="1200"/>
      <c r="P37" s="1199"/>
      <c r="Q37" s="1200"/>
      <c r="R37" s="1048"/>
      <c r="S37" s="1201"/>
      <c r="T37" s="1048"/>
      <c r="U37" s="1201"/>
      <c r="V37" s="1199"/>
      <c r="W37" s="1200"/>
      <c r="X37" s="1048"/>
      <c r="Y37" s="1201"/>
      <c r="Z37" s="1048"/>
      <c r="AA37" s="1201"/>
      <c r="AB37" s="1199"/>
      <c r="AC37" s="1200"/>
      <c r="AD37" s="1048"/>
      <c r="AE37" s="1201"/>
      <c r="AF37" s="363"/>
      <c r="AG37" s="364">
        <v>10</v>
      </c>
      <c r="AH37" s="367" t="s">
        <v>1766</v>
      </c>
      <c r="AI37" s="368"/>
      <c r="AJ37" s="368"/>
      <c r="AK37" s="368"/>
      <c r="AL37" s="368"/>
      <c r="AM37" s="368"/>
      <c r="AN37" s="368"/>
      <c r="AO37" s="368"/>
      <c r="AP37" s="368"/>
      <c r="AQ37" s="1204"/>
      <c r="AR37" s="1205"/>
      <c r="AS37" s="1204"/>
      <c r="AT37" s="1205"/>
      <c r="AU37" s="771"/>
      <c r="AV37" s="772"/>
      <c r="AW37" s="772"/>
      <c r="AX37" s="772"/>
      <c r="AY37" s="773"/>
      <c r="AZ37" s="1243"/>
      <c r="BA37" s="1253"/>
      <c r="BB37" s="1253"/>
      <c r="BC37" s="1253"/>
      <c r="BD37" s="1253"/>
      <c r="BE37" s="1253"/>
      <c r="BF37" s="1245"/>
    </row>
    <row r="38" spans="3:58" ht="23.25" customHeight="1">
      <c r="C38" s="1229"/>
      <c r="D38" s="1226"/>
      <c r="E38" s="1227"/>
      <c r="F38" s="1227"/>
      <c r="G38" s="1228"/>
      <c r="H38" s="1048"/>
      <c r="I38" s="1201"/>
      <c r="J38" s="1199"/>
      <c r="K38" s="1200"/>
      <c r="L38" s="1048"/>
      <c r="M38" s="1201"/>
      <c r="N38" s="1199"/>
      <c r="O38" s="1200"/>
      <c r="P38" s="1199"/>
      <c r="Q38" s="1200"/>
      <c r="R38" s="1048"/>
      <c r="S38" s="1201"/>
      <c r="T38" s="1142"/>
      <c r="U38" s="1137"/>
      <c r="V38" s="1140"/>
      <c r="W38" s="1141"/>
      <c r="X38" s="1142"/>
      <c r="Y38" s="1137"/>
      <c r="Z38" s="1048"/>
      <c r="AA38" s="1201"/>
      <c r="AB38" s="1199"/>
      <c r="AC38" s="1200"/>
      <c r="AD38" s="1048"/>
      <c r="AE38" s="1201"/>
      <c r="AF38" s="363"/>
      <c r="AG38" s="364">
        <v>11</v>
      </c>
      <c r="AH38" s="367" t="s">
        <v>1767</v>
      </c>
      <c r="AI38" s="368"/>
      <c r="AJ38" s="368"/>
      <c r="AK38" s="368"/>
      <c r="AL38" s="368"/>
      <c r="AM38" s="368"/>
      <c r="AN38" s="368"/>
      <c r="AO38" s="368"/>
      <c r="AP38" s="368"/>
      <c r="AQ38" s="1206"/>
      <c r="AR38" s="1207"/>
      <c r="AS38" s="1206"/>
      <c r="AT38" s="1207"/>
      <c r="AU38" s="771"/>
      <c r="AV38" s="772"/>
      <c r="AW38" s="772"/>
      <c r="AX38" s="772"/>
      <c r="AY38" s="773"/>
      <c r="AZ38" s="1246"/>
      <c r="BA38" s="1247"/>
      <c r="BB38" s="1247"/>
      <c r="BC38" s="1247"/>
      <c r="BD38" s="1247"/>
      <c r="BE38" s="1247"/>
      <c r="BF38" s="1248"/>
    </row>
    <row r="39" spans="3:58" ht="11.25" customHeight="1">
      <c r="C39" s="1189">
        <f>MAX(C15:C38)+1</f>
        <v>3</v>
      </c>
      <c r="D39" s="1183" t="s">
        <v>1768</v>
      </c>
      <c r="E39" s="1184"/>
      <c r="F39" s="1184"/>
      <c r="G39" s="1185"/>
      <c r="H39" s="1047" t="s">
        <v>1660</v>
      </c>
      <c r="I39" s="1135"/>
      <c r="J39" s="1138">
        <v>0</v>
      </c>
      <c r="K39" s="1139"/>
      <c r="L39" s="1047">
        <v>1002</v>
      </c>
      <c r="M39" s="1135"/>
      <c r="N39" s="1138">
        <v>0</v>
      </c>
      <c r="O39" s="1139"/>
      <c r="P39" s="1138">
        <v>0</v>
      </c>
      <c r="Q39" s="1139"/>
      <c r="R39" s="1047">
        <v>1</v>
      </c>
      <c r="S39" s="1135"/>
      <c r="T39" s="1047">
        <v>1</v>
      </c>
      <c r="U39" s="1135"/>
      <c r="V39" s="1138">
        <v>0</v>
      </c>
      <c r="W39" s="1139"/>
      <c r="X39" s="1047">
        <v>2</v>
      </c>
      <c r="Y39" s="1135"/>
      <c r="Z39" s="1047">
        <v>0</v>
      </c>
      <c r="AA39" s="1135"/>
      <c r="AB39" s="1138">
        <v>0</v>
      </c>
      <c r="AC39" s="1139"/>
      <c r="AD39" s="1047">
        <v>1</v>
      </c>
      <c r="AE39" s="1135"/>
      <c r="AF39" s="354" t="s">
        <v>1750</v>
      </c>
      <c r="AG39" s="355"/>
      <c r="AH39" s="355"/>
      <c r="AI39" s="355"/>
      <c r="AJ39" s="355"/>
      <c r="AK39" s="355"/>
      <c r="AL39" s="355"/>
      <c r="AM39" s="355"/>
      <c r="AN39" s="355"/>
      <c r="AO39" s="355"/>
      <c r="AP39" s="355"/>
      <c r="AQ39" s="1202" t="s">
        <v>1746</v>
      </c>
      <c r="AR39" s="1203"/>
      <c r="AS39" s="1202"/>
      <c r="AT39" s="1203"/>
      <c r="AU39" s="768"/>
      <c r="AV39" s="769"/>
      <c r="AW39" s="769"/>
      <c r="AX39" s="769"/>
      <c r="AY39" s="770"/>
      <c r="AZ39" s="1214"/>
      <c r="BA39" s="1215"/>
      <c r="BB39" s="1215"/>
      <c r="BC39" s="1215"/>
      <c r="BD39" s="1215"/>
      <c r="BE39" s="1215"/>
      <c r="BF39" s="1216"/>
    </row>
    <row r="40" spans="3:58">
      <c r="C40" s="1229"/>
      <c r="D40" s="1226"/>
      <c r="E40" s="1227"/>
      <c r="F40" s="1227"/>
      <c r="G40" s="1228"/>
      <c r="H40" s="1048"/>
      <c r="I40" s="1201"/>
      <c r="J40" s="1199"/>
      <c r="K40" s="1200"/>
      <c r="L40" s="1048"/>
      <c r="M40" s="1201"/>
      <c r="N40" s="1199"/>
      <c r="O40" s="1200"/>
      <c r="P40" s="1199"/>
      <c r="Q40" s="1200"/>
      <c r="R40" s="1048"/>
      <c r="S40" s="1201"/>
      <c r="T40" s="1048"/>
      <c r="U40" s="1201"/>
      <c r="V40" s="1199"/>
      <c r="W40" s="1200"/>
      <c r="X40" s="1048"/>
      <c r="Y40" s="1201"/>
      <c r="Z40" s="1048"/>
      <c r="AA40" s="1201"/>
      <c r="AB40" s="1199"/>
      <c r="AC40" s="1200"/>
      <c r="AD40" s="1048"/>
      <c r="AE40" s="1201"/>
      <c r="AF40" s="356"/>
      <c r="AG40" s="357" t="s">
        <v>1751</v>
      </c>
      <c r="AH40" s="1254" t="s">
        <v>1752</v>
      </c>
      <c r="AI40" s="1255"/>
      <c r="AJ40" s="1255"/>
      <c r="AK40" s="1255"/>
      <c r="AL40" s="1255"/>
      <c r="AM40" s="1255"/>
      <c r="AN40" s="1255"/>
      <c r="AO40" s="1255"/>
      <c r="AP40" s="1255"/>
      <c r="AQ40" s="1204"/>
      <c r="AR40" s="1205"/>
      <c r="AS40" s="1204"/>
      <c r="AT40" s="1205"/>
      <c r="AU40" s="771"/>
      <c r="AV40" s="772"/>
      <c r="AW40" s="772"/>
      <c r="AX40" s="772"/>
      <c r="AY40" s="773"/>
      <c r="AZ40" s="1243"/>
      <c r="BA40" s="1253"/>
      <c r="BB40" s="1253"/>
      <c r="BC40" s="1253"/>
      <c r="BD40" s="1253"/>
      <c r="BE40" s="1253"/>
      <c r="BF40" s="1245"/>
    </row>
    <row r="41" spans="3:58">
      <c r="C41" s="1229"/>
      <c r="D41" s="1226"/>
      <c r="E41" s="1227"/>
      <c r="F41" s="1227"/>
      <c r="G41" s="1228"/>
      <c r="H41" s="1048"/>
      <c r="I41" s="1201"/>
      <c r="J41" s="1199"/>
      <c r="K41" s="1200"/>
      <c r="L41" s="1048"/>
      <c r="M41" s="1201"/>
      <c r="N41" s="1199"/>
      <c r="O41" s="1200"/>
      <c r="P41" s="1199"/>
      <c r="Q41" s="1200"/>
      <c r="R41" s="1048"/>
      <c r="S41" s="1201"/>
      <c r="T41" s="1048"/>
      <c r="U41" s="1201"/>
      <c r="V41" s="1199"/>
      <c r="W41" s="1200"/>
      <c r="X41" s="1048"/>
      <c r="Y41" s="1201"/>
      <c r="Z41" s="1048"/>
      <c r="AA41" s="1201"/>
      <c r="AB41" s="1199"/>
      <c r="AC41" s="1200"/>
      <c r="AD41" s="1048"/>
      <c r="AE41" s="1201"/>
      <c r="AF41" s="358"/>
      <c r="AG41" s="359">
        <v>0</v>
      </c>
      <c r="AH41" s="1195" t="s">
        <v>1747</v>
      </c>
      <c r="AI41" s="1196"/>
      <c r="AJ41" s="1196"/>
      <c r="AK41" s="1196"/>
      <c r="AL41" s="1196"/>
      <c r="AM41" s="1196"/>
      <c r="AN41" s="1196"/>
      <c r="AO41" s="1196"/>
      <c r="AP41" s="1196"/>
      <c r="AQ41" s="1204"/>
      <c r="AR41" s="1205"/>
      <c r="AS41" s="1204"/>
      <c r="AT41" s="1205"/>
      <c r="AU41" s="771"/>
      <c r="AV41" s="772"/>
      <c r="AW41" s="772"/>
      <c r="AX41" s="772"/>
      <c r="AY41" s="773"/>
      <c r="AZ41" s="1243"/>
      <c r="BA41" s="1253"/>
      <c r="BB41" s="1253"/>
      <c r="BC41" s="1253"/>
      <c r="BD41" s="1253"/>
      <c r="BE41" s="1253"/>
      <c r="BF41" s="1245"/>
    </row>
    <row r="42" spans="3:58">
      <c r="C42" s="1229"/>
      <c r="D42" s="1226"/>
      <c r="E42" s="1227"/>
      <c r="F42" s="1227"/>
      <c r="G42" s="1228"/>
      <c r="H42" s="1048"/>
      <c r="I42" s="1201"/>
      <c r="J42" s="1199"/>
      <c r="K42" s="1200"/>
      <c r="L42" s="1048"/>
      <c r="M42" s="1201"/>
      <c r="N42" s="1199"/>
      <c r="O42" s="1200"/>
      <c r="P42" s="1199"/>
      <c r="Q42" s="1200"/>
      <c r="R42" s="1048"/>
      <c r="S42" s="1201"/>
      <c r="T42" s="1048"/>
      <c r="U42" s="1201"/>
      <c r="V42" s="1199"/>
      <c r="W42" s="1200"/>
      <c r="X42" s="1048"/>
      <c r="Y42" s="1201"/>
      <c r="Z42" s="1048"/>
      <c r="AA42" s="1201"/>
      <c r="AB42" s="1199"/>
      <c r="AC42" s="1200"/>
      <c r="AD42" s="1048"/>
      <c r="AE42" s="1201"/>
      <c r="AF42" s="358"/>
      <c r="AG42" s="359">
        <v>1</v>
      </c>
      <c r="AH42" s="1195" t="s">
        <v>1759</v>
      </c>
      <c r="AI42" s="1196"/>
      <c r="AJ42" s="1196"/>
      <c r="AK42" s="1196"/>
      <c r="AL42" s="1196"/>
      <c r="AM42" s="1196"/>
      <c r="AN42" s="1196"/>
      <c r="AO42" s="1196"/>
      <c r="AP42" s="1196"/>
      <c r="AQ42" s="1204"/>
      <c r="AR42" s="1205"/>
      <c r="AS42" s="1204"/>
      <c r="AT42" s="1205"/>
      <c r="AU42" s="771"/>
      <c r="AV42" s="772"/>
      <c r="AW42" s="772"/>
      <c r="AX42" s="772"/>
      <c r="AY42" s="773"/>
      <c r="AZ42" s="1243"/>
      <c r="BA42" s="1253"/>
      <c r="BB42" s="1253"/>
      <c r="BC42" s="1253"/>
      <c r="BD42" s="1253"/>
      <c r="BE42" s="1253"/>
      <c r="BF42" s="1245"/>
    </row>
    <row r="43" spans="3:58">
      <c r="C43" s="1229"/>
      <c r="D43" s="1226"/>
      <c r="E43" s="1227"/>
      <c r="F43" s="1227"/>
      <c r="G43" s="1228"/>
      <c r="H43" s="1048"/>
      <c r="I43" s="1201"/>
      <c r="J43" s="1199"/>
      <c r="K43" s="1200"/>
      <c r="L43" s="1048"/>
      <c r="M43" s="1201"/>
      <c r="N43" s="1199"/>
      <c r="O43" s="1200"/>
      <c r="P43" s="1199"/>
      <c r="Q43" s="1200"/>
      <c r="R43" s="1048"/>
      <c r="S43" s="1201"/>
      <c r="T43" s="1048"/>
      <c r="U43" s="1201"/>
      <c r="V43" s="1199"/>
      <c r="W43" s="1200"/>
      <c r="X43" s="1048"/>
      <c r="Y43" s="1201"/>
      <c r="Z43" s="1048"/>
      <c r="AA43" s="1201"/>
      <c r="AB43" s="1199"/>
      <c r="AC43" s="1200"/>
      <c r="AD43" s="1048"/>
      <c r="AE43" s="1201"/>
      <c r="AF43" s="358"/>
      <c r="AG43" s="359">
        <v>2</v>
      </c>
      <c r="AH43" s="1195" t="s">
        <v>1748</v>
      </c>
      <c r="AI43" s="1196"/>
      <c r="AJ43" s="1196"/>
      <c r="AK43" s="1196"/>
      <c r="AL43" s="1196"/>
      <c r="AM43" s="1196"/>
      <c r="AN43" s="1196"/>
      <c r="AO43" s="1196"/>
      <c r="AP43" s="1196"/>
      <c r="AQ43" s="1204"/>
      <c r="AR43" s="1205"/>
      <c r="AS43" s="1204"/>
      <c r="AT43" s="1205"/>
      <c r="AU43" s="771"/>
      <c r="AV43" s="772"/>
      <c r="AW43" s="772"/>
      <c r="AX43" s="772"/>
      <c r="AY43" s="773"/>
      <c r="AZ43" s="1243"/>
      <c r="BA43" s="1253"/>
      <c r="BB43" s="1253"/>
      <c r="BC43" s="1253"/>
      <c r="BD43" s="1253"/>
      <c r="BE43" s="1253"/>
      <c r="BF43" s="1245"/>
    </row>
    <row r="44" spans="3:58">
      <c r="C44" s="1229"/>
      <c r="D44" s="1226"/>
      <c r="E44" s="1227"/>
      <c r="F44" s="1227"/>
      <c r="G44" s="1228"/>
      <c r="H44" s="1048"/>
      <c r="I44" s="1201"/>
      <c r="J44" s="1199"/>
      <c r="K44" s="1200"/>
      <c r="L44" s="1048"/>
      <c r="M44" s="1201"/>
      <c r="N44" s="1199"/>
      <c r="O44" s="1200"/>
      <c r="P44" s="1199"/>
      <c r="Q44" s="1200"/>
      <c r="R44" s="1048"/>
      <c r="S44" s="1201"/>
      <c r="T44" s="1048"/>
      <c r="U44" s="1201"/>
      <c r="V44" s="1199"/>
      <c r="W44" s="1200"/>
      <c r="X44" s="1048"/>
      <c r="Y44" s="1201"/>
      <c r="Z44" s="1142"/>
      <c r="AA44" s="1137"/>
      <c r="AB44" s="1140"/>
      <c r="AC44" s="1141"/>
      <c r="AD44" s="1142"/>
      <c r="AE44" s="1137"/>
      <c r="AF44" s="360"/>
      <c r="AG44" s="359">
        <v>3</v>
      </c>
      <c r="AH44" s="1195" t="s">
        <v>1749</v>
      </c>
      <c r="AI44" s="1196"/>
      <c r="AJ44" s="1196"/>
      <c r="AK44" s="1196"/>
      <c r="AL44" s="1196"/>
      <c r="AM44" s="1196"/>
      <c r="AN44" s="1196"/>
      <c r="AO44" s="1196"/>
      <c r="AP44" s="1196"/>
      <c r="AQ44" s="1204"/>
      <c r="AR44" s="1205"/>
      <c r="AS44" s="1204"/>
      <c r="AT44" s="1205"/>
      <c r="AU44" s="771"/>
      <c r="AV44" s="772"/>
      <c r="AW44" s="772"/>
      <c r="AX44" s="772"/>
      <c r="AY44" s="773"/>
      <c r="AZ44" s="1243"/>
      <c r="BA44" s="1253"/>
      <c r="BB44" s="1253"/>
      <c r="BC44" s="1253"/>
      <c r="BD44" s="1253"/>
      <c r="BE44" s="1253"/>
      <c r="BF44" s="1245"/>
    </row>
    <row r="45" spans="3:58" ht="24" customHeight="1">
      <c r="C45" s="1229"/>
      <c r="D45" s="1226"/>
      <c r="E45" s="1227"/>
      <c r="F45" s="1227"/>
      <c r="G45" s="1228"/>
      <c r="H45" s="1048"/>
      <c r="I45" s="1201"/>
      <c r="J45" s="1199"/>
      <c r="K45" s="1200"/>
      <c r="L45" s="1048"/>
      <c r="M45" s="1201"/>
      <c r="N45" s="1199"/>
      <c r="O45" s="1200"/>
      <c r="P45" s="1199"/>
      <c r="Q45" s="1200"/>
      <c r="R45" s="1048"/>
      <c r="S45" s="1201"/>
      <c r="T45" s="1048"/>
      <c r="U45" s="1201"/>
      <c r="V45" s="1199"/>
      <c r="W45" s="1200"/>
      <c r="X45" s="1048"/>
      <c r="Y45" s="1201"/>
      <c r="Z45" s="1047">
        <v>0</v>
      </c>
      <c r="AA45" s="1135"/>
      <c r="AB45" s="1138">
        <v>0</v>
      </c>
      <c r="AC45" s="1139"/>
      <c r="AD45" s="1047">
        <v>1</v>
      </c>
      <c r="AE45" s="1135"/>
      <c r="AF45" s="1183" t="s">
        <v>1790</v>
      </c>
      <c r="AG45" s="1196"/>
      <c r="AH45" s="1196"/>
      <c r="AI45" s="1196"/>
      <c r="AJ45" s="1196"/>
      <c r="AK45" s="1196"/>
      <c r="AL45" s="1196"/>
      <c r="AM45" s="1196"/>
      <c r="AN45" s="1196"/>
      <c r="AO45" s="1196"/>
      <c r="AP45" s="1196"/>
      <c r="AQ45" s="1204"/>
      <c r="AR45" s="1205"/>
      <c r="AS45" s="1204"/>
      <c r="AT45" s="1205"/>
      <c r="AU45" s="771"/>
      <c r="AV45" s="772"/>
      <c r="AW45" s="772"/>
      <c r="AX45" s="772"/>
      <c r="AY45" s="773"/>
      <c r="AZ45" s="1243"/>
      <c r="BA45" s="1253"/>
      <c r="BB45" s="1253"/>
      <c r="BC45" s="1253"/>
      <c r="BD45" s="1253"/>
      <c r="BE45" s="1253"/>
      <c r="BF45" s="1245"/>
    </row>
    <row r="46" spans="3:58">
      <c r="C46" s="1229"/>
      <c r="D46" s="1226"/>
      <c r="E46" s="1227"/>
      <c r="F46" s="1227"/>
      <c r="G46" s="1228"/>
      <c r="H46" s="1048"/>
      <c r="I46" s="1201"/>
      <c r="J46" s="1199"/>
      <c r="K46" s="1200"/>
      <c r="L46" s="1048"/>
      <c r="M46" s="1201"/>
      <c r="N46" s="1199"/>
      <c r="O46" s="1200"/>
      <c r="P46" s="1199"/>
      <c r="Q46" s="1200"/>
      <c r="R46" s="1048"/>
      <c r="S46" s="1201"/>
      <c r="T46" s="1048"/>
      <c r="U46" s="1201"/>
      <c r="V46" s="1199"/>
      <c r="W46" s="1200"/>
      <c r="X46" s="1048"/>
      <c r="Y46" s="1201"/>
      <c r="Z46" s="1048"/>
      <c r="AA46" s="1201"/>
      <c r="AB46" s="1199"/>
      <c r="AC46" s="1200"/>
      <c r="AD46" s="1048"/>
      <c r="AE46" s="1201"/>
      <c r="AF46" s="361"/>
      <c r="AG46" s="362" t="s">
        <v>1751</v>
      </c>
      <c r="AH46" s="1254" t="s">
        <v>1752</v>
      </c>
      <c r="AI46" s="1255"/>
      <c r="AJ46" s="1255"/>
      <c r="AK46" s="1255"/>
      <c r="AL46" s="1255"/>
      <c r="AM46" s="1255"/>
      <c r="AN46" s="1255"/>
      <c r="AO46" s="1255"/>
      <c r="AP46" s="1255"/>
      <c r="AQ46" s="1204"/>
      <c r="AR46" s="1205"/>
      <c r="AS46" s="1204"/>
      <c r="AT46" s="1205"/>
      <c r="AU46" s="771"/>
      <c r="AV46" s="772"/>
      <c r="AW46" s="772"/>
      <c r="AX46" s="772"/>
      <c r="AY46" s="773"/>
      <c r="AZ46" s="1243"/>
      <c r="BA46" s="1253"/>
      <c r="BB46" s="1253"/>
      <c r="BC46" s="1253"/>
      <c r="BD46" s="1253"/>
      <c r="BE46" s="1253"/>
      <c r="BF46" s="1245"/>
    </row>
    <row r="47" spans="3:58">
      <c r="C47" s="1229"/>
      <c r="D47" s="1226"/>
      <c r="E47" s="1227"/>
      <c r="F47" s="1227"/>
      <c r="G47" s="1228"/>
      <c r="H47" s="1048"/>
      <c r="I47" s="1201"/>
      <c r="J47" s="1199"/>
      <c r="K47" s="1200"/>
      <c r="L47" s="1048"/>
      <c r="M47" s="1201"/>
      <c r="N47" s="1199"/>
      <c r="O47" s="1200"/>
      <c r="P47" s="1199"/>
      <c r="Q47" s="1200"/>
      <c r="R47" s="1048"/>
      <c r="S47" s="1201"/>
      <c r="T47" s="1048"/>
      <c r="U47" s="1201"/>
      <c r="V47" s="1199"/>
      <c r="W47" s="1200"/>
      <c r="X47" s="1048"/>
      <c r="Y47" s="1201"/>
      <c r="Z47" s="1048"/>
      <c r="AA47" s="1201"/>
      <c r="AB47" s="1199"/>
      <c r="AC47" s="1200"/>
      <c r="AD47" s="1048"/>
      <c r="AE47" s="1201"/>
      <c r="AF47" s="363"/>
      <c r="AG47" s="364">
        <v>1</v>
      </c>
      <c r="AH47" s="1147" t="s">
        <v>1770</v>
      </c>
      <c r="AI47" s="1148"/>
      <c r="AJ47" s="1148"/>
      <c r="AK47" s="1148"/>
      <c r="AL47" s="1148"/>
      <c r="AM47" s="1148"/>
      <c r="AN47" s="1148"/>
      <c r="AO47" s="1148"/>
      <c r="AP47" s="1148"/>
      <c r="AQ47" s="1204"/>
      <c r="AR47" s="1205"/>
      <c r="AS47" s="1204"/>
      <c r="AT47" s="1205"/>
      <c r="AU47" s="771"/>
      <c r="AV47" s="772"/>
      <c r="AW47" s="772"/>
      <c r="AX47" s="772"/>
      <c r="AY47" s="773"/>
      <c r="AZ47" s="1243"/>
      <c r="BA47" s="1253"/>
      <c r="BB47" s="1253"/>
      <c r="BC47" s="1253"/>
      <c r="BD47" s="1253"/>
      <c r="BE47" s="1253"/>
      <c r="BF47" s="1245"/>
    </row>
    <row r="48" spans="3:58">
      <c r="C48" s="1229"/>
      <c r="D48" s="1226"/>
      <c r="E48" s="1227"/>
      <c r="F48" s="1227"/>
      <c r="G48" s="1228"/>
      <c r="H48" s="1048"/>
      <c r="I48" s="1201"/>
      <c r="J48" s="1199"/>
      <c r="K48" s="1200"/>
      <c r="L48" s="1048"/>
      <c r="M48" s="1201"/>
      <c r="N48" s="1199"/>
      <c r="O48" s="1200"/>
      <c r="P48" s="1199"/>
      <c r="Q48" s="1200"/>
      <c r="R48" s="1048"/>
      <c r="S48" s="1201"/>
      <c r="T48" s="1048"/>
      <c r="U48" s="1201"/>
      <c r="V48" s="1199"/>
      <c r="W48" s="1200"/>
      <c r="X48" s="1048"/>
      <c r="Y48" s="1201"/>
      <c r="Z48" s="1048"/>
      <c r="AA48" s="1201"/>
      <c r="AB48" s="1199"/>
      <c r="AC48" s="1200"/>
      <c r="AD48" s="1048"/>
      <c r="AE48" s="1201"/>
      <c r="AF48" s="363"/>
      <c r="AG48" s="364">
        <v>2</v>
      </c>
      <c r="AH48" s="1147" t="s">
        <v>1771</v>
      </c>
      <c r="AI48" s="1148"/>
      <c r="AJ48" s="1148"/>
      <c r="AK48" s="1148"/>
      <c r="AL48" s="1148"/>
      <c r="AM48" s="1148"/>
      <c r="AN48" s="1148"/>
      <c r="AO48" s="1148"/>
      <c r="AP48" s="1148"/>
      <c r="AQ48" s="1204"/>
      <c r="AR48" s="1205"/>
      <c r="AS48" s="1204"/>
      <c r="AT48" s="1205"/>
      <c r="AU48" s="771"/>
      <c r="AV48" s="772"/>
      <c r="AW48" s="772"/>
      <c r="AX48" s="772"/>
      <c r="AY48" s="773"/>
      <c r="AZ48" s="1243"/>
      <c r="BA48" s="1253"/>
      <c r="BB48" s="1253"/>
      <c r="BC48" s="1253"/>
      <c r="BD48" s="1253"/>
      <c r="BE48" s="1253"/>
      <c r="BF48" s="1245"/>
    </row>
    <row r="49" spans="3:58" ht="11.25" customHeight="1">
      <c r="C49" s="1229"/>
      <c r="D49" s="1226"/>
      <c r="E49" s="1227"/>
      <c r="F49" s="1227"/>
      <c r="G49" s="1228"/>
      <c r="H49" s="1048"/>
      <c r="I49" s="1201"/>
      <c r="J49" s="1199"/>
      <c r="K49" s="1200"/>
      <c r="L49" s="1048"/>
      <c r="M49" s="1201"/>
      <c r="N49" s="1199"/>
      <c r="O49" s="1200"/>
      <c r="P49" s="1199"/>
      <c r="Q49" s="1200"/>
      <c r="R49" s="1048"/>
      <c r="S49" s="1201"/>
      <c r="T49" s="1048"/>
      <c r="U49" s="1201"/>
      <c r="V49" s="1199"/>
      <c r="W49" s="1200"/>
      <c r="X49" s="1048"/>
      <c r="Y49" s="1201"/>
      <c r="Z49" s="1048"/>
      <c r="AA49" s="1201"/>
      <c r="AB49" s="1199"/>
      <c r="AC49" s="1200"/>
      <c r="AD49" s="1048"/>
      <c r="AE49" s="1201"/>
      <c r="AF49" s="363"/>
      <c r="AG49" s="364">
        <v>3</v>
      </c>
      <c r="AH49" s="1147" t="s">
        <v>1772</v>
      </c>
      <c r="AI49" s="1148"/>
      <c r="AJ49" s="1148"/>
      <c r="AK49" s="1148"/>
      <c r="AL49" s="1148"/>
      <c r="AM49" s="1148"/>
      <c r="AN49" s="1148"/>
      <c r="AO49" s="1148"/>
      <c r="AP49" s="1148"/>
      <c r="AQ49" s="1204"/>
      <c r="AR49" s="1205"/>
      <c r="AS49" s="1204"/>
      <c r="AT49" s="1205"/>
      <c r="AU49" s="771"/>
      <c r="AV49" s="772"/>
      <c r="AW49" s="772"/>
      <c r="AX49" s="772"/>
      <c r="AY49" s="773"/>
      <c r="AZ49" s="1243"/>
      <c r="BA49" s="1253"/>
      <c r="BB49" s="1253"/>
      <c r="BC49" s="1253"/>
      <c r="BD49" s="1253"/>
      <c r="BE49" s="1253"/>
      <c r="BF49" s="1245"/>
    </row>
    <row r="50" spans="3:58" ht="25.5" customHeight="1">
      <c r="C50" s="1229"/>
      <c r="D50" s="1226"/>
      <c r="E50" s="1227"/>
      <c r="F50" s="1227"/>
      <c r="G50" s="1228"/>
      <c r="H50" s="1048"/>
      <c r="I50" s="1201"/>
      <c r="J50" s="1199"/>
      <c r="K50" s="1200"/>
      <c r="L50" s="1048"/>
      <c r="M50" s="1201"/>
      <c r="N50" s="1199"/>
      <c r="O50" s="1200"/>
      <c r="P50" s="1199"/>
      <c r="Q50" s="1200"/>
      <c r="R50" s="1048"/>
      <c r="S50" s="1201"/>
      <c r="T50" s="1048"/>
      <c r="U50" s="1201"/>
      <c r="V50" s="1199"/>
      <c r="W50" s="1200"/>
      <c r="X50" s="1048"/>
      <c r="Y50" s="1201"/>
      <c r="Z50" s="1048"/>
      <c r="AA50" s="1201"/>
      <c r="AB50" s="1199"/>
      <c r="AC50" s="1200"/>
      <c r="AD50" s="1048"/>
      <c r="AE50" s="1201"/>
      <c r="AF50" s="363"/>
      <c r="AG50" s="364">
        <v>4</v>
      </c>
      <c r="AH50" s="1147" t="s">
        <v>1769</v>
      </c>
      <c r="AI50" s="1148"/>
      <c r="AJ50" s="1148"/>
      <c r="AK50" s="1148"/>
      <c r="AL50" s="1148"/>
      <c r="AM50" s="1148"/>
      <c r="AN50" s="1148"/>
      <c r="AO50" s="1148"/>
      <c r="AP50" s="1148"/>
      <c r="AQ50" s="1204"/>
      <c r="AR50" s="1205"/>
      <c r="AS50" s="1204"/>
      <c r="AT50" s="1205"/>
      <c r="AU50" s="771"/>
      <c r="AV50" s="772"/>
      <c r="AW50" s="772"/>
      <c r="AX50" s="772"/>
      <c r="AY50" s="773"/>
      <c r="AZ50" s="1243"/>
      <c r="BA50" s="1253"/>
      <c r="BB50" s="1253"/>
      <c r="BC50" s="1253"/>
      <c r="BD50" s="1253"/>
      <c r="BE50" s="1253"/>
      <c r="BF50" s="1245"/>
    </row>
    <row r="51" spans="3:58" ht="25.5" customHeight="1">
      <c r="C51" s="1229"/>
      <c r="D51" s="1226"/>
      <c r="E51" s="1227"/>
      <c r="F51" s="1227"/>
      <c r="G51" s="1228"/>
      <c r="H51" s="1048"/>
      <c r="I51" s="1201"/>
      <c r="J51" s="1199"/>
      <c r="K51" s="1200"/>
      <c r="L51" s="1048"/>
      <c r="M51" s="1201"/>
      <c r="N51" s="1199"/>
      <c r="O51" s="1200"/>
      <c r="P51" s="1199"/>
      <c r="Q51" s="1200"/>
      <c r="R51" s="1048"/>
      <c r="S51" s="1201"/>
      <c r="T51" s="1048"/>
      <c r="U51" s="1201"/>
      <c r="V51" s="1199"/>
      <c r="W51" s="1200"/>
      <c r="X51" s="1048"/>
      <c r="Y51" s="1201"/>
      <c r="Z51" s="1048"/>
      <c r="AA51" s="1201"/>
      <c r="AB51" s="1199"/>
      <c r="AC51" s="1200"/>
      <c r="AD51" s="1048"/>
      <c r="AE51" s="1201"/>
      <c r="AF51" s="363"/>
      <c r="AG51" s="364">
        <v>5</v>
      </c>
      <c r="AH51" s="1147" t="s">
        <v>1773</v>
      </c>
      <c r="AI51" s="1148"/>
      <c r="AJ51" s="1148"/>
      <c r="AK51" s="1148"/>
      <c r="AL51" s="1148"/>
      <c r="AM51" s="1148"/>
      <c r="AN51" s="1148"/>
      <c r="AO51" s="1148"/>
      <c r="AP51" s="1148"/>
      <c r="AQ51" s="1204"/>
      <c r="AR51" s="1205"/>
      <c r="AS51" s="1204"/>
      <c r="AT51" s="1205"/>
      <c r="AU51" s="771"/>
      <c r="AV51" s="772"/>
      <c r="AW51" s="772"/>
      <c r="AX51" s="772"/>
      <c r="AY51" s="773"/>
      <c r="AZ51" s="1243"/>
      <c r="BA51" s="1253"/>
      <c r="BB51" s="1253"/>
      <c r="BC51" s="1253"/>
      <c r="BD51" s="1253"/>
      <c r="BE51" s="1253"/>
      <c r="BF51" s="1245"/>
    </row>
    <row r="52" spans="3:58">
      <c r="C52" s="1229"/>
      <c r="D52" s="1226"/>
      <c r="E52" s="1227"/>
      <c r="F52" s="1227"/>
      <c r="G52" s="1228"/>
      <c r="H52" s="1048"/>
      <c r="I52" s="1201"/>
      <c r="J52" s="1199"/>
      <c r="K52" s="1200"/>
      <c r="L52" s="1048"/>
      <c r="M52" s="1201"/>
      <c r="N52" s="1199"/>
      <c r="O52" s="1200"/>
      <c r="P52" s="1199"/>
      <c r="Q52" s="1200"/>
      <c r="R52" s="1048"/>
      <c r="S52" s="1201"/>
      <c r="T52" s="1048"/>
      <c r="U52" s="1201"/>
      <c r="V52" s="1199"/>
      <c r="W52" s="1200"/>
      <c r="X52" s="1048"/>
      <c r="Y52" s="1201"/>
      <c r="Z52" s="1048"/>
      <c r="AA52" s="1201"/>
      <c r="AB52" s="1199"/>
      <c r="AC52" s="1200"/>
      <c r="AD52" s="1048"/>
      <c r="AE52" s="1201"/>
      <c r="AF52" s="363"/>
      <c r="AG52" s="364">
        <v>10</v>
      </c>
      <c r="AH52" s="1147" t="s">
        <v>1774</v>
      </c>
      <c r="AI52" s="1148"/>
      <c r="AJ52" s="1148"/>
      <c r="AK52" s="1148"/>
      <c r="AL52" s="1148"/>
      <c r="AM52" s="1148"/>
      <c r="AN52" s="1148"/>
      <c r="AO52" s="1148"/>
      <c r="AP52" s="1148"/>
      <c r="AQ52" s="1204"/>
      <c r="AR52" s="1205"/>
      <c r="AS52" s="1204"/>
      <c r="AT52" s="1205"/>
      <c r="AU52" s="771"/>
      <c r="AV52" s="772"/>
      <c r="AW52" s="772"/>
      <c r="AX52" s="772"/>
      <c r="AY52" s="773"/>
      <c r="AZ52" s="1243"/>
      <c r="BA52" s="1253"/>
      <c r="BB52" s="1253"/>
      <c r="BC52" s="1253"/>
      <c r="BD52" s="1253"/>
      <c r="BE52" s="1253"/>
      <c r="BF52" s="1245"/>
    </row>
    <row r="53" spans="3:58">
      <c r="C53" s="1229"/>
      <c r="D53" s="1226"/>
      <c r="E53" s="1227"/>
      <c r="F53" s="1227"/>
      <c r="G53" s="1228"/>
      <c r="H53" s="1048"/>
      <c r="I53" s="1201"/>
      <c r="J53" s="1199"/>
      <c r="K53" s="1200"/>
      <c r="L53" s="1048"/>
      <c r="M53" s="1201"/>
      <c r="N53" s="1199"/>
      <c r="O53" s="1200"/>
      <c r="P53" s="1199"/>
      <c r="Q53" s="1200"/>
      <c r="R53" s="1048"/>
      <c r="S53" s="1201"/>
      <c r="T53" s="1048"/>
      <c r="U53" s="1201"/>
      <c r="V53" s="1199"/>
      <c r="W53" s="1200"/>
      <c r="X53" s="1048"/>
      <c r="Y53" s="1201"/>
      <c r="Z53" s="1048"/>
      <c r="AA53" s="1201"/>
      <c r="AB53" s="1199"/>
      <c r="AC53" s="1200"/>
      <c r="AD53" s="1048"/>
      <c r="AE53" s="1201"/>
      <c r="AF53" s="363"/>
      <c r="AG53" s="364">
        <v>11</v>
      </c>
      <c r="AH53" s="1147" t="s">
        <v>1775</v>
      </c>
      <c r="AI53" s="1148"/>
      <c r="AJ53" s="1148"/>
      <c r="AK53" s="1148"/>
      <c r="AL53" s="1148"/>
      <c r="AM53" s="1148"/>
      <c r="AN53" s="1148"/>
      <c r="AO53" s="1148"/>
      <c r="AP53" s="1148"/>
      <c r="AQ53" s="1204"/>
      <c r="AR53" s="1205"/>
      <c r="AS53" s="1204"/>
      <c r="AT53" s="1205"/>
      <c r="AU53" s="771"/>
      <c r="AV53" s="772"/>
      <c r="AW53" s="772"/>
      <c r="AX53" s="772"/>
      <c r="AY53" s="773"/>
      <c r="AZ53" s="1243"/>
      <c r="BA53" s="1253"/>
      <c r="BB53" s="1253"/>
      <c r="BC53" s="1253"/>
      <c r="BD53" s="1253"/>
      <c r="BE53" s="1253"/>
      <c r="BF53" s="1245"/>
    </row>
    <row r="54" spans="3:58" ht="23.25" customHeight="1">
      <c r="C54" s="1190"/>
      <c r="D54" s="1186"/>
      <c r="E54" s="1187"/>
      <c r="F54" s="1187"/>
      <c r="G54" s="1188"/>
      <c r="H54" s="1142"/>
      <c r="I54" s="1137"/>
      <c r="J54" s="1140"/>
      <c r="K54" s="1141"/>
      <c r="L54" s="1142"/>
      <c r="M54" s="1137"/>
      <c r="N54" s="1140"/>
      <c r="O54" s="1141"/>
      <c r="P54" s="1140"/>
      <c r="Q54" s="1141"/>
      <c r="R54" s="1142"/>
      <c r="S54" s="1137"/>
      <c r="T54" s="1142"/>
      <c r="U54" s="1137"/>
      <c r="V54" s="1140"/>
      <c r="W54" s="1141"/>
      <c r="X54" s="1142"/>
      <c r="Y54" s="1137"/>
      <c r="Z54" s="1142"/>
      <c r="AA54" s="1137"/>
      <c r="AB54" s="1140"/>
      <c r="AC54" s="1141"/>
      <c r="AD54" s="1142"/>
      <c r="AE54" s="1137"/>
      <c r="AF54" s="365"/>
      <c r="AG54" s="364">
        <v>12</v>
      </c>
      <c r="AH54" s="1147" t="s">
        <v>1776</v>
      </c>
      <c r="AI54" s="1148"/>
      <c r="AJ54" s="1148"/>
      <c r="AK54" s="1148"/>
      <c r="AL54" s="1148"/>
      <c r="AM54" s="1148"/>
      <c r="AN54" s="1148"/>
      <c r="AO54" s="1148"/>
      <c r="AP54" s="1148"/>
      <c r="AQ54" s="1206"/>
      <c r="AR54" s="1207"/>
      <c r="AS54" s="1206"/>
      <c r="AT54" s="1207"/>
      <c r="AU54" s="774"/>
      <c r="AV54" s="775"/>
      <c r="AW54" s="775"/>
      <c r="AX54" s="775"/>
      <c r="AY54" s="776"/>
      <c r="AZ54" s="1246"/>
      <c r="BA54" s="1247"/>
      <c r="BB54" s="1247"/>
      <c r="BC54" s="1247"/>
      <c r="BD54" s="1247"/>
      <c r="BE54" s="1247"/>
      <c r="BF54" s="1248"/>
    </row>
    <row r="55" spans="3:58" ht="11.25" customHeight="1">
      <c r="C55" s="1189">
        <f>MAX(C$15:C54)+1</f>
        <v>4</v>
      </c>
      <c r="D55" s="1183" t="s">
        <v>1777</v>
      </c>
      <c r="E55" s="1184"/>
      <c r="F55" s="1184"/>
      <c r="G55" s="1185"/>
      <c r="H55" s="1047" t="s">
        <v>1660</v>
      </c>
      <c r="I55" s="1135"/>
      <c r="J55" s="1138">
        <v>0</v>
      </c>
      <c r="K55" s="1139"/>
      <c r="L55" s="1047">
        <v>1003</v>
      </c>
      <c r="M55" s="1135"/>
      <c r="N55" s="1138">
        <v>0</v>
      </c>
      <c r="O55" s="1139"/>
      <c r="P55" s="1138">
        <v>0</v>
      </c>
      <c r="Q55" s="1139"/>
      <c r="R55" s="1047">
        <v>1</v>
      </c>
      <c r="S55" s="1135"/>
      <c r="T55" s="1047">
        <v>1</v>
      </c>
      <c r="U55" s="1135"/>
      <c r="V55" s="1138">
        <v>0</v>
      </c>
      <c r="W55" s="1139"/>
      <c r="X55" s="1047">
        <v>2</v>
      </c>
      <c r="Y55" s="1135"/>
      <c r="Z55" s="1047">
        <v>0</v>
      </c>
      <c r="AA55" s="1135"/>
      <c r="AB55" s="1138">
        <v>0</v>
      </c>
      <c r="AC55" s="1139"/>
      <c r="AD55" s="1047">
        <v>1</v>
      </c>
      <c r="AE55" s="1135"/>
      <c r="AF55" s="354" t="s">
        <v>1750</v>
      </c>
      <c r="AG55" s="355"/>
      <c r="AH55" s="355"/>
      <c r="AI55" s="355"/>
      <c r="AJ55" s="355"/>
      <c r="AK55" s="355"/>
      <c r="AL55" s="355"/>
      <c r="AM55" s="355"/>
      <c r="AN55" s="355"/>
      <c r="AO55" s="355"/>
      <c r="AP55" s="355"/>
      <c r="AQ55" s="1202" t="s">
        <v>1746</v>
      </c>
      <c r="AR55" s="1203"/>
      <c r="AS55" s="1202"/>
      <c r="AT55" s="1203"/>
      <c r="AU55" s="768"/>
      <c r="AV55" s="769"/>
      <c r="AW55" s="769"/>
      <c r="AX55" s="769"/>
      <c r="AY55" s="770"/>
      <c r="AZ55" s="1214"/>
      <c r="BA55" s="1215"/>
      <c r="BB55" s="1215"/>
      <c r="BC55" s="1215"/>
      <c r="BD55" s="1215"/>
      <c r="BE55" s="1215"/>
      <c r="BF55" s="1216"/>
    </row>
    <row r="56" spans="3:58">
      <c r="C56" s="1229"/>
      <c r="D56" s="1226"/>
      <c r="E56" s="1227"/>
      <c r="F56" s="1227"/>
      <c r="G56" s="1228"/>
      <c r="H56" s="1048"/>
      <c r="I56" s="1201"/>
      <c r="J56" s="1199"/>
      <c r="K56" s="1200"/>
      <c r="L56" s="1048"/>
      <c r="M56" s="1201"/>
      <c r="N56" s="1199"/>
      <c r="O56" s="1200"/>
      <c r="P56" s="1199"/>
      <c r="Q56" s="1200"/>
      <c r="R56" s="1048"/>
      <c r="S56" s="1201"/>
      <c r="T56" s="1048"/>
      <c r="U56" s="1201"/>
      <c r="V56" s="1199"/>
      <c r="W56" s="1200"/>
      <c r="X56" s="1048"/>
      <c r="Y56" s="1201"/>
      <c r="Z56" s="1048"/>
      <c r="AA56" s="1201"/>
      <c r="AB56" s="1199"/>
      <c r="AC56" s="1200"/>
      <c r="AD56" s="1048"/>
      <c r="AE56" s="1201"/>
      <c r="AF56" s="356"/>
      <c r="AG56" s="357" t="s">
        <v>1751</v>
      </c>
      <c r="AH56" s="1254" t="s">
        <v>1752</v>
      </c>
      <c r="AI56" s="1255"/>
      <c r="AJ56" s="1255"/>
      <c r="AK56" s="1255"/>
      <c r="AL56" s="1255"/>
      <c r="AM56" s="1255"/>
      <c r="AN56" s="1255"/>
      <c r="AO56" s="1255"/>
      <c r="AP56" s="1255"/>
      <c r="AQ56" s="1204"/>
      <c r="AR56" s="1205"/>
      <c r="AS56" s="1204"/>
      <c r="AT56" s="1205"/>
      <c r="AU56" s="771"/>
      <c r="AV56" s="772"/>
      <c r="AW56" s="772"/>
      <c r="AX56" s="772"/>
      <c r="AY56" s="773"/>
      <c r="AZ56" s="1243"/>
      <c r="BA56" s="1253"/>
      <c r="BB56" s="1253"/>
      <c r="BC56" s="1253"/>
      <c r="BD56" s="1253"/>
      <c r="BE56" s="1253"/>
      <c r="BF56" s="1245"/>
    </row>
    <row r="57" spans="3:58">
      <c r="C57" s="1229"/>
      <c r="D57" s="1226"/>
      <c r="E57" s="1227"/>
      <c r="F57" s="1227"/>
      <c r="G57" s="1228"/>
      <c r="H57" s="1048"/>
      <c r="I57" s="1201"/>
      <c r="J57" s="1199"/>
      <c r="K57" s="1200"/>
      <c r="L57" s="1048"/>
      <c r="M57" s="1201"/>
      <c r="N57" s="1199"/>
      <c r="O57" s="1200"/>
      <c r="P57" s="1199"/>
      <c r="Q57" s="1200"/>
      <c r="R57" s="1048"/>
      <c r="S57" s="1201"/>
      <c r="T57" s="1048"/>
      <c r="U57" s="1201"/>
      <c r="V57" s="1199"/>
      <c r="W57" s="1200"/>
      <c r="X57" s="1048"/>
      <c r="Y57" s="1201"/>
      <c r="Z57" s="1048"/>
      <c r="AA57" s="1201"/>
      <c r="AB57" s="1199"/>
      <c r="AC57" s="1200"/>
      <c r="AD57" s="1048"/>
      <c r="AE57" s="1201"/>
      <c r="AF57" s="358"/>
      <c r="AG57" s="359">
        <v>0</v>
      </c>
      <c r="AH57" s="1195" t="s">
        <v>1747</v>
      </c>
      <c r="AI57" s="1196"/>
      <c r="AJ57" s="1196"/>
      <c r="AK57" s="1196"/>
      <c r="AL57" s="1196"/>
      <c r="AM57" s="1196"/>
      <c r="AN57" s="1196"/>
      <c r="AO57" s="1196"/>
      <c r="AP57" s="1196"/>
      <c r="AQ57" s="1204"/>
      <c r="AR57" s="1205"/>
      <c r="AS57" s="1204"/>
      <c r="AT57" s="1205"/>
      <c r="AU57" s="771"/>
      <c r="AV57" s="772"/>
      <c r="AW57" s="772"/>
      <c r="AX57" s="772"/>
      <c r="AY57" s="773"/>
      <c r="AZ57" s="1243"/>
      <c r="BA57" s="1253"/>
      <c r="BB57" s="1253"/>
      <c r="BC57" s="1253"/>
      <c r="BD57" s="1253"/>
      <c r="BE57" s="1253"/>
      <c r="BF57" s="1245"/>
    </row>
    <row r="58" spans="3:58">
      <c r="C58" s="1229"/>
      <c r="D58" s="1226"/>
      <c r="E58" s="1227"/>
      <c r="F58" s="1227"/>
      <c r="G58" s="1228"/>
      <c r="H58" s="1048"/>
      <c r="I58" s="1201"/>
      <c r="J58" s="1199"/>
      <c r="K58" s="1200"/>
      <c r="L58" s="1048"/>
      <c r="M58" s="1201"/>
      <c r="N58" s="1199"/>
      <c r="O58" s="1200"/>
      <c r="P58" s="1199"/>
      <c r="Q58" s="1200"/>
      <c r="R58" s="1048"/>
      <c r="S58" s="1201"/>
      <c r="T58" s="1048"/>
      <c r="U58" s="1201"/>
      <c r="V58" s="1199"/>
      <c r="W58" s="1200"/>
      <c r="X58" s="1048"/>
      <c r="Y58" s="1201"/>
      <c r="Z58" s="1142"/>
      <c r="AA58" s="1137"/>
      <c r="AB58" s="1140"/>
      <c r="AC58" s="1141"/>
      <c r="AD58" s="1142"/>
      <c r="AE58" s="1137"/>
      <c r="AF58" s="360"/>
      <c r="AG58" s="359">
        <v>3</v>
      </c>
      <c r="AH58" s="1195" t="s">
        <v>1749</v>
      </c>
      <c r="AI58" s="1196"/>
      <c r="AJ58" s="1196"/>
      <c r="AK58" s="1196"/>
      <c r="AL58" s="1196"/>
      <c r="AM58" s="1196"/>
      <c r="AN58" s="1196"/>
      <c r="AO58" s="1196"/>
      <c r="AP58" s="1196"/>
      <c r="AQ58" s="1204"/>
      <c r="AR58" s="1205"/>
      <c r="AS58" s="1204"/>
      <c r="AT58" s="1205"/>
      <c r="AU58" s="771"/>
      <c r="AV58" s="772"/>
      <c r="AW58" s="772"/>
      <c r="AX58" s="772"/>
      <c r="AY58" s="773"/>
      <c r="AZ58" s="1243"/>
      <c r="BA58" s="1253"/>
      <c r="BB58" s="1253"/>
      <c r="BC58" s="1253"/>
      <c r="BD58" s="1253"/>
      <c r="BE58" s="1253"/>
      <c r="BF58" s="1245"/>
    </row>
    <row r="59" spans="3:58" ht="18.75" customHeight="1">
      <c r="C59" s="1229"/>
      <c r="D59" s="1226"/>
      <c r="E59" s="1227"/>
      <c r="F59" s="1227"/>
      <c r="G59" s="1228"/>
      <c r="H59" s="1048"/>
      <c r="I59" s="1201"/>
      <c r="J59" s="1199"/>
      <c r="K59" s="1200"/>
      <c r="L59" s="1048"/>
      <c r="M59" s="1201"/>
      <c r="N59" s="1199"/>
      <c r="O59" s="1200"/>
      <c r="P59" s="1199"/>
      <c r="Q59" s="1200"/>
      <c r="R59" s="1048"/>
      <c r="S59" s="1201"/>
      <c r="T59" s="1048"/>
      <c r="U59" s="1201"/>
      <c r="V59" s="1199"/>
      <c r="W59" s="1200"/>
      <c r="X59" s="1048"/>
      <c r="Y59" s="1201"/>
      <c r="Z59" s="1047">
        <v>0</v>
      </c>
      <c r="AA59" s="1135"/>
      <c r="AB59" s="1138">
        <v>0</v>
      </c>
      <c r="AC59" s="1139"/>
      <c r="AD59" s="1047">
        <v>1</v>
      </c>
      <c r="AE59" s="1135"/>
      <c r="AF59" s="1183" t="s">
        <v>1789</v>
      </c>
      <c r="AG59" s="1196"/>
      <c r="AH59" s="1196"/>
      <c r="AI59" s="1196"/>
      <c r="AJ59" s="1196"/>
      <c r="AK59" s="1196"/>
      <c r="AL59" s="1196"/>
      <c r="AM59" s="1196"/>
      <c r="AN59" s="1196"/>
      <c r="AO59" s="1196"/>
      <c r="AP59" s="1196"/>
      <c r="AQ59" s="1204"/>
      <c r="AR59" s="1205"/>
      <c r="AS59" s="1204"/>
      <c r="AT59" s="1205"/>
      <c r="AU59" s="771"/>
      <c r="AV59" s="772"/>
      <c r="AW59" s="772"/>
      <c r="AX59" s="772"/>
      <c r="AY59" s="773"/>
      <c r="AZ59" s="1243"/>
      <c r="BA59" s="1253"/>
      <c r="BB59" s="1253"/>
      <c r="BC59" s="1253"/>
      <c r="BD59" s="1253"/>
      <c r="BE59" s="1253"/>
      <c r="BF59" s="1245"/>
    </row>
    <row r="60" spans="3:58">
      <c r="C60" s="1229"/>
      <c r="D60" s="1226"/>
      <c r="E60" s="1227"/>
      <c r="F60" s="1227"/>
      <c r="G60" s="1228"/>
      <c r="H60" s="1048"/>
      <c r="I60" s="1201"/>
      <c r="J60" s="1199"/>
      <c r="K60" s="1200"/>
      <c r="L60" s="1048"/>
      <c r="M60" s="1201"/>
      <c r="N60" s="1199"/>
      <c r="O60" s="1200"/>
      <c r="P60" s="1199"/>
      <c r="Q60" s="1200"/>
      <c r="R60" s="1048"/>
      <c r="S60" s="1201"/>
      <c r="T60" s="1048"/>
      <c r="U60" s="1201"/>
      <c r="V60" s="1199"/>
      <c r="W60" s="1200"/>
      <c r="X60" s="1048"/>
      <c r="Y60" s="1201"/>
      <c r="Z60" s="1048"/>
      <c r="AA60" s="1201"/>
      <c r="AB60" s="1199"/>
      <c r="AC60" s="1200"/>
      <c r="AD60" s="1048"/>
      <c r="AE60" s="1201"/>
      <c r="AF60" s="361"/>
      <c r="AG60" s="362" t="s">
        <v>1751</v>
      </c>
      <c r="AH60" s="1254" t="s">
        <v>1752</v>
      </c>
      <c r="AI60" s="1255"/>
      <c r="AJ60" s="1255"/>
      <c r="AK60" s="1255"/>
      <c r="AL60" s="1255"/>
      <c r="AM60" s="1255"/>
      <c r="AN60" s="1255"/>
      <c r="AO60" s="1255"/>
      <c r="AP60" s="1255"/>
      <c r="AQ60" s="1204"/>
      <c r="AR60" s="1205"/>
      <c r="AS60" s="1204"/>
      <c r="AT60" s="1205"/>
      <c r="AU60" s="771"/>
      <c r="AV60" s="772"/>
      <c r="AW60" s="772"/>
      <c r="AX60" s="772"/>
      <c r="AY60" s="773"/>
      <c r="AZ60" s="1243"/>
      <c r="BA60" s="1253"/>
      <c r="BB60" s="1253"/>
      <c r="BC60" s="1253"/>
      <c r="BD60" s="1253"/>
      <c r="BE60" s="1253"/>
      <c r="BF60" s="1245"/>
    </row>
    <row r="61" spans="3:58">
      <c r="C61" s="1229"/>
      <c r="D61" s="1226"/>
      <c r="E61" s="1227"/>
      <c r="F61" s="1227"/>
      <c r="G61" s="1228"/>
      <c r="H61" s="1048"/>
      <c r="I61" s="1201"/>
      <c r="J61" s="1199"/>
      <c r="K61" s="1200"/>
      <c r="L61" s="1048"/>
      <c r="M61" s="1201"/>
      <c r="N61" s="1199"/>
      <c r="O61" s="1200"/>
      <c r="P61" s="1199"/>
      <c r="Q61" s="1200"/>
      <c r="R61" s="1048"/>
      <c r="S61" s="1201"/>
      <c r="T61" s="1048"/>
      <c r="U61" s="1201"/>
      <c r="V61" s="1199"/>
      <c r="W61" s="1200"/>
      <c r="X61" s="1048"/>
      <c r="Y61" s="1201"/>
      <c r="Z61" s="1048"/>
      <c r="AA61" s="1201"/>
      <c r="AB61" s="1199"/>
      <c r="AC61" s="1200"/>
      <c r="AD61" s="1048"/>
      <c r="AE61" s="1201"/>
      <c r="AF61" s="363"/>
      <c r="AG61" s="364">
        <v>1</v>
      </c>
      <c r="AH61" s="367" t="s">
        <v>1778</v>
      </c>
      <c r="AI61" s="355"/>
      <c r="AJ61" s="355"/>
      <c r="AK61" s="355"/>
      <c r="AL61" s="355"/>
      <c r="AM61" s="355"/>
      <c r="AN61" s="355"/>
      <c r="AO61" s="355"/>
      <c r="AP61" s="355"/>
      <c r="AQ61" s="1204"/>
      <c r="AR61" s="1205"/>
      <c r="AS61" s="1204"/>
      <c r="AT61" s="1205"/>
      <c r="AU61" s="771"/>
      <c r="AV61" s="772"/>
      <c r="AW61" s="772"/>
      <c r="AX61" s="772"/>
      <c r="AY61" s="773"/>
      <c r="AZ61" s="1243"/>
      <c r="BA61" s="1253"/>
      <c r="BB61" s="1253"/>
      <c r="BC61" s="1253"/>
      <c r="BD61" s="1253"/>
      <c r="BE61" s="1253"/>
      <c r="BF61" s="1245"/>
    </row>
    <row r="62" spans="3:58">
      <c r="C62" s="1229"/>
      <c r="D62" s="1226"/>
      <c r="E62" s="1227"/>
      <c r="F62" s="1227"/>
      <c r="G62" s="1228"/>
      <c r="H62" s="1048"/>
      <c r="I62" s="1201"/>
      <c r="J62" s="1199"/>
      <c r="K62" s="1200"/>
      <c r="L62" s="1048"/>
      <c r="M62" s="1201"/>
      <c r="N62" s="1199"/>
      <c r="O62" s="1200"/>
      <c r="P62" s="1199"/>
      <c r="Q62" s="1200"/>
      <c r="R62" s="1048"/>
      <c r="S62" s="1201"/>
      <c r="T62" s="1048"/>
      <c r="U62" s="1201"/>
      <c r="V62" s="1199"/>
      <c r="W62" s="1200"/>
      <c r="X62" s="1048"/>
      <c r="Y62" s="1201"/>
      <c r="Z62" s="1048"/>
      <c r="AA62" s="1201"/>
      <c r="AB62" s="1199"/>
      <c r="AC62" s="1200"/>
      <c r="AD62" s="1048"/>
      <c r="AE62" s="1201"/>
      <c r="AF62" s="363"/>
      <c r="AG62" s="364">
        <v>2</v>
      </c>
      <c r="AH62" s="367" t="s">
        <v>1779</v>
      </c>
      <c r="AI62" s="355"/>
      <c r="AJ62" s="355"/>
      <c r="AK62" s="355"/>
      <c r="AL62" s="355"/>
      <c r="AM62" s="355"/>
      <c r="AN62" s="355"/>
      <c r="AO62" s="355"/>
      <c r="AP62" s="355"/>
      <c r="AQ62" s="1204"/>
      <c r="AR62" s="1205"/>
      <c r="AS62" s="1204"/>
      <c r="AT62" s="1205"/>
      <c r="AU62" s="771"/>
      <c r="AV62" s="772"/>
      <c r="AW62" s="772"/>
      <c r="AX62" s="772"/>
      <c r="AY62" s="773"/>
      <c r="AZ62" s="1243"/>
      <c r="BA62" s="1253"/>
      <c r="BB62" s="1253"/>
      <c r="BC62" s="1253"/>
      <c r="BD62" s="1253"/>
      <c r="BE62" s="1253"/>
      <c r="BF62" s="1245"/>
    </row>
    <row r="63" spans="3:58" ht="11.25" customHeight="1">
      <c r="C63" s="1229"/>
      <c r="D63" s="1226"/>
      <c r="E63" s="1227"/>
      <c r="F63" s="1227"/>
      <c r="G63" s="1228"/>
      <c r="H63" s="1048"/>
      <c r="I63" s="1201"/>
      <c r="J63" s="1199"/>
      <c r="K63" s="1200"/>
      <c r="L63" s="1048"/>
      <c r="M63" s="1201"/>
      <c r="N63" s="1199"/>
      <c r="O63" s="1200"/>
      <c r="P63" s="1199"/>
      <c r="Q63" s="1200"/>
      <c r="R63" s="1048"/>
      <c r="S63" s="1201"/>
      <c r="T63" s="1048"/>
      <c r="U63" s="1201"/>
      <c r="V63" s="1199"/>
      <c r="W63" s="1200"/>
      <c r="X63" s="1048"/>
      <c r="Y63" s="1201"/>
      <c r="Z63" s="1048"/>
      <c r="AA63" s="1201"/>
      <c r="AB63" s="1199"/>
      <c r="AC63" s="1200"/>
      <c r="AD63" s="1048"/>
      <c r="AE63" s="1201"/>
      <c r="AF63" s="363"/>
      <c r="AG63" s="364">
        <v>11</v>
      </c>
      <c r="AH63" s="367" t="s">
        <v>1780</v>
      </c>
      <c r="AI63" s="355"/>
      <c r="AJ63" s="355"/>
      <c r="AK63" s="355"/>
      <c r="AL63" s="355"/>
      <c r="AM63" s="355"/>
      <c r="AN63" s="355"/>
      <c r="AO63" s="355"/>
      <c r="AP63" s="355"/>
      <c r="AQ63" s="1204"/>
      <c r="AR63" s="1205"/>
      <c r="AS63" s="1204"/>
      <c r="AT63" s="1205"/>
      <c r="AU63" s="771"/>
      <c r="AV63" s="772"/>
      <c r="AW63" s="772"/>
      <c r="AX63" s="772"/>
      <c r="AY63" s="773"/>
      <c r="AZ63" s="1243"/>
      <c r="BA63" s="1253"/>
      <c r="BB63" s="1253"/>
      <c r="BC63" s="1253"/>
      <c r="BD63" s="1253"/>
      <c r="BE63" s="1253"/>
      <c r="BF63" s="1245"/>
    </row>
    <row r="64" spans="3:58">
      <c r="C64" s="1190"/>
      <c r="D64" s="1186"/>
      <c r="E64" s="1187"/>
      <c r="F64" s="1187"/>
      <c r="G64" s="1188"/>
      <c r="H64" s="1142"/>
      <c r="I64" s="1137"/>
      <c r="J64" s="1140"/>
      <c r="K64" s="1141"/>
      <c r="L64" s="1142"/>
      <c r="M64" s="1137"/>
      <c r="N64" s="1140"/>
      <c r="O64" s="1141"/>
      <c r="P64" s="1140"/>
      <c r="Q64" s="1141"/>
      <c r="R64" s="1142"/>
      <c r="S64" s="1137"/>
      <c r="T64" s="1142"/>
      <c r="U64" s="1137"/>
      <c r="V64" s="1140"/>
      <c r="W64" s="1141"/>
      <c r="X64" s="1142"/>
      <c r="Y64" s="1137"/>
      <c r="Z64" s="1142"/>
      <c r="AA64" s="1137"/>
      <c r="AB64" s="1140"/>
      <c r="AC64" s="1141"/>
      <c r="AD64" s="1142"/>
      <c r="AE64" s="1137"/>
      <c r="AF64" s="365"/>
      <c r="AG64" s="364">
        <v>12</v>
      </c>
      <c r="AH64" s="367" t="s">
        <v>1781</v>
      </c>
      <c r="AI64" s="355"/>
      <c r="AJ64" s="355"/>
      <c r="AK64" s="355"/>
      <c r="AL64" s="355"/>
      <c r="AM64" s="355"/>
      <c r="AN64" s="355"/>
      <c r="AO64" s="355"/>
      <c r="AP64" s="355"/>
      <c r="AQ64" s="1206"/>
      <c r="AR64" s="1207"/>
      <c r="AS64" s="1206"/>
      <c r="AT64" s="1207"/>
      <c r="AU64" s="774"/>
      <c r="AV64" s="775"/>
      <c r="AW64" s="775"/>
      <c r="AX64" s="775"/>
      <c r="AY64" s="776"/>
      <c r="AZ64" s="1246"/>
      <c r="BA64" s="1247"/>
      <c r="BB64" s="1247"/>
      <c r="BC64" s="1247"/>
      <c r="BD64" s="1247"/>
      <c r="BE64" s="1247"/>
      <c r="BF64" s="1248"/>
    </row>
    <row r="65" spans="3:58" ht="11.25" customHeight="1">
      <c r="C65" s="1189">
        <f>MAX(C$15:C64)+1</f>
        <v>5</v>
      </c>
      <c r="D65" s="1183" t="s">
        <v>1782</v>
      </c>
      <c r="E65" s="1184"/>
      <c r="F65" s="1184"/>
      <c r="G65" s="1185"/>
      <c r="H65" s="1047" t="s">
        <v>1660</v>
      </c>
      <c r="I65" s="1135"/>
      <c r="J65" s="1138">
        <v>0</v>
      </c>
      <c r="K65" s="1139"/>
      <c r="L65" s="1047">
        <v>1004</v>
      </c>
      <c r="M65" s="1135"/>
      <c r="N65" s="1138">
        <v>0</v>
      </c>
      <c r="O65" s="1139"/>
      <c r="P65" s="1138">
        <v>0</v>
      </c>
      <c r="Q65" s="1139"/>
      <c r="R65" s="1047">
        <v>1</v>
      </c>
      <c r="S65" s="1135"/>
      <c r="T65" s="1047">
        <v>1</v>
      </c>
      <c r="U65" s="1135"/>
      <c r="V65" s="1138">
        <v>0</v>
      </c>
      <c r="W65" s="1139"/>
      <c r="X65" s="1047">
        <v>2</v>
      </c>
      <c r="Y65" s="1135"/>
      <c r="Z65" s="1047">
        <v>0</v>
      </c>
      <c r="AA65" s="1135"/>
      <c r="AB65" s="1138">
        <v>0</v>
      </c>
      <c r="AC65" s="1139"/>
      <c r="AD65" s="1047">
        <v>1</v>
      </c>
      <c r="AE65" s="1135"/>
      <c r="AF65" s="354" t="s">
        <v>1750</v>
      </c>
      <c r="AG65" s="355"/>
      <c r="AH65" s="355"/>
      <c r="AI65" s="355"/>
      <c r="AJ65" s="355"/>
      <c r="AK65" s="355"/>
      <c r="AL65" s="355"/>
      <c r="AM65" s="355"/>
      <c r="AN65" s="355"/>
      <c r="AO65" s="355"/>
      <c r="AP65" s="355"/>
      <c r="AQ65" s="1202" t="s">
        <v>1746</v>
      </c>
      <c r="AR65" s="1203"/>
      <c r="AS65" s="1202"/>
      <c r="AT65" s="1203"/>
      <c r="AU65" s="768"/>
      <c r="AV65" s="769"/>
      <c r="AW65" s="769"/>
      <c r="AX65" s="769"/>
      <c r="AY65" s="770"/>
      <c r="AZ65" s="1214"/>
      <c r="BA65" s="1215"/>
      <c r="BB65" s="1215"/>
      <c r="BC65" s="1215"/>
      <c r="BD65" s="1215"/>
      <c r="BE65" s="1215"/>
      <c r="BF65" s="1216"/>
    </row>
    <row r="66" spans="3:58">
      <c r="C66" s="1229"/>
      <c r="D66" s="1226"/>
      <c r="E66" s="1227"/>
      <c r="F66" s="1227"/>
      <c r="G66" s="1228"/>
      <c r="H66" s="1048"/>
      <c r="I66" s="1201"/>
      <c r="J66" s="1199"/>
      <c r="K66" s="1200"/>
      <c r="L66" s="1048"/>
      <c r="M66" s="1201"/>
      <c r="N66" s="1199"/>
      <c r="O66" s="1200"/>
      <c r="P66" s="1199"/>
      <c r="Q66" s="1200"/>
      <c r="R66" s="1048"/>
      <c r="S66" s="1201"/>
      <c r="T66" s="1048"/>
      <c r="U66" s="1201"/>
      <c r="V66" s="1199"/>
      <c r="W66" s="1200"/>
      <c r="X66" s="1048"/>
      <c r="Y66" s="1201"/>
      <c r="Z66" s="1048"/>
      <c r="AA66" s="1201"/>
      <c r="AB66" s="1199"/>
      <c r="AC66" s="1200"/>
      <c r="AD66" s="1048"/>
      <c r="AE66" s="1201"/>
      <c r="AF66" s="356"/>
      <c r="AG66" s="357" t="s">
        <v>1751</v>
      </c>
      <c r="AH66" s="1254" t="s">
        <v>1752</v>
      </c>
      <c r="AI66" s="1255"/>
      <c r="AJ66" s="1255"/>
      <c r="AK66" s="1255"/>
      <c r="AL66" s="1255"/>
      <c r="AM66" s="1255"/>
      <c r="AN66" s="1255"/>
      <c r="AO66" s="1255"/>
      <c r="AP66" s="1255"/>
      <c r="AQ66" s="1204"/>
      <c r="AR66" s="1205"/>
      <c r="AS66" s="1204"/>
      <c r="AT66" s="1205"/>
      <c r="AU66" s="771"/>
      <c r="AV66" s="772"/>
      <c r="AW66" s="772"/>
      <c r="AX66" s="772"/>
      <c r="AY66" s="773"/>
      <c r="AZ66" s="1243"/>
      <c r="BA66" s="1253"/>
      <c r="BB66" s="1253"/>
      <c r="BC66" s="1253"/>
      <c r="BD66" s="1253"/>
      <c r="BE66" s="1253"/>
      <c r="BF66" s="1245"/>
    </row>
    <row r="67" spans="3:58">
      <c r="C67" s="1229"/>
      <c r="D67" s="1226"/>
      <c r="E67" s="1227"/>
      <c r="F67" s="1227"/>
      <c r="G67" s="1228"/>
      <c r="H67" s="1048"/>
      <c r="I67" s="1201"/>
      <c r="J67" s="1199"/>
      <c r="K67" s="1200"/>
      <c r="L67" s="1048"/>
      <c r="M67" s="1201"/>
      <c r="N67" s="1199"/>
      <c r="O67" s="1200"/>
      <c r="P67" s="1199"/>
      <c r="Q67" s="1200"/>
      <c r="R67" s="1048"/>
      <c r="S67" s="1201"/>
      <c r="T67" s="1048"/>
      <c r="U67" s="1201"/>
      <c r="V67" s="1199"/>
      <c r="W67" s="1200"/>
      <c r="X67" s="1048"/>
      <c r="Y67" s="1201"/>
      <c r="Z67" s="1048"/>
      <c r="AA67" s="1201"/>
      <c r="AB67" s="1199"/>
      <c r="AC67" s="1200"/>
      <c r="AD67" s="1048"/>
      <c r="AE67" s="1201"/>
      <c r="AF67" s="358"/>
      <c r="AG67" s="359">
        <v>0</v>
      </c>
      <c r="AH67" s="1195" t="s">
        <v>1747</v>
      </c>
      <c r="AI67" s="1196"/>
      <c r="AJ67" s="1196"/>
      <c r="AK67" s="1196"/>
      <c r="AL67" s="1196"/>
      <c r="AM67" s="1196"/>
      <c r="AN67" s="1196"/>
      <c r="AO67" s="1196"/>
      <c r="AP67" s="1196"/>
      <c r="AQ67" s="1204"/>
      <c r="AR67" s="1205"/>
      <c r="AS67" s="1204"/>
      <c r="AT67" s="1205"/>
      <c r="AU67" s="771"/>
      <c r="AV67" s="772"/>
      <c r="AW67" s="772"/>
      <c r="AX67" s="772"/>
      <c r="AY67" s="773"/>
      <c r="AZ67" s="1243"/>
      <c r="BA67" s="1253"/>
      <c r="BB67" s="1253"/>
      <c r="BC67" s="1253"/>
      <c r="BD67" s="1253"/>
      <c r="BE67" s="1253"/>
      <c r="BF67" s="1245"/>
    </row>
    <row r="68" spans="3:58">
      <c r="C68" s="1229"/>
      <c r="D68" s="1226"/>
      <c r="E68" s="1227"/>
      <c r="F68" s="1227"/>
      <c r="G68" s="1228"/>
      <c r="H68" s="1048"/>
      <c r="I68" s="1201"/>
      <c r="J68" s="1199"/>
      <c r="K68" s="1200"/>
      <c r="L68" s="1048"/>
      <c r="M68" s="1201"/>
      <c r="N68" s="1199"/>
      <c r="O68" s="1200"/>
      <c r="P68" s="1199"/>
      <c r="Q68" s="1200"/>
      <c r="R68" s="1048"/>
      <c r="S68" s="1201"/>
      <c r="T68" s="1048"/>
      <c r="U68" s="1201"/>
      <c r="V68" s="1199"/>
      <c r="W68" s="1200"/>
      <c r="X68" s="1048"/>
      <c r="Y68" s="1201"/>
      <c r="Z68" s="1142"/>
      <c r="AA68" s="1137"/>
      <c r="AB68" s="1140"/>
      <c r="AC68" s="1141"/>
      <c r="AD68" s="1142"/>
      <c r="AE68" s="1137"/>
      <c r="AF68" s="360"/>
      <c r="AG68" s="359">
        <v>3</v>
      </c>
      <c r="AH68" s="1195" t="s">
        <v>1749</v>
      </c>
      <c r="AI68" s="1196"/>
      <c r="AJ68" s="1196"/>
      <c r="AK68" s="1196"/>
      <c r="AL68" s="1196"/>
      <c r="AM68" s="1196"/>
      <c r="AN68" s="1196"/>
      <c r="AO68" s="1196"/>
      <c r="AP68" s="1196"/>
      <c r="AQ68" s="1204"/>
      <c r="AR68" s="1205"/>
      <c r="AS68" s="1204"/>
      <c r="AT68" s="1205"/>
      <c r="AU68" s="771"/>
      <c r="AV68" s="772"/>
      <c r="AW68" s="772"/>
      <c r="AX68" s="772"/>
      <c r="AY68" s="773"/>
      <c r="AZ68" s="1243"/>
      <c r="BA68" s="1253"/>
      <c r="BB68" s="1253"/>
      <c r="BC68" s="1253"/>
      <c r="BD68" s="1253"/>
      <c r="BE68" s="1253"/>
      <c r="BF68" s="1245"/>
    </row>
    <row r="69" spans="3:58" ht="18" customHeight="1">
      <c r="C69" s="1229"/>
      <c r="D69" s="1226"/>
      <c r="E69" s="1227"/>
      <c r="F69" s="1227"/>
      <c r="G69" s="1228"/>
      <c r="H69" s="1048"/>
      <c r="I69" s="1201"/>
      <c r="J69" s="1199"/>
      <c r="K69" s="1200"/>
      <c r="L69" s="1048"/>
      <c r="M69" s="1201"/>
      <c r="N69" s="1199"/>
      <c r="O69" s="1200"/>
      <c r="P69" s="1199"/>
      <c r="Q69" s="1200"/>
      <c r="R69" s="1048"/>
      <c r="S69" s="1201"/>
      <c r="T69" s="1048"/>
      <c r="U69" s="1201"/>
      <c r="V69" s="1199"/>
      <c r="W69" s="1200"/>
      <c r="X69" s="1048"/>
      <c r="Y69" s="1201"/>
      <c r="Z69" s="1047">
        <v>0</v>
      </c>
      <c r="AA69" s="1135"/>
      <c r="AB69" s="1138">
        <v>0</v>
      </c>
      <c r="AC69" s="1139"/>
      <c r="AD69" s="1047">
        <v>1</v>
      </c>
      <c r="AE69" s="1135"/>
      <c r="AF69" s="1183" t="s">
        <v>1788</v>
      </c>
      <c r="AG69" s="1196"/>
      <c r="AH69" s="1196"/>
      <c r="AI69" s="1196"/>
      <c r="AJ69" s="1196"/>
      <c r="AK69" s="1196"/>
      <c r="AL69" s="1196"/>
      <c r="AM69" s="1196"/>
      <c r="AN69" s="1196"/>
      <c r="AO69" s="1196"/>
      <c r="AP69" s="1196"/>
      <c r="AQ69" s="1204"/>
      <c r="AR69" s="1205"/>
      <c r="AS69" s="1204"/>
      <c r="AT69" s="1205"/>
      <c r="AU69" s="771"/>
      <c r="AV69" s="772"/>
      <c r="AW69" s="772"/>
      <c r="AX69" s="772"/>
      <c r="AY69" s="773"/>
      <c r="AZ69" s="1243"/>
      <c r="BA69" s="1253"/>
      <c r="BB69" s="1253"/>
      <c r="BC69" s="1253"/>
      <c r="BD69" s="1253"/>
      <c r="BE69" s="1253"/>
      <c r="BF69" s="1245"/>
    </row>
    <row r="70" spans="3:58">
      <c r="C70" s="1229"/>
      <c r="D70" s="1226"/>
      <c r="E70" s="1227"/>
      <c r="F70" s="1227"/>
      <c r="G70" s="1228"/>
      <c r="H70" s="1048"/>
      <c r="I70" s="1201"/>
      <c r="J70" s="1199"/>
      <c r="K70" s="1200"/>
      <c r="L70" s="1048"/>
      <c r="M70" s="1201"/>
      <c r="N70" s="1199"/>
      <c r="O70" s="1200"/>
      <c r="P70" s="1199"/>
      <c r="Q70" s="1200"/>
      <c r="R70" s="1048"/>
      <c r="S70" s="1201"/>
      <c r="T70" s="1048"/>
      <c r="U70" s="1201"/>
      <c r="V70" s="1199"/>
      <c r="W70" s="1200"/>
      <c r="X70" s="1048"/>
      <c r="Y70" s="1201"/>
      <c r="Z70" s="1048"/>
      <c r="AA70" s="1201"/>
      <c r="AB70" s="1199"/>
      <c r="AC70" s="1200"/>
      <c r="AD70" s="1048"/>
      <c r="AE70" s="1201"/>
      <c r="AF70" s="361"/>
      <c r="AG70" s="362" t="s">
        <v>1751</v>
      </c>
      <c r="AH70" s="1254" t="s">
        <v>1752</v>
      </c>
      <c r="AI70" s="1255"/>
      <c r="AJ70" s="1255"/>
      <c r="AK70" s="1255"/>
      <c r="AL70" s="1255"/>
      <c r="AM70" s="1255"/>
      <c r="AN70" s="1255"/>
      <c r="AO70" s="1255"/>
      <c r="AP70" s="1255"/>
      <c r="AQ70" s="1204"/>
      <c r="AR70" s="1205"/>
      <c r="AS70" s="1204"/>
      <c r="AT70" s="1205"/>
      <c r="AU70" s="771"/>
      <c r="AV70" s="772"/>
      <c r="AW70" s="772"/>
      <c r="AX70" s="772"/>
      <c r="AY70" s="773"/>
      <c r="AZ70" s="1243"/>
      <c r="BA70" s="1253"/>
      <c r="BB70" s="1253"/>
      <c r="BC70" s="1253"/>
      <c r="BD70" s="1253"/>
      <c r="BE70" s="1253"/>
      <c r="BF70" s="1245"/>
    </row>
    <row r="71" spans="3:58">
      <c r="C71" s="1229"/>
      <c r="D71" s="1226"/>
      <c r="E71" s="1227"/>
      <c r="F71" s="1227"/>
      <c r="G71" s="1228"/>
      <c r="H71" s="1048"/>
      <c r="I71" s="1201"/>
      <c r="J71" s="1199"/>
      <c r="K71" s="1200"/>
      <c r="L71" s="1048"/>
      <c r="M71" s="1201"/>
      <c r="N71" s="1199"/>
      <c r="O71" s="1200"/>
      <c r="P71" s="1199"/>
      <c r="Q71" s="1200"/>
      <c r="R71" s="1048"/>
      <c r="S71" s="1201"/>
      <c r="T71" s="1048"/>
      <c r="U71" s="1201"/>
      <c r="V71" s="1199"/>
      <c r="W71" s="1200"/>
      <c r="X71" s="1048"/>
      <c r="Y71" s="1201"/>
      <c r="Z71" s="1048"/>
      <c r="AA71" s="1201"/>
      <c r="AB71" s="1199"/>
      <c r="AC71" s="1200"/>
      <c r="AD71" s="1048"/>
      <c r="AE71" s="1201"/>
      <c r="AF71" s="363"/>
      <c r="AG71" s="364" t="s">
        <v>1783</v>
      </c>
      <c r="AH71" s="367" t="s">
        <v>1784</v>
      </c>
      <c r="AI71" s="355"/>
      <c r="AJ71" s="355"/>
      <c r="AK71" s="355"/>
      <c r="AL71" s="355"/>
      <c r="AM71" s="355"/>
      <c r="AN71" s="355"/>
      <c r="AO71" s="355"/>
      <c r="AP71" s="355"/>
      <c r="AQ71" s="1204"/>
      <c r="AR71" s="1205"/>
      <c r="AS71" s="1204"/>
      <c r="AT71" s="1205"/>
      <c r="AU71" s="771"/>
      <c r="AV71" s="772"/>
      <c r="AW71" s="772"/>
      <c r="AX71" s="772"/>
      <c r="AY71" s="773"/>
      <c r="AZ71" s="1243"/>
      <c r="BA71" s="1253"/>
      <c r="BB71" s="1253"/>
      <c r="BC71" s="1253"/>
      <c r="BD71" s="1253"/>
      <c r="BE71" s="1253"/>
      <c r="BF71" s="1245"/>
    </row>
    <row r="72" spans="3:58">
      <c r="C72" s="1229"/>
      <c r="D72" s="1226"/>
      <c r="E72" s="1227"/>
      <c r="F72" s="1227"/>
      <c r="G72" s="1228"/>
      <c r="H72" s="1048"/>
      <c r="I72" s="1201"/>
      <c r="J72" s="1199"/>
      <c r="K72" s="1200"/>
      <c r="L72" s="1048"/>
      <c r="M72" s="1201"/>
      <c r="N72" s="1199"/>
      <c r="O72" s="1200"/>
      <c r="P72" s="1199"/>
      <c r="Q72" s="1200"/>
      <c r="R72" s="1048"/>
      <c r="S72" s="1201"/>
      <c r="T72" s="1048"/>
      <c r="U72" s="1201"/>
      <c r="V72" s="1199"/>
      <c r="W72" s="1200"/>
      <c r="X72" s="1048"/>
      <c r="Y72" s="1201"/>
      <c r="Z72" s="1048"/>
      <c r="AA72" s="1201"/>
      <c r="AB72" s="1199"/>
      <c r="AC72" s="1200"/>
      <c r="AD72" s="1048"/>
      <c r="AE72" s="1201"/>
      <c r="AF72" s="363"/>
      <c r="AG72" s="364">
        <v>10</v>
      </c>
      <c r="AH72" s="367" t="s">
        <v>1785</v>
      </c>
      <c r="AI72" s="355"/>
      <c r="AJ72" s="355"/>
      <c r="AK72" s="355"/>
      <c r="AL72" s="355"/>
      <c r="AM72" s="355"/>
      <c r="AN72" s="355"/>
      <c r="AO72" s="355"/>
      <c r="AP72" s="355"/>
      <c r="AQ72" s="1204"/>
      <c r="AR72" s="1205"/>
      <c r="AS72" s="1204"/>
      <c r="AT72" s="1205"/>
      <c r="AU72" s="771"/>
      <c r="AV72" s="772"/>
      <c r="AW72" s="772"/>
      <c r="AX72" s="772"/>
      <c r="AY72" s="773"/>
      <c r="AZ72" s="1243"/>
      <c r="BA72" s="1253"/>
      <c r="BB72" s="1253"/>
      <c r="BC72" s="1253"/>
      <c r="BD72" s="1253"/>
      <c r="BE72" s="1253"/>
      <c r="BF72" s="1245"/>
    </row>
    <row r="73" spans="3:58" ht="11.25" customHeight="1">
      <c r="C73" s="1229"/>
      <c r="D73" s="1226"/>
      <c r="E73" s="1227"/>
      <c r="F73" s="1227"/>
      <c r="G73" s="1228"/>
      <c r="H73" s="1048"/>
      <c r="I73" s="1201"/>
      <c r="J73" s="1199"/>
      <c r="K73" s="1200"/>
      <c r="L73" s="1048"/>
      <c r="M73" s="1201"/>
      <c r="N73" s="1199"/>
      <c r="O73" s="1200"/>
      <c r="P73" s="1199"/>
      <c r="Q73" s="1200"/>
      <c r="R73" s="1048"/>
      <c r="S73" s="1201"/>
      <c r="T73" s="1048"/>
      <c r="U73" s="1201"/>
      <c r="V73" s="1199"/>
      <c r="W73" s="1200"/>
      <c r="X73" s="1048"/>
      <c r="Y73" s="1201"/>
      <c r="Z73" s="1048"/>
      <c r="AA73" s="1201"/>
      <c r="AB73" s="1199"/>
      <c r="AC73" s="1200"/>
      <c r="AD73" s="1048"/>
      <c r="AE73" s="1201"/>
      <c r="AF73" s="363"/>
      <c r="AG73" s="364">
        <v>11</v>
      </c>
      <c r="AH73" s="367" t="s">
        <v>1786</v>
      </c>
      <c r="AI73" s="355"/>
      <c r="AJ73" s="355"/>
      <c r="AK73" s="355"/>
      <c r="AL73" s="355"/>
      <c r="AM73" s="355"/>
      <c r="AN73" s="355"/>
      <c r="AO73" s="355"/>
      <c r="AP73" s="355"/>
      <c r="AQ73" s="1204"/>
      <c r="AR73" s="1205"/>
      <c r="AS73" s="1204"/>
      <c r="AT73" s="1205"/>
      <c r="AU73" s="771"/>
      <c r="AV73" s="772"/>
      <c r="AW73" s="772"/>
      <c r="AX73" s="772"/>
      <c r="AY73" s="773"/>
      <c r="AZ73" s="1243"/>
      <c r="BA73" s="1253"/>
      <c r="BB73" s="1253"/>
      <c r="BC73" s="1253"/>
      <c r="BD73" s="1253"/>
      <c r="BE73" s="1253"/>
      <c r="BF73" s="1245"/>
    </row>
    <row r="74" spans="3:58">
      <c r="C74" s="1190"/>
      <c r="D74" s="1186"/>
      <c r="E74" s="1187"/>
      <c r="F74" s="1187"/>
      <c r="G74" s="1188"/>
      <c r="H74" s="1142"/>
      <c r="I74" s="1137"/>
      <c r="J74" s="1140"/>
      <c r="K74" s="1141"/>
      <c r="L74" s="1142"/>
      <c r="M74" s="1137"/>
      <c r="N74" s="1140"/>
      <c r="O74" s="1141"/>
      <c r="P74" s="1140"/>
      <c r="Q74" s="1141"/>
      <c r="R74" s="1142"/>
      <c r="S74" s="1137"/>
      <c r="T74" s="1142"/>
      <c r="U74" s="1137"/>
      <c r="V74" s="1140"/>
      <c r="W74" s="1141"/>
      <c r="X74" s="1142"/>
      <c r="Y74" s="1137"/>
      <c r="Z74" s="1142"/>
      <c r="AA74" s="1137"/>
      <c r="AB74" s="1140"/>
      <c r="AC74" s="1141"/>
      <c r="AD74" s="1142"/>
      <c r="AE74" s="1137"/>
      <c r="AF74" s="365"/>
      <c r="AG74" s="364">
        <v>12</v>
      </c>
      <c r="AH74" s="367" t="s">
        <v>1787</v>
      </c>
      <c r="AI74" s="355"/>
      <c r="AJ74" s="355"/>
      <c r="AK74" s="355"/>
      <c r="AL74" s="355"/>
      <c r="AM74" s="355"/>
      <c r="AN74" s="355"/>
      <c r="AO74" s="355"/>
      <c r="AP74" s="355"/>
      <c r="AQ74" s="1206"/>
      <c r="AR74" s="1207"/>
      <c r="AS74" s="1206"/>
      <c r="AT74" s="1207"/>
      <c r="AU74" s="774"/>
      <c r="AV74" s="775"/>
      <c r="AW74" s="775"/>
      <c r="AX74" s="775"/>
      <c r="AY74" s="776"/>
      <c r="AZ74" s="1246"/>
      <c r="BA74" s="1247"/>
      <c r="BB74" s="1247"/>
      <c r="BC74" s="1247"/>
      <c r="BD74" s="1247"/>
      <c r="BE74" s="1247"/>
      <c r="BF74" s="1248"/>
    </row>
    <row r="75" spans="3:58" ht="11.25" customHeight="1">
      <c r="C75" s="1189">
        <f>MAX(C$15:C74)+1</f>
        <v>6</v>
      </c>
      <c r="D75" s="1183" t="s">
        <v>1792</v>
      </c>
      <c r="E75" s="1184"/>
      <c r="F75" s="1184"/>
      <c r="G75" s="1185"/>
      <c r="H75" s="1047" t="s">
        <v>1660</v>
      </c>
      <c r="I75" s="1135"/>
      <c r="J75" s="1138">
        <v>0</v>
      </c>
      <c r="K75" s="1139"/>
      <c r="L75" s="1047">
        <v>1005</v>
      </c>
      <c r="M75" s="1135"/>
      <c r="N75" s="1138">
        <v>0</v>
      </c>
      <c r="O75" s="1139"/>
      <c r="P75" s="1138">
        <v>0</v>
      </c>
      <c r="Q75" s="1139"/>
      <c r="R75" s="1047">
        <v>1</v>
      </c>
      <c r="S75" s="1135"/>
      <c r="T75" s="1047">
        <v>1</v>
      </c>
      <c r="U75" s="1135"/>
      <c r="V75" s="1138">
        <v>0</v>
      </c>
      <c r="W75" s="1139"/>
      <c r="X75" s="1047">
        <v>2</v>
      </c>
      <c r="Y75" s="1135"/>
      <c r="Z75" s="1047">
        <v>0</v>
      </c>
      <c r="AA75" s="1135"/>
      <c r="AB75" s="1138">
        <v>0</v>
      </c>
      <c r="AC75" s="1139"/>
      <c r="AD75" s="1047">
        <v>1</v>
      </c>
      <c r="AE75" s="1135"/>
      <c r="AF75" s="354" t="s">
        <v>1750</v>
      </c>
      <c r="AG75" s="355"/>
      <c r="AH75" s="355"/>
      <c r="AI75" s="355"/>
      <c r="AJ75" s="355"/>
      <c r="AK75" s="355"/>
      <c r="AL75" s="355"/>
      <c r="AM75" s="355"/>
      <c r="AN75" s="355"/>
      <c r="AO75" s="355"/>
      <c r="AP75" s="355"/>
      <c r="AQ75" s="1202" t="s">
        <v>1746</v>
      </c>
      <c r="AR75" s="1203"/>
      <c r="AS75" s="1202"/>
      <c r="AT75" s="1203"/>
      <c r="AU75" s="768"/>
      <c r="AV75" s="769"/>
      <c r="AW75" s="769"/>
      <c r="AX75" s="769"/>
      <c r="AY75" s="770"/>
      <c r="AZ75" s="1214"/>
      <c r="BA75" s="1215"/>
      <c r="BB75" s="1215"/>
      <c r="BC75" s="1215"/>
      <c r="BD75" s="1215"/>
      <c r="BE75" s="1215"/>
      <c r="BF75" s="1216"/>
    </row>
    <row r="76" spans="3:58">
      <c r="C76" s="1229"/>
      <c r="D76" s="1226"/>
      <c r="E76" s="1227"/>
      <c r="F76" s="1227"/>
      <c r="G76" s="1228"/>
      <c r="H76" s="1048"/>
      <c r="I76" s="1201"/>
      <c r="J76" s="1199"/>
      <c r="K76" s="1200"/>
      <c r="L76" s="1048"/>
      <c r="M76" s="1201"/>
      <c r="N76" s="1199"/>
      <c r="O76" s="1200"/>
      <c r="P76" s="1199"/>
      <c r="Q76" s="1200"/>
      <c r="R76" s="1048"/>
      <c r="S76" s="1201"/>
      <c r="T76" s="1048"/>
      <c r="U76" s="1201"/>
      <c r="V76" s="1199"/>
      <c r="W76" s="1200"/>
      <c r="X76" s="1048"/>
      <c r="Y76" s="1201"/>
      <c r="Z76" s="1048"/>
      <c r="AA76" s="1201"/>
      <c r="AB76" s="1199"/>
      <c r="AC76" s="1200"/>
      <c r="AD76" s="1048"/>
      <c r="AE76" s="1201"/>
      <c r="AF76" s="356"/>
      <c r="AG76" s="357" t="s">
        <v>1751</v>
      </c>
      <c r="AH76" s="1254" t="s">
        <v>1752</v>
      </c>
      <c r="AI76" s="1255"/>
      <c r="AJ76" s="1255"/>
      <c r="AK76" s="1255"/>
      <c r="AL76" s="1255"/>
      <c r="AM76" s="1255"/>
      <c r="AN76" s="1255"/>
      <c r="AO76" s="1255"/>
      <c r="AP76" s="1255"/>
      <c r="AQ76" s="1204"/>
      <c r="AR76" s="1205"/>
      <c r="AS76" s="1204"/>
      <c r="AT76" s="1205"/>
      <c r="AU76" s="771"/>
      <c r="AV76" s="772"/>
      <c r="AW76" s="772"/>
      <c r="AX76" s="772"/>
      <c r="AY76" s="773"/>
      <c r="AZ76" s="1243"/>
      <c r="BA76" s="1253"/>
      <c r="BB76" s="1253"/>
      <c r="BC76" s="1253"/>
      <c r="BD76" s="1253"/>
      <c r="BE76" s="1253"/>
      <c r="BF76" s="1245"/>
    </row>
    <row r="77" spans="3:58">
      <c r="C77" s="1229"/>
      <c r="D77" s="1226"/>
      <c r="E77" s="1227"/>
      <c r="F77" s="1227"/>
      <c r="G77" s="1228"/>
      <c r="H77" s="1048"/>
      <c r="I77" s="1201"/>
      <c r="J77" s="1199"/>
      <c r="K77" s="1200"/>
      <c r="L77" s="1048"/>
      <c r="M77" s="1201"/>
      <c r="N77" s="1199"/>
      <c r="O77" s="1200"/>
      <c r="P77" s="1199"/>
      <c r="Q77" s="1200"/>
      <c r="R77" s="1048"/>
      <c r="S77" s="1201"/>
      <c r="T77" s="1048"/>
      <c r="U77" s="1201"/>
      <c r="V77" s="1199"/>
      <c r="W77" s="1200"/>
      <c r="X77" s="1048"/>
      <c r="Y77" s="1201"/>
      <c r="Z77" s="1048"/>
      <c r="AA77" s="1201"/>
      <c r="AB77" s="1199"/>
      <c r="AC77" s="1200"/>
      <c r="AD77" s="1048"/>
      <c r="AE77" s="1201"/>
      <c r="AF77" s="358"/>
      <c r="AG77" s="359">
        <v>0</v>
      </c>
      <c r="AH77" s="1195" t="s">
        <v>1747</v>
      </c>
      <c r="AI77" s="1196"/>
      <c r="AJ77" s="1196"/>
      <c r="AK77" s="1196"/>
      <c r="AL77" s="1196"/>
      <c r="AM77" s="1196"/>
      <c r="AN77" s="1196"/>
      <c r="AO77" s="1196"/>
      <c r="AP77" s="1196"/>
      <c r="AQ77" s="1204"/>
      <c r="AR77" s="1205"/>
      <c r="AS77" s="1204"/>
      <c r="AT77" s="1205"/>
      <c r="AU77" s="771"/>
      <c r="AV77" s="772"/>
      <c r="AW77" s="772"/>
      <c r="AX77" s="772"/>
      <c r="AY77" s="773"/>
      <c r="AZ77" s="1243"/>
      <c r="BA77" s="1253"/>
      <c r="BB77" s="1253"/>
      <c r="BC77" s="1253"/>
      <c r="BD77" s="1253"/>
      <c r="BE77" s="1253"/>
      <c r="BF77" s="1245"/>
    </row>
    <row r="78" spans="3:58">
      <c r="C78" s="1229"/>
      <c r="D78" s="1226"/>
      <c r="E78" s="1227"/>
      <c r="F78" s="1227"/>
      <c r="G78" s="1228"/>
      <c r="H78" s="1048"/>
      <c r="I78" s="1201"/>
      <c r="J78" s="1199"/>
      <c r="K78" s="1200"/>
      <c r="L78" s="1048"/>
      <c r="M78" s="1201"/>
      <c r="N78" s="1199"/>
      <c r="O78" s="1200"/>
      <c r="P78" s="1199"/>
      <c r="Q78" s="1200"/>
      <c r="R78" s="1048"/>
      <c r="S78" s="1201"/>
      <c r="T78" s="1048"/>
      <c r="U78" s="1201"/>
      <c r="V78" s="1199"/>
      <c r="W78" s="1200"/>
      <c r="X78" s="1048"/>
      <c r="Y78" s="1201"/>
      <c r="Z78" s="1048"/>
      <c r="AA78" s="1201"/>
      <c r="AB78" s="1199"/>
      <c r="AC78" s="1200"/>
      <c r="AD78" s="1048"/>
      <c r="AE78" s="1201"/>
      <c r="AF78" s="358"/>
      <c r="AG78" s="359">
        <v>1</v>
      </c>
      <c r="AH78" s="1195" t="s">
        <v>1759</v>
      </c>
      <c r="AI78" s="1196"/>
      <c r="AJ78" s="1196"/>
      <c r="AK78" s="1196"/>
      <c r="AL78" s="1196"/>
      <c r="AM78" s="1196"/>
      <c r="AN78" s="1196"/>
      <c r="AO78" s="1196"/>
      <c r="AP78" s="1196"/>
      <c r="AQ78" s="1204"/>
      <c r="AR78" s="1205"/>
      <c r="AS78" s="1204"/>
      <c r="AT78" s="1205"/>
      <c r="AU78" s="771"/>
      <c r="AV78" s="772"/>
      <c r="AW78" s="772"/>
      <c r="AX78" s="772"/>
      <c r="AY78" s="773"/>
      <c r="AZ78" s="1243"/>
      <c r="BA78" s="1253"/>
      <c r="BB78" s="1253"/>
      <c r="BC78" s="1253"/>
      <c r="BD78" s="1253"/>
      <c r="BE78" s="1253"/>
      <c r="BF78" s="1245"/>
    </row>
    <row r="79" spans="3:58">
      <c r="C79" s="1229"/>
      <c r="D79" s="1226"/>
      <c r="E79" s="1227"/>
      <c r="F79" s="1227"/>
      <c r="G79" s="1228"/>
      <c r="H79" s="1048"/>
      <c r="I79" s="1201"/>
      <c r="J79" s="1199"/>
      <c r="K79" s="1200"/>
      <c r="L79" s="1048"/>
      <c r="M79" s="1201"/>
      <c r="N79" s="1199"/>
      <c r="O79" s="1200"/>
      <c r="P79" s="1199"/>
      <c r="Q79" s="1200"/>
      <c r="R79" s="1048"/>
      <c r="S79" s="1201"/>
      <c r="T79" s="1048"/>
      <c r="U79" s="1201"/>
      <c r="V79" s="1199"/>
      <c r="W79" s="1200"/>
      <c r="X79" s="1048"/>
      <c r="Y79" s="1201"/>
      <c r="Z79" s="1048"/>
      <c r="AA79" s="1201"/>
      <c r="AB79" s="1199"/>
      <c r="AC79" s="1200"/>
      <c r="AD79" s="1048"/>
      <c r="AE79" s="1201"/>
      <c r="AF79" s="358"/>
      <c r="AG79" s="359">
        <v>2</v>
      </c>
      <c r="AH79" s="1195" t="s">
        <v>1748</v>
      </c>
      <c r="AI79" s="1196"/>
      <c r="AJ79" s="1196"/>
      <c r="AK79" s="1196"/>
      <c r="AL79" s="1196"/>
      <c r="AM79" s="1196"/>
      <c r="AN79" s="1196"/>
      <c r="AO79" s="1196"/>
      <c r="AP79" s="1196"/>
      <c r="AQ79" s="1204"/>
      <c r="AR79" s="1205"/>
      <c r="AS79" s="1204"/>
      <c r="AT79" s="1205"/>
      <c r="AU79" s="771"/>
      <c r="AV79" s="772"/>
      <c r="AW79" s="772"/>
      <c r="AX79" s="772"/>
      <c r="AY79" s="773"/>
      <c r="AZ79" s="1243"/>
      <c r="BA79" s="1253"/>
      <c r="BB79" s="1253"/>
      <c r="BC79" s="1253"/>
      <c r="BD79" s="1253"/>
      <c r="BE79" s="1253"/>
      <c r="BF79" s="1245"/>
    </row>
    <row r="80" spans="3:58">
      <c r="C80" s="1229"/>
      <c r="D80" s="1226"/>
      <c r="E80" s="1227"/>
      <c r="F80" s="1227"/>
      <c r="G80" s="1228"/>
      <c r="H80" s="1048"/>
      <c r="I80" s="1201"/>
      <c r="J80" s="1199"/>
      <c r="K80" s="1200"/>
      <c r="L80" s="1048"/>
      <c r="M80" s="1201"/>
      <c r="N80" s="1199"/>
      <c r="O80" s="1200"/>
      <c r="P80" s="1199"/>
      <c r="Q80" s="1200"/>
      <c r="R80" s="1048"/>
      <c r="S80" s="1201"/>
      <c r="T80" s="1048"/>
      <c r="U80" s="1201"/>
      <c r="V80" s="1199"/>
      <c r="W80" s="1200"/>
      <c r="X80" s="1048"/>
      <c r="Y80" s="1201"/>
      <c r="Z80" s="1142"/>
      <c r="AA80" s="1137"/>
      <c r="AB80" s="1140"/>
      <c r="AC80" s="1141"/>
      <c r="AD80" s="1142"/>
      <c r="AE80" s="1137"/>
      <c r="AF80" s="360"/>
      <c r="AG80" s="359">
        <v>3</v>
      </c>
      <c r="AH80" s="1195" t="s">
        <v>1749</v>
      </c>
      <c r="AI80" s="1196"/>
      <c r="AJ80" s="1196"/>
      <c r="AK80" s="1196"/>
      <c r="AL80" s="1196"/>
      <c r="AM80" s="1196"/>
      <c r="AN80" s="1196"/>
      <c r="AO80" s="1196"/>
      <c r="AP80" s="1196"/>
      <c r="AQ80" s="1204"/>
      <c r="AR80" s="1205"/>
      <c r="AS80" s="1204"/>
      <c r="AT80" s="1205"/>
      <c r="AU80" s="771"/>
      <c r="AV80" s="772"/>
      <c r="AW80" s="772"/>
      <c r="AX80" s="772"/>
      <c r="AY80" s="773"/>
      <c r="AZ80" s="1243"/>
      <c r="BA80" s="1253"/>
      <c r="BB80" s="1253"/>
      <c r="BC80" s="1253"/>
      <c r="BD80" s="1253"/>
      <c r="BE80" s="1253"/>
      <c r="BF80" s="1245"/>
    </row>
    <row r="81" spans="3:58" ht="18" customHeight="1">
      <c r="C81" s="1229"/>
      <c r="D81" s="1226"/>
      <c r="E81" s="1227"/>
      <c r="F81" s="1227"/>
      <c r="G81" s="1228"/>
      <c r="H81" s="1048"/>
      <c r="I81" s="1201"/>
      <c r="J81" s="1199"/>
      <c r="K81" s="1200"/>
      <c r="L81" s="1048"/>
      <c r="M81" s="1201"/>
      <c r="N81" s="1199"/>
      <c r="O81" s="1200"/>
      <c r="P81" s="1199"/>
      <c r="Q81" s="1200"/>
      <c r="R81" s="1048"/>
      <c r="S81" s="1201"/>
      <c r="T81" s="1048"/>
      <c r="U81" s="1201"/>
      <c r="V81" s="1199"/>
      <c r="W81" s="1200"/>
      <c r="X81" s="1048"/>
      <c r="Y81" s="1201"/>
      <c r="Z81" s="1047">
        <v>0</v>
      </c>
      <c r="AA81" s="1135"/>
      <c r="AB81" s="1138">
        <v>0</v>
      </c>
      <c r="AC81" s="1139"/>
      <c r="AD81" s="1047">
        <v>1</v>
      </c>
      <c r="AE81" s="1135"/>
      <c r="AF81" s="1183" t="s">
        <v>1793</v>
      </c>
      <c r="AG81" s="1196"/>
      <c r="AH81" s="1196"/>
      <c r="AI81" s="1196"/>
      <c r="AJ81" s="1196"/>
      <c r="AK81" s="1196"/>
      <c r="AL81" s="1196"/>
      <c r="AM81" s="1196"/>
      <c r="AN81" s="1196"/>
      <c r="AO81" s="1196"/>
      <c r="AP81" s="1196"/>
      <c r="AQ81" s="1204"/>
      <c r="AR81" s="1205"/>
      <c r="AS81" s="1204"/>
      <c r="AT81" s="1205"/>
      <c r="AU81" s="771"/>
      <c r="AV81" s="772"/>
      <c r="AW81" s="772"/>
      <c r="AX81" s="772"/>
      <c r="AY81" s="773"/>
      <c r="AZ81" s="1243"/>
      <c r="BA81" s="1253"/>
      <c r="BB81" s="1253"/>
      <c r="BC81" s="1253"/>
      <c r="BD81" s="1253"/>
      <c r="BE81" s="1253"/>
      <c r="BF81" s="1245"/>
    </row>
    <row r="82" spans="3:58">
      <c r="C82" s="1229"/>
      <c r="D82" s="1226"/>
      <c r="E82" s="1227"/>
      <c r="F82" s="1227"/>
      <c r="G82" s="1228"/>
      <c r="H82" s="1048"/>
      <c r="I82" s="1201"/>
      <c r="J82" s="1199"/>
      <c r="K82" s="1200"/>
      <c r="L82" s="1048"/>
      <c r="M82" s="1201"/>
      <c r="N82" s="1199"/>
      <c r="O82" s="1200"/>
      <c r="P82" s="1199"/>
      <c r="Q82" s="1200"/>
      <c r="R82" s="1048"/>
      <c r="S82" s="1201"/>
      <c r="T82" s="1048"/>
      <c r="U82" s="1201"/>
      <c r="V82" s="1199"/>
      <c r="W82" s="1200"/>
      <c r="X82" s="1048"/>
      <c r="Y82" s="1201"/>
      <c r="Z82" s="1048"/>
      <c r="AA82" s="1201"/>
      <c r="AB82" s="1199"/>
      <c r="AC82" s="1200"/>
      <c r="AD82" s="1048"/>
      <c r="AE82" s="1201"/>
      <c r="AF82" s="361"/>
      <c r="AG82" s="362" t="s">
        <v>1751</v>
      </c>
      <c r="AH82" s="1254" t="s">
        <v>1752</v>
      </c>
      <c r="AI82" s="1255"/>
      <c r="AJ82" s="1255"/>
      <c r="AK82" s="1255"/>
      <c r="AL82" s="1255"/>
      <c r="AM82" s="1255"/>
      <c r="AN82" s="1255"/>
      <c r="AO82" s="1255"/>
      <c r="AP82" s="1255"/>
      <c r="AQ82" s="1204"/>
      <c r="AR82" s="1205"/>
      <c r="AS82" s="1204"/>
      <c r="AT82" s="1205"/>
      <c r="AU82" s="771"/>
      <c r="AV82" s="772"/>
      <c r="AW82" s="772"/>
      <c r="AX82" s="772"/>
      <c r="AY82" s="773"/>
      <c r="AZ82" s="1243"/>
      <c r="BA82" s="1253"/>
      <c r="BB82" s="1253"/>
      <c r="BC82" s="1253"/>
      <c r="BD82" s="1253"/>
      <c r="BE82" s="1253"/>
      <c r="BF82" s="1245"/>
    </row>
    <row r="83" spans="3:58">
      <c r="C83" s="1229"/>
      <c r="D83" s="1226"/>
      <c r="E83" s="1227"/>
      <c r="F83" s="1227"/>
      <c r="G83" s="1228"/>
      <c r="H83" s="1048"/>
      <c r="I83" s="1201"/>
      <c r="J83" s="1199"/>
      <c r="K83" s="1200"/>
      <c r="L83" s="1048"/>
      <c r="M83" s="1201"/>
      <c r="N83" s="1199"/>
      <c r="O83" s="1200"/>
      <c r="P83" s="1199"/>
      <c r="Q83" s="1200"/>
      <c r="R83" s="1048"/>
      <c r="S83" s="1201"/>
      <c r="T83" s="1048"/>
      <c r="U83" s="1201"/>
      <c r="V83" s="1199"/>
      <c r="W83" s="1200"/>
      <c r="X83" s="1048"/>
      <c r="Y83" s="1201"/>
      <c r="Z83" s="1048"/>
      <c r="AA83" s="1201"/>
      <c r="AB83" s="1199"/>
      <c r="AC83" s="1200"/>
      <c r="AD83" s="1048"/>
      <c r="AE83" s="1201"/>
      <c r="AF83" s="363"/>
      <c r="AG83" s="364">
        <v>1</v>
      </c>
      <c r="AH83" s="367" t="s">
        <v>1794</v>
      </c>
      <c r="AI83" s="355"/>
      <c r="AJ83" s="355"/>
      <c r="AK83" s="355"/>
      <c r="AL83" s="355"/>
      <c r="AM83" s="355"/>
      <c r="AN83" s="355"/>
      <c r="AO83" s="355"/>
      <c r="AP83" s="355"/>
      <c r="AQ83" s="1204"/>
      <c r="AR83" s="1205"/>
      <c r="AS83" s="1204"/>
      <c r="AT83" s="1205"/>
      <c r="AU83" s="771"/>
      <c r="AV83" s="772"/>
      <c r="AW83" s="772"/>
      <c r="AX83" s="772"/>
      <c r="AY83" s="773"/>
      <c r="AZ83" s="1243"/>
      <c r="BA83" s="1253"/>
      <c r="BB83" s="1253"/>
      <c r="BC83" s="1253"/>
      <c r="BD83" s="1253"/>
      <c r="BE83" s="1253"/>
      <c r="BF83" s="1245"/>
    </row>
    <row r="84" spans="3:58">
      <c r="C84" s="1229"/>
      <c r="D84" s="1226"/>
      <c r="E84" s="1227"/>
      <c r="F84" s="1227"/>
      <c r="G84" s="1228"/>
      <c r="H84" s="1048"/>
      <c r="I84" s="1201"/>
      <c r="J84" s="1199"/>
      <c r="K84" s="1200"/>
      <c r="L84" s="1048"/>
      <c r="M84" s="1201"/>
      <c r="N84" s="1199"/>
      <c r="O84" s="1200"/>
      <c r="P84" s="1199"/>
      <c r="Q84" s="1200"/>
      <c r="R84" s="1048"/>
      <c r="S84" s="1201"/>
      <c r="T84" s="1048"/>
      <c r="U84" s="1201"/>
      <c r="V84" s="1199"/>
      <c r="W84" s="1200"/>
      <c r="X84" s="1048"/>
      <c r="Y84" s="1201"/>
      <c r="Z84" s="1048"/>
      <c r="AA84" s="1201"/>
      <c r="AB84" s="1199"/>
      <c r="AC84" s="1200"/>
      <c r="AD84" s="1048"/>
      <c r="AE84" s="1201"/>
      <c r="AF84" s="363"/>
      <c r="AG84" s="364">
        <v>2</v>
      </c>
      <c r="AH84" s="367" t="s">
        <v>1795</v>
      </c>
      <c r="AI84" s="355"/>
      <c r="AJ84" s="355"/>
      <c r="AK84" s="355"/>
      <c r="AL84" s="355"/>
      <c r="AM84" s="355"/>
      <c r="AN84" s="355"/>
      <c r="AO84" s="355"/>
      <c r="AP84" s="355"/>
      <c r="AQ84" s="1204"/>
      <c r="AR84" s="1205"/>
      <c r="AS84" s="1204"/>
      <c r="AT84" s="1205"/>
      <c r="AU84" s="771"/>
      <c r="AV84" s="772"/>
      <c r="AW84" s="772"/>
      <c r="AX84" s="772"/>
      <c r="AY84" s="773"/>
      <c r="AZ84" s="1243"/>
      <c r="BA84" s="1253"/>
      <c r="BB84" s="1253"/>
      <c r="BC84" s="1253"/>
      <c r="BD84" s="1253"/>
      <c r="BE84" s="1253"/>
      <c r="BF84" s="1245"/>
    </row>
    <row r="85" spans="3:58">
      <c r="C85" s="1229"/>
      <c r="D85" s="1226"/>
      <c r="E85" s="1227"/>
      <c r="F85" s="1227"/>
      <c r="G85" s="1228"/>
      <c r="H85" s="1048"/>
      <c r="I85" s="1201"/>
      <c r="J85" s="1199"/>
      <c r="K85" s="1200"/>
      <c r="L85" s="1048"/>
      <c r="M85" s="1201"/>
      <c r="N85" s="1199"/>
      <c r="O85" s="1200"/>
      <c r="P85" s="1199"/>
      <c r="Q85" s="1200"/>
      <c r="R85" s="1048"/>
      <c r="S85" s="1201"/>
      <c r="T85" s="1048"/>
      <c r="U85" s="1201"/>
      <c r="V85" s="1199"/>
      <c r="W85" s="1200"/>
      <c r="X85" s="1048"/>
      <c r="Y85" s="1201"/>
      <c r="Z85" s="1048"/>
      <c r="AA85" s="1201"/>
      <c r="AB85" s="1199"/>
      <c r="AC85" s="1200"/>
      <c r="AD85" s="1048"/>
      <c r="AE85" s="1201"/>
      <c r="AF85" s="363"/>
      <c r="AG85" s="364">
        <v>3</v>
      </c>
      <c r="AH85" s="367" t="s">
        <v>1796</v>
      </c>
      <c r="AI85" s="355"/>
      <c r="AJ85" s="355"/>
      <c r="AK85" s="355"/>
      <c r="AL85" s="355"/>
      <c r="AM85" s="355"/>
      <c r="AN85" s="355"/>
      <c r="AO85" s="355"/>
      <c r="AP85" s="355"/>
      <c r="AQ85" s="1204"/>
      <c r="AR85" s="1205"/>
      <c r="AS85" s="1204"/>
      <c r="AT85" s="1205"/>
      <c r="AU85" s="771"/>
      <c r="AV85" s="772"/>
      <c r="AW85" s="772"/>
      <c r="AX85" s="772"/>
      <c r="AY85" s="773"/>
      <c r="AZ85" s="1243"/>
      <c r="BA85" s="1253"/>
      <c r="BB85" s="1253"/>
      <c r="BC85" s="1253"/>
      <c r="BD85" s="1253"/>
      <c r="BE85" s="1253"/>
      <c r="BF85" s="1245"/>
    </row>
    <row r="86" spans="3:58">
      <c r="C86" s="1229"/>
      <c r="D86" s="1226"/>
      <c r="E86" s="1227"/>
      <c r="F86" s="1227"/>
      <c r="G86" s="1228"/>
      <c r="H86" s="1048"/>
      <c r="I86" s="1201"/>
      <c r="J86" s="1199"/>
      <c r="K86" s="1200"/>
      <c r="L86" s="1048"/>
      <c r="M86" s="1201"/>
      <c r="N86" s="1199"/>
      <c r="O86" s="1200"/>
      <c r="P86" s="1199"/>
      <c r="Q86" s="1200"/>
      <c r="R86" s="1048"/>
      <c r="S86" s="1201"/>
      <c r="T86" s="1048"/>
      <c r="U86" s="1201"/>
      <c r="V86" s="1199"/>
      <c r="W86" s="1200"/>
      <c r="X86" s="1048"/>
      <c r="Y86" s="1201"/>
      <c r="Z86" s="1048"/>
      <c r="AA86" s="1201"/>
      <c r="AB86" s="1199"/>
      <c r="AC86" s="1200"/>
      <c r="AD86" s="1048"/>
      <c r="AE86" s="1201"/>
      <c r="AF86" s="363"/>
      <c r="AG86" s="364">
        <v>4</v>
      </c>
      <c r="AH86" s="367" t="s">
        <v>1797</v>
      </c>
      <c r="AI86" s="355"/>
      <c r="AJ86" s="355"/>
      <c r="AK86" s="355"/>
      <c r="AL86" s="355"/>
      <c r="AM86" s="355"/>
      <c r="AN86" s="355"/>
      <c r="AO86" s="355"/>
      <c r="AP86" s="355"/>
      <c r="AQ86" s="1204"/>
      <c r="AR86" s="1205"/>
      <c r="AS86" s="1204"/>
      <c r="AT86" s="1205"/>
      <c r="AU86" s="771"/>
      <c r="AV86" s="772"/>
      <c r="AW86" s="772"/>
      <c r="AX86" s="772"/>
      <c r="AY86" s="773"/>
      <c r="AZ86" s="1243"/>
      <c r="BA86" s="1253"/>
      <c r="BB86" s="1253"/>
      <c r="BC86" s="1253"/>
      <c r="BD86" s="1253"/>
      <c r="BE86" s="1253"/>
      <c r="BF86" s="1245"/>
    </row>
    <row r="87" spans="3:58">
      <c r="C87" s="1229"/>
      <c r="D87" s="1226"/>
      <c r="E87" s="1227"/>
      <c r="F87" s="1227"/>
      <c r="G87" s="1228"/>
      <c r="H87" s="1048"/>
      <c r="I87" s="1201"/>
      <c r="J87" s="1199"/>
      <c r="K87" s="1200"/>
      <c r="L87" s="1048"/>
      <c r="M87" s="1201"/>
      <c r="N87" s="1199"/>
      <c r="O87" s="1200"/>
      <c r="P87" s="1199"/>
      <c r="Q87" s="1200"/>
      <c r="R87" s="1048"/>
      <c r="S87" s="1201"/>
      <c r="T87" s="1048"/>
      <c r="U87" s="1201"/>
      <c r="V87" s="1199"/>
      <c r="W87" s="1200"/>
      <c r="X87" s="1048"/>
      <c r="Y87" s="1201"/>
      <c r="Z87" s="1048"/>
      <c r="AA87" s="1201"/>
      <c r="AB87" s="1199"/>
      <c r="AC87" s="1200"/>
      <c r="AD87" s="1048"/>
      <c r="AE87" s="1201"/>
      <c r="AF87" s="363"/>
      <c r="AG87" s="364">
        <v>5</v>
      </c>
      <c r="AH87" s="367" t="s">
        <v>1798</v>
      </c>
      <c r="AI87" s="355"/>
      <c r="AJ87" s="355"/>
      <c r="AK87" s="355"/>
      <c r="AL87" s="355"/>
      <c r="AM87" s="355"/>
      <c r="AN87" s="355"/>
      <c r="AO87" s="355"/>
      <c r="AP87" s="355"/>
      <c r="AQ87" s="1204"/>
      <c r="AR87" s="1205"/>
      <c r="AS87" s="1204"/>
      <c r="AT87" s="1205"/>
      <c r="AU87" s="771"/>
      <c r="AV87" s="772"/>
      <c r="AW87" s="772"/>
      <c r="AX87" s="772"/>
      <c r="AY87" s="773"/>
      <c r="AZ87" s="1243"/>
      <c r="BA87" s="1253"/>
      <c r="BB87" s="1253"/>
      <c r="BC87" s="1253"/>
      <c r="BD87" s="1253"/>
      <c r="BE87" s="1253"/>
      <c r="BF87" s="1245"/>
    </row>
    <row r="88" spans="3:58">
      <c r="C88" s="1229"/>
      <c r="D88" s="1226"/>
      <c r="E88" s="1227"/>
      <c r="F88" s="1227"/>
      <c r="G88" s="1228"/>
      <c r="H88" s="1048"/>
      <c r="I88" s="1201"/>
      <c r="J88" s="1199"/>
      <c r="K88" s="1200"/>
      <c r="L88" s="1048"/>
      <c r="M88" s="1201"/>
      <c r="N88" s="1199"/>
      <c r="O88" s="1200"/>
      <c r="P88" s="1199"/>
      <c r="Q88" s="1200"/>
      <c r="R88" s="1048"/>
      <c r="S88" s="1201"/>
      <c r="T88" s="1048"/>
      <c r="U88" s="1201"/>
      <c r="V88" s="1199"/>
      <c r="W88" s="1200"/>
      <c r="X88" s="1048"/>
      <c r="Y88" s="1201"/>
      <c r="Z88" s="1048"/>
      <c r="AA88" s="1201"/>
      <c r="AB88" s="1199"/>
      <c r="AC88" s="1200"/>
      <c r="AD88" s="1048"/>
      <c r="AE88" s="1201"/>
      <c r="AF88" s="363"/>
      <c r="AG88" s="364">
        <v>11</v>
      </c>
      <c r="AH88" s="367" t="s">
        <v>1799</v>
      </c>
      <c r="AI88" s="355"/>
      <c r="AJ88" s="355"/>
      <c r="AK88" s="355"/>
      <c r="AL88" s="355"/>
      <c r="AM88" s="355"/>
      <c r="AN88" s="355"/>
      <c r="AO88" s="355"/>
      <c r="AP88" s="355"/>
      <c r="AQ88" s="1204"/>
      <c r="AR88" s="1205"/>
      <c r="AS88" s="1204"/>
      <c r="AT88" s="1205"/>
      <c r="AU88" s="771"/>
      <c r="AV88" s="772"/>
      <c r="AW88" s="772"/>
      <c r="AX88" s="772"/>
      <c r="AY88" s="773"/>
      <c r="AZ88" s="1243"/>
      <c r="BA88" s="1253"/>
      <c r="BB88" s="1253"/>
      <c r="BC88" s="1253"/>
      <c r="BD88" s="1253"/>
      <c r="BE88" s="1253"/>
      <c r="BF88" s="1245"/>
    </row>
    <row r="89" spans="3:58">
      <c r="C89" s="1229"/>
      <c r="D89" s="1226"/>
      <c r="E89" s="1227"/>
      <c r="F89" s="1227"/>
      <c r="G89" s="1228"/>
      <c r="H89" s="1048"/>
      <c r="I89" s="1201"/>
      <c r="J89" s="1199"/>
      <c r="K89" s="1200"/>
      <c r="L89" s="1048"/>
      <c r="M89" s="1201"/>
      <c r="N89" s="1199"/>
      <c r="O89" s="1200"/>
      <c r="P89" s="1199"/>
      <c r="Q89" s="1200"/>
      <c r="R89" s="1048"/>
      <c r="S89" s="1201"/>
      <c r="T89" s="1048"/>
      <c r="U89" s="1201"/>
      <c r="V89" s="1199"/>
      <c r="W89" s="1200"/>
      <c r="X89" s="1048"/>
      <c r="Y89" s="1201"/>
      <c r="Z89" s="1048"/>
      <c r="AA89" s="1201"/>
      <c r="AB89" s="1199"/>
      <c r="AC89" s="1200"/>
      <c r="AD89" s="1048"/>
      <c r="AE89" s="1201"/>
      <c r="AF89" s="363"/>
      <c r="AG89" s="364">
        <v>12</v>
      </c>
      <c r="AH89" s="367" t="s">
        <v>1800</v>
      </c>
      <c r="AI89" s="355"/>
      <c r="AJ89" s="355"/>
      <c r="AK89" s="355"/>
      <c r="AL89" s="355"/>
      <c r="AM89" s="355"/>
      <c r="AN89" s="355"/>
      <c r="AO89" s="355"/>
      <c r="AP89" s="355"/>
      <c r="AQ89" s="1204"/>
      <c r="AR89" s="1205"/>
      <c r="AS89" s="1204"/>
      <c r="AT89" s="1205"/>
      <c r="AU89" s="771"/>
      <c r="AV89" s="772"/>
      <c r="AW89" s="772"/>
      <c r="AX89" s="772"/>
      <c r="AY89" s="773"/>
      <c r="AZ89" s="1243"/>
      <c r="BA89" s="1253"/>
      <c r="BB89" s="1253"/>
      <c r="BC89" s="1253"/>
      <c r="BD89" s="1253"/>
      <c r="BE89" s="1253"/>
      <c r="BF89" s="1245"/>
    </row>
    <row r="90" spans="3:58">
      <c r="C90" s="1229"/>
      <c r="D90" s="1226"/>
      <c r="E90" s="1227"/>
      <c r="F90" s="1227"/>
      <c r="G90" s="1228"/>
      <c r="H90" s="1048"/>
      <c r="I90" s="1201"/>
      <c r="J90" s="1199"/>
      <c r="K90" s="1200"/>
      <c r="L90" s="1048"/>
      <c r="M90" s="1201"/>
      <c r="N90" s="1199"/>
      <c r="O90" s="1200"/>
      <c r="P90" s="1199"/>
      <c r="Q90" s="1200"/>
      <c r="R90" s="1048"/>
      <c r="S90" s="1201"/>
      <c r="T90" s="1048"/>
      <c r="U90" s="1201"/>
      <c r="V90" s="1199"/>
      <c r="W90" s="1200"/>
      <c r="X90" s="1048"/>
      <c r="Y90" s="1201"/>
      <c r="Z90" s="1048"/>
      <c r="AA90" s="1201"/>
      <c r="AB90" s="1199"/>
      <c r="AC90" s="1200"/>
      <c r="AD90" s="1048"/>
      <c r="AE90" s="1201"/>
      <c r="AF90" s="363"/>
      <c r="AG90" s="364">
        <v>13</v>
      </c>
      <c r="AH90" s="367" t="s">
        <v>1801</v>
      </c>
      <c r="AI90" s="355"/>
      <c r="AJ90" s="355"/>
      <c r="AK90" s="355"/>
      <c r="AL90" s="355"/>
      <c r="AM90" s="355"/>
      <c r="AN90" s="355"/>
      <c r="AO90" s="355"/>
      <c r="AP90" s="355"/>
      <c r="AQ90" s="1204"/>
      <c r="AR90" s="1205"/>
      <c r="AS90" s="1204"/>
      <c r="AT90" s="1205"/>
      <c r="AU90" s="771"/>
      <c r="AV90" s="772"/>
      <c r="AW90" s="772"/>
      <c r="AX90" s="772"/>
      <c r="AY90" s="773"/>
      <c r="AZ90" s="1243"/>
      <c r="BA90" s="1253"/>
      <c r="BB90" s="1253"/>
      <c r="BC90" s="1253"/>
      <c r="BD90" s="1253"/>
      <c r="BE90" s="1253"/>
      <c r="BF90" s="1245"/>
    </row>
    <row r="91" spans="3:58">
      <c r="C91" s="1229"/>
      <c r="D91" s="1226"/>
      <c r="E91" s="1227"/>
      <c r="F91" s="1227"/>
      <c r="G91" s="1228"/>
      <c r="H91" s="1048"/>
      <c r="I91" s="1201"/>
      <c r="J91" s="1199"/>
      <c r="K91" s="1200"/>
      <c r="L91" s="1048"/>
      <c r="M91" s="1201"/>
      <c r="N91" s="1199"/>
      <c r="O91" s="1200"/>
      <c r="P91" s="1199"/>
      <c r="Q91" s="1200"/>
      <c r="R91" s="1048"/>
      <c r="S91" s="1201"/>
      <c r="T91" s="1048"/>
      <c r="U91" s="1201"/>
      <c r="V91" s="1199"/>
      <c r="W91" s="1200"/>
      <c r="X91" s="1048"/>
      <c r="Y91" s="1201"/>
      <c r="Z91" s="1048"/>
      <c r="AA91" s="1201"/>
      <c r="AB91" s="1199"/>
      <c r="AC91" s="1200"/>
      <c r="AD91" s="1048"/>
      <c r="AE91" s="1201"/>
      <c r="AF91" s="363"/>
      <c r="AG91" s="364">
        <v>14</v>
      </c>
      <c r="AH91" s="367" t="s">
        <v>1802</v>
      </c>
      <c r="AI91" s="355"/>
      <c r="AJ91" s="355"/>
      <c r="AK91" s="355"/>
      <c r="AL91" s="355"/>
      <c r="AM91" s="355"/>
      <c r="AN91" s="355"/>
      <c r="AO91" s="355"/>
      <c r="AP91" s="355"/>
      <c r="AQ91" s="1204"/>
      <c r="AR91" s="1205"/>
      <c r="AS91" s="1204"/>
      <c r="AT91" s="1205"/>
      <c r="AU91" s="771"/>
      <c r="AV91" s="772"/>
      <c r="AW91" s="772"/>
      <c r="AX91" s="772"/>
      <c r="AY91" s="773"/>
      <c r="AZ91" s="1243"/>
      <c r="BA91" s="1253"/>
      <c r="BB91" s="1253"/>
      <c r="BC91" s="1253"/>
      <c r="BD91" s="1253"/>
      <c r="BE91" s="1253"/>
      <c r="BF91" s="1245"/>
    </row>
    <row r="92" spans="3:58">
      <c r="C92" s="1190"/>
      <c r="D92" s="1186"/>
      <c r="E92" s="1187"/>
      <c r="F92" s="1187"/>
      <c r="G92" s="1188"/>
      <c r="H92" s="1142"/>
      <c r="I92" s="1137"/>
      <c r="J92" s="1140"/>
      <c r="K92" s="1141"/>
      <c r="L92" s="1142"/>
      <c r="M92" s="1137"/>
      <c r="N92" s="1140"/>
      <c r="O92" s="1141"/>
      <c r="P92" s="1140"/>
      <c r="Q92" s="1141"/>
      <c r="R92" s="1142"/>
      <c r="S92" s="1137"/>
      <c r="T92" s="1142"/>
      <c r="U92" s="1137"/>
      <c r="V92" s="1140"/>
      <c r="W92" s="1141"/>
      <c r="X92" s="1142"/>
      <c r="Y92" s="1137"/>
      <c r="Z92" s="1142"/>
      <c r="AA92" s="1137"/>
      <c r="AB92" s="1140"/>
      <c r="AC92" s="1141"/>
      <c r="AD92" s="1142"/>
      <c r="AE92" s="1137"/>
      <c r="AF92" s="365"/>
      <c r="AG92" s="364">
        <v>15</v>
      </c>
      <c r="AH92" s="367" t="s">
        <v>1803</v>
      </c>
      <c r="AI92" s="355"/>
      <c r="AJ92" s="355"/>
      <c r="AK92" s="355"/>
      <c r="AL92" s="355"/>
      <c r="AM92" s="355"/>
      <c r="AN92" s="355"/>
      <c r="AO92" s="355"/>
      <c r="AP92" s="355"/>
      <c r="AQ92" s="1206"/>
      <c r="AR92" s="1207"/>
      <c r="AS92" s="1206"/>
      <c r="AT92" s="1207"/>
      <c r="AU92" s="774"/>
      <c r="AV92" s="775"/>
      <c r="AW92" s="775"/>
      <c r="AX92" s="775"/>
      <c r="AY92" s="776"/>
      <c r="AZ92" s="1246"/>
      <c r="BA92" s="1247"/>
      <c r="BB92" s="1247"/>
      <c r="BC92" s="1247"/>
      <c r="BD92" s="1247"/>
      <c r="BE92" s="1247"/>
      <c r="BF92" s="1248"/>
    </row>
    <row r="93" spans="3:58" ht="11.25" customHeight="1">
      <c r="C93" s="1189">
        <f>MAX(C$15:C92)+1</f>
        <v>7</v>
      </c>
      <c r="D93" s="1183" t="s">
        <v>1804</v>
      </c>
      <c r="E93" s="1184"/>
      <c r="F93" s="1184"/>
      <c r="G93" s="1185"/>
      <c r="H93" s="1047" t="s">
        <v>1660</v>
      </c>
      <c r="I93" s="1135"/>
      <c r="J93" s="1138">
        <v>0</v>
      </c>
      <c r="K93" s="1139"/>
      <c r="L93" s="1047">
        <v>1006</v>
      </c>
      <c r="M93" s="1135"/>
      <c r="N93" s="1138">
        <v>0</v>
      </c>
      <c r="O93" s="1139"/>
      <c r="P93" s="1138">
        <v>0</v>
      </c>
      <c r="Q93" s="1139"/>
      <c r="R93" s="1047">
        <v>1</v>
      </c>
      <c r="S93" s="1135"/>
      <c r="T93" s="1047">
        <v>1</v>
      </c>
      <c r="U93" s="1135"/>
      <c r="V93" s="1138">
        <v>0</v>
      </c>
      <c r="W93" s="1139"/>
      <c r="X93" s="1047">
        <v>2</v>
      </c>
      <c r="Y93" s="1135"/>
      <c r="Z93" s="1047">
        <v>0</v>
      </c>
      <c r="AA93" s="1135"/>
      <c r="AB93" s="1138">
        <v>0</v>
      </c>
      <c r="AC93" s="1139"/>
      <c r="AD93" s="1047">
        <v>1</v>
      </c>
      <c r="AE93" s="1135"/>
      <c r="AF93" s="354" t="s">
        <v>1750</v>
      </c>
      <c r="AG93" s="355"/>
      <c r="AH93" s="355"/>
      <c r="AI93" s="355"/>
      <c r="AJ93" s="355"/>
      <c r="AK93" s="355"/>
      <c r="AL93" s="355"/>
      <c r="AM93" s="355"/>
      <c r="AN93" s="355"/>
      <c r="AO93" s="355"/>
      <c r="AP93" s="355"/>
      <c r="AQ93" s="1202" t="s">
        <v>1746</v>
      </c>
      <c r="AR93" s="1203"/>
      <c r="AS93" s="1202"/>
      <c r="AT93" s="1203"/>
      <c r="AU93" s="768"/>
      <c r="AV93" s="769"/>
      <c r="AW93" s="769"/>
      <c r="AX93" s="769"/>
      <c r="AY93" s="770"/>
      <c r="AZ93" s="1214"/>
      <c r="BA93" s="1215"/>
      <c r="BB93" s="1215"/>
      <c r="BC93" s="1215"/>
      <c r="BD93" s="1215"/>
      <c r="BE93" s="1215"/>
      <c r="BF93" s="1216"/>
    </row>
    <row r="94" spans="3:58">
      <c r="C94" s="1229"/>
      <c r="D94" s="1226"/>
      <c r="E94" s="1227"/>
      <c r="F94" s="1227"/>
      <c r="G94" s="1228"/>
      <c r="H94" s="1048"/>
      <c r="I94" s="1201"/>
      <c r="J94" s="1199"/>
      <c r="K94" s="1200"/>
      <c r="L94" s="1048"/>
      <c r="M94" s="1201"/>
      <c r="N94" s="1199"/>
      <c r="O94" s="1200"/>
      <c r="P94" s="1199"/>
      <c r="Q94" s="1200"/>
      <c r="R94" s="1048"/>
      <c r="S94" s="1201"/>
      <c r="T94" s="1048"/>
      <c r="U94" s="1201"/>
      <c r="V94" s="1199"/>
      <c r="W94" s="1200"/>
      <c r="X94" s="1048"/>
      <c r="Y94" s="1201"/>
      <c r="Z94" s="1048"/>
      <c r="AA94" s="1201"/>
      <c r="AB94" s="1199"/>
      <c r="AC94" s="1200"/>
      <c r="AD94" s="1048"/>
      <c r="AE94" s="1201"/>
      <c r="AF94" s="356"/>
      <c r="AG94" s="357" t="s">
        <v>1751</v>
      </c>
      <c r="AH94" s="1254" t="s">
        <v>1752</v>
      </c>
      <c r="AI94" s="1255"/>
      <c r="AJ94" s="1255"/>
      <c r="AK94" s="1255"/>
      <c r="AL94" s="1255"/>
      <c r="AM94" s="1255"/>
      <c r="AN94" s="1255"/>
      <c r="AO94" s="1255"/>
      <c r="AP94" s="1255"/>
      <c r="AQ94" s="1204"/>
      <c r="AR94" s="1205"/>
      <c r="AS94" s="1204"/>
      <c r="AT94" s="1205"/>
      <c r="AU94" s="771"/>
      <c r="AV94" s="772"/>
      <c r="AW94" s="772"/>
      <c r="AX94" s="772"/>
      <c r="AY94" s="773"/>
      <c r="AZ94" s="1243"/>
      <c r="BA94" s="1253"/>
      <c r="BB94" s="1253"/>
      <c r="BC94" s="1253"/>
      <c r="BD94" s="1253"/>
      <c r="BE94" s="1253"/>
      <c r="BF94" s="1245"/>
    </row>
    <row r="95" spans="3:58">
      <c r="C95" s="1229"/>
      <c r="D95" s="1226"/>
      <c r="E95" s="1227"/>
      <c r="F95" s="1227"/>
      <c r="G95" s="1228"/>
      <c r="H95" s="1048"/>
      <c r="I95" s="1201"/>
      <c r="J95" s="1199"/>
      <c r="K95" s="1200"/>
      <c r="L95" s="1048"/>
      <c r="M95" s="1201"/>
      <c r="N95" s="1199"/>
      <c r="O95" s="1200"/>
      <c r="P95" s="1199"/>
      <c r="Q95" s="1200"/>
      <c r="R95" s="1048"/>
      <c r="S95" s="1201"/>
      <c r="T95" s="1048"/>
      <c r="U95" s="1201"/>
      <c r="V95" s="1199"/>
      <c r="W95" s="1200"/>
      <c r="X95" s="1048"/>
      <c r="Y95" s="1201"/>
      <c r="Z95" s="1048"/>
      <c r="AA95" s="1201"/>
      <c r="AB95" s="1199"/>
      <c r="AC95" s="1200"/>
      <c r="AD95" s="1048"/>
      <c r="AE95" s="1201"/>
      <c r="AF95" s="358"/>
      <c r="AG95" s="359">
        <v>0</v>
      </c>
      <c r="AH95" s="1195" t="s">
        <v>1747</v>
      </c>
      <c r="AI95" s="1196"/>
      <c r="AJ95" s="1196"/>
      <c r="AK95" s="1196"/>
      <c r="AL95" s="1196"/>
      <c r="AM95" s="1196"/>
      <c r="AN95" s="1196"/>
      <c r="AO95" s="1196"/>
      <c r="AP95" s="1196"/>
      <c r="AQ95" s="1204"/>
      <c r="AR95" s="1205"/>
      <c r="AS95" s="1204"/>
      <c r="AT95" s="1205"/>
      <c r="AU95" s="771"/>
      <c r="AV95" s="772"/>
      <c r="AW95" s="772"/>
      <c r="AX95" s="772"/>
      <c r="AY95" s="773"/>
      <c r="AZ95" s="1243"/>
      <c r="BA95" s="1253"/>
      <c r="BB95" s="1253"/>
      <c r="BC95" s="1253"/>
      <c r="BD95" s="1253"/>
      <c r="BE95" s="1253"/>
      <c r="BF95" s="1245"/>
    </row>
    <row r="96" spans="3:58">
      <c r="C96" s="1229"/>
      <c r="D96" s="1226"/>
      <c r="E96" s="1227"/>
      <c r="F96" s="1227"/>
      <c r="G96" s="1228"/>
      <c r="H96" s="1048"/>
      <c r="I96" s="1201"/>
      <c r="J96" s="1199"/>
      <c r="K96" s="1200"/>
      <c r="L96" s="1048"/>
      <c r="M96" s="1201"/>
      <c r="N96" s="1199"/>
      <c r="O96" s="1200"/>
      <c r="P96" s="1199"/>
      <c r="Q96" s="1200"/>
      <c r="R96" s="1048"/>
      <c r="S96" s="1201"/>
      <c r="T96" s="1048"/>
      <c r="U96" s="1201"/>
      <c r="V96" s="1199"/>
      <c r="W96" s="1200"/>
      <c r="X96" s="1048"/>
      <c r="Y96" s="1201"/>
      <c r="Z96" s="1048"/>
      <c r="AA96" s="1201"/>
      <c r="AB96" s="1199"/>
      <c r="AC96" s="1200"/>
      <c r="AD96" s="1048"/>
      <c r="AE96" s="1201"/>
      <c r="AF96" s="358"/>
      <c r="AG96" s="359">
        <v>1</v>
      </c>
      <c r="AH96" s="1195" t="s">
        <v>1759</v>
      </c>
      <c r="AI96" s="1196"/>
      <c r="AJ96" s="1196"/>
      <c r="AK96" s="1196"/>
      <c r="AL96" s="1196"/>
      <c r="AM96" s="1196"/>
      <c r="AN96" s="1196"/>
      <c r="AO96" s="1196"/>
      <c r="AP96" s="1196"/>
      <c r="AQ96" s="1204"/>
      <c r="AR96" s="1205"/>
      <c r="AS96" s="1204"/>
      <c r="AT96" s="1205"/>
      <c r="AU96" s="771"/>
      <c r="AV96" s="772"/>
      <c r="AW96" s="772"/>
      <c r="AX96" s="772"/>
      <c r="AY96" s="773"/>
      <c r="AZ96" s="1243"/>
      <c r="BA96" s="1253"/>
      <c r="BB96" s="1253"/>
      <c r="BC96" s="1253"/>
      <c r="BD96" s="1253"/>
      <c r="BE96" s="1253"/>
      <c r="BF96" s="1245"/>
    </row>
    <row r="97" spans="3:58">
      <c r="C97" s="1229"/>
      <c r="D97" s="1226"/>
      <c r="E97" s="1227"/>
      <c r="F97" s="1227"/>
      <c r="G97" s="1228"/>
      <c r="H97" s="1048"/>
      <c r="I97" s="1201"/>
      <c r="J97" s="1199"/>
      <c r="K97" s="1200"/>
      <c r="L97" s="1048"/>
      <c r="M97" s="1201"/>
      <c r="N97" s="1199"/>
      <c r="O97" s="1200"/>
      <c r="P97" s="1199"/>
      <c r="Q97" s="1200"/>
      <c r="R97" s="1048"/>
      <c r="S97" s="1201"/>
      <c r="T97" s="1048"/>
      <c r="U97" s="1201"/>
      <c r="V97" s="1199"/>
      <c r="W97" s="1200"/>
      <c r="X97" s="1048"/>
      <c r="Y97" s="1201"/>
      <c r="Z97" s="1048"/>
      <c r="AA97" s="1201"/>
      <c r="AB97" s="1199"/>
      <c r="AC97" s="1200"/>
      <c r="AD97" s="1048"/>
      <c r="AE97" s="1201"/>
      <c r="AF97" s="358"/>
      <c r="AG97" s="359">
        <v>2</v>
      </c>
      <c r="AH97" s="1195" t="s">
        <v>1748</v>
      </c>
      <c r="AI97" s="1196"/>
      <c r="AJ97" s="1196"/>
      <c r="AK97" s="1196"/>
      <c r="AL97" s="1196"/>
      <c r="AM97" s="1196"/>
      <c r="AN97" s="1196"/>
      <c r="AO97" s="1196"/>
      <c r="AP97" s="1196"/>
      <c r="AQ97" s="1204"/>
      <c r="AR97" s="1205"/>
      <c r="AS97" s="1204"/>
      <c r="AT97" s="1205"/>
      <c r="AU97" s="771"/>
      <c r="AV97" s="772"/>
      <c r="AW97" s="772"/>
      <c r="AX97" s="772"/>
      <c r="AY97" s="773"/>
      <c r="AZ97" s="1243"/>
      <c r="BA97" s="1253"/>
      <c r="BB97" s="1253"/>
      <c r="BC97" s="1253"/>
      <c r="BD97" s="1253"/>
      <c r="BE97" s="1253"/>
      <c r="BF97" s="1245"/>
    </row>
    <row r="98" spans="3:58">
      <c r="C98" s="1229"/>
      <c r="D98" s="1226"/>
      <c r="E98" s="1227"/>
      <c r="F98" s="1227"/>
      <c r="G98" s="1228"/>
      <c r="H98" s="1048"/>
      <c r="I98" s="1201"/>
      <c r="J98" s="1199"/>
      <c r="K98" s="1200"/>
      <c r="L98" s="1048"/>
      <c r="M98" s="1201"/>
      <c r="N98" s="1199"/>
      <c r="O98" s="1200"/>
      <c r="P98" s="1199"/>
      <c r="Q98" s="1200"/>
      <c r="R98" s="1048"/>
      <c r="S98" s="1201"/>
      <c r="T98" s="1048"/>
      <c r="U98" s="1201"/>
      <c r="V98" s="1199"/>
      <c r="W98" s="1200"/>
      <c r="X98" s="1048"/>
      <c r="Y98" s="1201"/>
      <c r="Z98" s="1142"/>
      <c r="AA98" s="1137"/>
      <c r="AB98" s="1140"/>
      <c r="AC98" s="1141"/>
      <c r="AD98" s="1142"/>
      <c r="AE98" s="1137"/>
      <c r="AF98" s="360"/>
      <c r="AG98" s="359">
        <v>3</v>
      </c>
      <c r="AH98" s="1195" t="s">
        <v>1749</v>
      </c>
      <c r="AI98" s="1196"/>
      <c r="AJ98" s="1196"/>
      <c r="AK98" s="1196"/>
      <c r="AL98" s="1196"/>
      <c r="AM98" s="1196"/>
      <c r="AN98" s="1196"/>
      <c r="AO98" s="1196"/>
      <c r="AP98" s="1196"/>
      <c r="AQ98" s="1204"/>
      <c r="AR98" s="1205"/>
      <c r="AS98" s="1204"/>
      <c r="AT98" s="1205"/>
      <c r="AU98" s="771"/>
      <c r="AV98" s="772"/>
      <c r="AW98" s="772"/>
      <c r="AX98" s="772"/>
      <c r="AY98" s="773"/>
      <c r="AZ98" s="1243"/>
      <c r="BA98" s="1253"/>
      <c r="BB98" s="1253"/>
      <c r="BC98" s="1253"/>
      <c r="BD98" s="1253"/>
      <c r="BE98" s="1253"/>
      <c r="BF98" s="1245"/>
    </row>
    <row r="99" spans="3:58" ht="19.5" customHeight="1">
      <c r="C99" s="1229"/>
      <c r="D99" s="1226"/>
      <c r="E99" s="1227"/>
      <c r="F99" s="1227"/>
      <c r="G99" s="1228"/>
      <c r="H99" s="1048"/>
      <c r="I99" s="1201"/>
      <c r="J99" s="1199"/>
      <c r="K99" s="1200"/>
      <c r="L99" s="1048"/>
      <c r="M99" s="1201"/>
      <c r="N99" s="1199"/>
      <c r="O99" s="1200"/>
      <c r="P99" s="1199"/>
      <c r="Q99" s="1200"/>
      <c r="R99" s="1048"/>
      <c r="S99" s="1201"/>
      <c r="T99" s="1048"/>
      <c r="U99" s="1201"/>
      <c r="V99" s="1199"/>
      <c r="W99" s="1200"/>
      <c r="X99" s="1048"/>
      <c r="Y99" s="1201"/>
      <c r="Z99" s="1047">
        <v>0</v>
      </c>
      <c r="AA99" s="1135"/>
      <c r="AB99" s="1138">
        <v>0</v>
      </c>
      <c r="AC99" s="1139"/>
      <c r="AD99" s="1047">
        <v>1</v>
      </c>
      <c r="AE99" s="1135"/>
      <c r="AF99" s="1183" t="s">
        <v>1805</v>
      </c>
      <c r="AG99" s="1196"/>
      <c r="AH99" s="1196"/>
      <c r="AI99" s="1196"/>
      <c r="AJ99" s="1196"/>
      <c r="AK99" s="1196"/>
      <c r="AL99" s="1196"/>
      <c r="AM99" s="1196"/>
      <c r="AN99" s="1196"/>
      <c r="AO99" s="1196"/>
      <c r="AP99" s="1196"/>
      <c r="AQ99" s="1204"/>
      <c r="AR99" s="1205"/>
      <c r="AS99" s="1204"/>
      <c r="AT99" s="1205"/>
      <c r="AU99" s="771"/>
      <c r="AV99" s="772"/>
      <c r="AW99" s="772"/>
      <c r="AX99" s="772"/>
      <c r="AY99" s="773"/>
      <c r="AZ99" s="1243"/>
      <c r="BA99" s="1253"/>
      <c r="BB99" s="1253"/>
      <c r="BC99" s="1253"/>
      <c r="BD99" s="1253"/>
      <c r="BE99" s="1253"/>
      <c r="BF99" s="1245"/>
    </row>
    <row r="100" spans="3:58">
      <c r="C100" s="1229"/>
      <c r="D100" s="1226"/>
      <c r="E100" s="1227"/>
      <c r="F100" s="1227"/>
      <c r="G100" s="1228"/>
      <c r="H100" s="1048"/>
      <c r="I100" s="1201"/>
      <c r="J100" s="1199"/>
      <c r="K100" s="1200"/>
      <c r="L100" s="1048"/>
      <c r="M100" s="1201"/>
      <c r="N100" s="1199"/>
      <c r="O100" s="1200"/>
      <c r="P100" s="1199"/>
      <c r="Q100" s="1200"/>
      <c r="R100" s="1048"/>
      <c r="S100" s="1201"/>
      <c r="T100" s="1048"/>
      <c r="U100" s="1201"/>
      <c r="V100" s="1199"/>
      <c r="W100" s="1200"/>
      <c r="X100" s="1048"/>
      <c r="Y100" s="1201"/>
      <c r="Z100" s="1048"/>
      <c r="AA100" s="1201"/>
      <c r="AB100" s="1199"/>
      <c r="AC100" s="1200"/>
      <c r="AD100" s="1048"/>
      <c r="AE100" s="1201"/>
      <c r="AF100" s="361"/>
      <c r="AG100" s="362" t="s">
        <v>1751</v>
      </c>
      <c r="AH100" s="1254" t="s">
        <v>1752</v>
      </c>
      <c r="AI100" s="1255"/>
      <c r="AJ100" s="1255"/>
      <c r="AK100" s="1255"/>
      <c r="AL100" s="1255"/>
      <c r="AM100" s="1255"/>
      <c r="AN100" s="1255"/>
      <c r="AO100" s="1255"/>
      <c r="AP100" s="1255"/>
      <c r="AQ100" s="1204"/>
      <c r="AR100" s="1205"/>
      <c r="AS100" s="1204"/>
      <c r="AT100" s="1205"/>
      <c r="AU100" s="771"/>
      <c r="AV100" s="772"/>
      <c r="AW100" s="772"/>
      <c r="AX100" s="772"/>
      <c r="AY100" s="773"/>
      <c r="AZ100" s="1243"/>
      <c r="BA100" s="1253"/>
      <c r="BB100" s="1253"/>
      <c r="BC100" s="1253"/>
      <c r="BD100" s="1253"/>
      <c r="BE100" s="1253"/>
      <c r="BF100" s="1245"/>
    </row>
    <row r="101" spans="3:58" ht="22.5">
      <c r="C101" s="1229"/>
      <c r="D101" s="1226"/>
      <c r="E101" s="1227"/>
      <c r="F101" s="1227"/>
      <c r="G101" s="1228"/>
      <c r="H101" s="1048"/>
      <c r="I101" s="1201"/>
      <c r="J101" s="1199"/>
      <c r="K101" s="1200"/>
      <c r="L101" s="1048"/>
      <c r="M101" s="1201"/>
      <c r="N101" s="1199"/>
      <c r="O101" s="1200"/>
      <c r="P101" s="1199"/>
      <c r="Q101" s="1200"/>
      <c r="R101" s="1048"/>
      <c r="S101" s="1201"/>
      <c r="T101" s="1048"/>
      <c r="U101" s="1201"/>
      <c r="V101" s="1199"/>
      <c r="W101" s="1200"/>
      <c r="X101" s="1048"/>
      <c r="Y101" s="1201"/>
      <c r="Z101" s="1048"/>
      <c r="AA101" s="1201"/>
      <c r="AB101" s="1199"/>
      <c r="AC101" s="1200"/>
      <c r="AD101" s="1048"/>
      <c r="AE101" s="1201"/>
      <c r="AF101" s="363"/>
      <c r="AG101" s="210" t="s">
        <v>1806</v>
      </c>
      <c r="AH101" s="1147" t="s">
        <v>1811</v>
      </c>
      <c r="AI101" s="1148"/>
      <c r="AJ101" s="1148"/>
      <c r="AK101" s="1148"/>
      <c r="AL101" s="1148"/>
      <c r="AM101" s="1148"/>
      <c r="AN101" s="1148"/>
      <c r="AO101" s="1148"/>
      <c r="AP101" s="1148"/>
      <c r="AQ101" s="1204"/>
      <c r="AR101" s="1205"/>
      <c r="AS101" s="1204"/>
      <c r="AT101" s="1205"/>
      <c r="AU101" s="771"/>
      <c r="AV101" s="772"/>
      <c r="AW101" s="772"/>
      <c r="AX101" s="772"/>
      <c r="AY101" s="773"/>
      <c r="AZ101" s="1243"/>
      <c r="BA101" s="1253"/>
      <c r="BB101" s="1253"/>
      <c r="BC101" s="1253"/>
      <c r="BD101" s="1253"/>
      <c r="BE101" s="1253"/>
      <c r="BF101" s="1245"/>
    </row>
    <row r="102" spans="3:58" ht="22.5">
      <c r="C102" s="1229"/>
      <c r="D102" s="1226"/>
      <c r="E102" s="1227"/>
      <c r="F102" s="1227"/>
      <c r="G102" s="1228"/>
      <c r="H102" s="1048"/>
      <c r="I102" s="1201"/>
      <c r="J102" s="1199"/>
      <c r="K102" s="1200"/>
      <c r="L102" s="1048"/>
      <c r="M102" s="1201"/>
      <c r="N102" s="1199"/>
      <c r="O102" s="1200"/>
      <c r="P102" s="1199"/>
      <c r="Q102" s="1200"/>
      <c r="R102" s="1048"/>
      <c r="S102" s="1201"/>
      <c r="T102" s="1048"/>
      <c r="U102" s="1201"/>
      <c r="V102" s="1199"/>
      <c r="W102" s="1200"/>
      <c r="X102" s="1048"/>
      <c r="Y102" s="1201"/>
      <c r="Z102" s="1048"/>
      <c r="AA102" s="1201"/>
      <c r="AB102" s="1199"/>
      <c r="AC102" s="1200"/>
      <c r="AD102" s="1048"/>
      <c r="AE102" s="1201"/>
      <c r="AF102" s="363"/>
      <c r="AG102" s="210" t="s">
        <v>1807</v>
      </c>
      <c r="AH102" s="1147" t="s">
        <v>1845</v>
      </c>
      <c r="AI102" s="1148"/>
      <c r="AJ102" s="1148"/>
      <c r="AK102" s="1148"/>
      <c r="AL102" s="1148"/>
      <c r="AM102" s="1148"/>
      <c r="AN102" s="1148"/>
      <c r="AO102" s="1148"/>
      <c r="AP102" s="1148"/>
      <c r="AQ102" s="1204"/>
      <c r="AR102" s="1205"/>
      <c r="AS102" s="1204"/>
      <c r="AT102" s="1205"/>
      <c r="AU102" s="771"/>
      <c r="AV102" s="772"/>
      <c r="AW102" s="772"/>
      <c r="AX102" s="772"/>
      <c r="AY102" s="773"/>
      <c r="AZ102" s="1243"/>
      <c r="BA102" s="1253"/>
      <c r="BB102" s="1253"/>
      <c r="BC102" s="1253"/>
      <c r="BD102" s="1253"/>
      <c r="BE102" s="1253"/>
      <c r="BF102" s="1245"/>
    </row>
    <row r="103" spans="3:58" ht="22.5" customHeight="1">
      <c r="C103" s="1229"/>
      <c r="D103" s="1226"/>
      <c r="E103" s="1227"/>
      <c r="F103" s="1227"/>
      <c r="G103" s="1228"/>
      <c r="H103" s="1048"/>
      <c r="I103" s="1201"/>
      <c r="J103" s="1199"/>
      <c r="K103" s="1200"/>
      <c r="L103" s="1048"/>
      <c r="M103" s="1201"/>
      <c r="N103" s="1199"/>
      <c r="O103" s="1200"/>
      <c r="P103" s="1199"/>
      <c r="Q103" s="1200"/>
      <c r="R103" s="1048"/>
      <c r="S103" s="1201"/>
      <c r="T103" s="1048"/>
      <c r="U103" s="1201"/>
      <c r="V103" s="1199"/>
      <c r="W103" s="1200"/>
      <c r="X103" s="1048"/>
      <c r="Y103" s="1201"/>
      <c r="Z103" s="1048"/>
      <c r="AA103" s="1201"/>
      <c r="AB103" s="1199"/>
      <c r="AC103" s="1200"/>
      <c r="AD103" s="1048"/>
      <c r="AE103" s="1201"/>
      <c r="AF103" s="363"/>
      <c r="AG103" s="210" t="s">
        <v>1808</v>
      </c>
      <c r="AH103" s="1147" t="s">
        <v>1812</v>
      </c>
      <c r="AI103" s="1148"/>
      <c r="AJ103" s="1148"/>
      <c r="AK103" s="1148"/>
      <c r="AL103" s="1148"/>
      <c r="AM103" s="1148"/>
      <c r="AN103" s="1148"/>
      <c r="AO103" s="1148"/>
      <c r="AP103" s="1148"/>
      <c r="AQ103" s="1204"/>
      <c r="AR103" s="1205"/>
      <c r="AS103" s="1204"/>
      <c r="AT103" s="1205"/>
      <c r="AU103" s="771"/>
      <c r="AV103" s="772"/>
      <c r="AW103" s="772"/>
      <c r="AX103" s="772"/>
      <c r="AY103" s="773"/>
      <c r="AZ103" s="1243"/>
      <c r="BA103" s="1253"/>
      <c r="BB103" s="1253"/>
      <c r="BC103" s="1253"/>
      <c r="BD103" s="1253"/>
      <c r="BE103" s="1253"/>
      <c r="BF103" s="1245"/>
    </row>
    <row r="104" spans="3:58" ht="22.5" customHeight="1">
      <c r="C104" s="1229"/>
      <c r="D104" s="1226"/>
      <c r="E104" s="1227"/>
      <c r="F104" s="1227"/>
      <c r="G104" s="1228"/>
      <c r="H104" s="1048"/>
      <c r="I104" s="1201"/>
      <c r="J104" s="1199"/>
      <c r="K104" s="1200"/>
      <c r="L104" s="1048"/>
      <c r="M104" s="1201"/>
      <c r="N104" s="1199"/>
      <c r="O104" s="1200"/>
      <c r="P104" s="1199"/>
      <c r="Q104" s="1200"/>
      <c r="R104" s="1048"/>
      <c r="S104" s="1201"/>
      <c r="T104" s="1048"/>
      <c r="U104" s="1201"/>
      <c r="V104" s="1199"/>
      <c r="W104" s="1200"/>
      <c r="X104" s="1048"/>
      <c r="Y104" s="1201"/>
      <c r="Z104" s="1048"/>
      <c r="AA104" s="1201"/>
      <c r="AB104" s="1199"/>
      <c r="AC104" s="1200"/>
      <c r="AD104" s="1048"/>
      <c r="AE104" s="1201"/>
      <c r="AF104" s="363"/>
      <c r="AG104" s="210" t="s">
        <v>1809</v>
      </c>
      <c r="AH104" s="1147" t="s">
        <v>1813</v>
      </c>
      <c r="AI104" s="1148"/>
      <c r="AJ104" s="1148"/>
      <c r="AK104" s="1148"/>
      <c r="AL104" s="1148"/>
      <c r="AM104" s="1148"/>
      <c r="AN104" s="1148"/>
      <c r="AO104" s="1148"/>
      <c r="AP104" s="1148"/>
      <c r="AQ104" s="1204"/>
      <c r="AR104" s="1205"/>
      <c r="AS104" s="1204"/>
      <c r="AT104" s="1205"/>
      <c r="AU104" s="771"/>
      <c r="AV104" s="772"/>
      <c r="AW104" s="772"/>
      <c r="AX104" s="772"/>
      <c r="AY104" s="773"/>
      <c r="AZ104" s="1243"/>
      <c r="BA104" s="1253"/>
      <c r="BB104" s="1253"/>
      <c r="BC104" s="1253"/>
      <c r="BD104" s="1253"/>
      <c r="BE104" s="1253"/>
      <c r="BF104" s="1245"/>
    </row>
    <row r="105" spans="3:58" ht="22.5">
      <c r="C105" s="1229"/>
      <c r="D105" s="1226"/>
      <c r="E105" s="1227"/>
      <c r="F105" s="1227"/>
      <c r="G105" s="1228"/>
      <c r="H105" s="1048"/>
      <c r="I105" s="1201"/>
      <c r="J105" s="1199"/>
      <c r="K105" s="1200"/>
      <c r="L105" s="1048"/>
      <c r="M105" s="1201"/>
      <c r="N105" s="1199"/>
      <c r="O105" s="1200"/>
      <c r="P105" s="1199"/>
      <c r="Q105" s="1200"/>
      <c r="R105" s="1048"/>
      <c r="S105" s="1201"/>
      <c r="T105" s="1142"/>
      <c r="U105" s="1137"/>
      <c r="V105" s="1140"/>
      <c r="W105" s="1141"/>
      <c r="X105" s="1142"/>
      <c r="Y105" s="1137"/>
      <c r="Z105" s="1048"/>
      <c r="AA105" s="1201"/>
      <c r="AB105" s="1199"/>
      <c r="AC105" s="1200"/>
      <c r="AD105" s="1048"/>
      <c r="AE105" s="1201"/>
      <c r="AF105" s="363"/>
      <c r="AG105" s="210" t="s">
        <v>1810</v>
      </c>
      <c r="AH105" s="1147" t="s">
        <v>1846</v>
      </c>
      <c r="AI105" s="1148"/>
      <c r="AJ105" s="1148"/>
      <c r="AK105" s="1148"/>
      <c r="AL105" s="1148"/>
      <c r="AM105" s="1148"/>
      <c r="AN105" s="1148"/>
      <c r="AO105" s="1148"/>
      <c r="AP105" s="1148"/>
      <c r="AQ105" s="1206"/>
      <c r="AR105" s="1207"/>
      <c r="AS105" s="1206"/>
      <c r="AT105" s="1207"/>
      <c r="AU105" s="771"/>
      <c r="AV105" s="772"/>
      <c r="AW105" s="772"/>
      <c r="AX105" s="772"/>
      <c r="AY105" s="773"/>
      <c r="AZ105" s="1246"/>
      <c r="BA105" s="1247"/>
      <c r="BB105" s="1247"/>
      <c r="BC105" s="1247"/>
      <c r="BD105" s="1247"/>
      <c r="BE105" s="1247"/>
      <c r="BF105" s="1248"/>
    </row>
    <row r="106" spans="3:58" ht="11.25" customHeight="1">
      <c r="C106" s="1189">
        <f>MAX(C$15:C105)+1</f>
        <v>8</v>
      </c>
      <c r="D106" s="1183" t="s">
        <v>1814</v>
      </c>
      <c r="E106" s="1184"/>
      <c r="F106" s="1184"/>
      <c r="G106" s="1185"/>
      <c r="H106" s="1047" t="s">
        <v>1660</v>
      </c>
      <c r="I106" s="1135"/>
      <c r="J106" s="1138">
        <v>0</v>
      </c>
      <c r="K106" s="1139"/>
      <c r="L106" s="1047">
        <v>1007</v>
      </c>
      <c r="M106" s="1135"/>
      <c r="N106" s="1138">
        <v>0</v>
      </c>
      <c r="O106" s="1139"/>
      <c r="P106" s="1138">
        <v>0</v>
      </c>
      <c r="Q106" s="1139"/>
      <c r="R106" s="1047">
        <v>1</v>
      </c>
      <c r="S106" s="1135"/>
      <c r="T106" s="1047">
        <v>1</v>
      </c>
      <c r="U106" s="1135"/>
      <c r="V106" s="1138">
        <v>0</v>
      </c>
      <c r="W106" s="1139"/>
      <c r="X106" s="1047">
        <v>2</v>
      </c>
      <c r="Y106" s="1135"/>
      <c r="Z106" s="1047">
        <v>0</v>
      </c>
      <c r="AA106" s="1135"/>
      <c r="AB106" s="1138">
        <v>0</v>
      </c>
      <c r="AC106" s="1139"/>
      <c r="AD106" s="1047">
        <v>1</v>
      </c>
      <c r="AE106" s="1135"/>
      <c r="AF106" s="354" t="s">
        <v>1750</v>
      </c>
      <c r="AG106" s="355"/>
      <c r="AH106" s="355"/>
      <c r="AI106" s="355"/>
      <c r="AJ106" s="355"/>
      <c r="AK106" s="355"/>
      <c r="AL106" s="355"/>
      <c r="AM106" s="355"/>
      <c r="AN106" s="355"/>
      <c r="AO106" s="355"/>
      <c r="AP106" s="355"/>
      <c r="AQ106" s="1202" t="s">
        <v>1746</v>
      </c>
      <c r="AR106" s="1203"/>
      <c r="AS106" s="1202"/>
      <c r="AT106" s="1203"/>
      <c r="AU106" s="768"/>
      <c r="AV106" s="769"/>
      <c r="AW106" s="769"/>
      <c r="AX106" s="769"/>
      <c r="AY106" s="770"/>
      <c r="AZ106" s="1214"/>
      <c r="BA106" s="1215"/>
      <c r="BB106" s="1215"/>
      <c r="BC106" s="1215"/>
      <c r="BD106" s="1215"/>
      <c r="BE106" s="1215"/>
      <c r="BF106" s="1216"/>
    </row>
    <row r="107" spans="3:58">
      <c r="C107" s="1229"/>
      <c r="D107" s="1226"/>
      <c r="E107" s="1227"/>
      <c r="F107" s="1227"/>
      <c r="G107" s="1228"/>
      <c r="H107" s="1048"/>
      <c r="I107" s="1201"/>
      <c r="J107" s="1199"/>
      <c r="K107" s="1200"/>
      <c r="L107" s="1048"/>
      <c r="M107" s="1201"/>
      <c r="N107" s="1199"/>
      <c r="O107" s="1200"/>
      <c r="P107" s="1199"/>
      <c r="Q107" s="1200"/>
      <c r="R107" s="1048"/>
      <c r="S107" s="1201"/>
      <c r="T107" s="1048"/>
      <c r="U107" s="1201"/>
      <c r="V107" s="1199"/>
      <c r="W107" s="1200"/>
      <c r="X107" s="1048"/>
      <c r="Y107" s="1201"/>
      <c r="Z107" s="1048"/>
      <c r="AA107" s="1201"/>
      <c r="AB107" s="1199"/>
      <c r="AC107" s="1200"/>
      <c r="AD107" s="1048"/>
      <c r="AE107" s="1201"/>
      <c r="AF107" s="356"/>
      <c r="AG107" s="357" t="s">
        <v>1751</v>
      </c>
      <c r="AH107" s="366" t="s">
        <v>1752</v>
      </c>
      <c r="AI107" s="366"/>
      <c r="AJ107" s="366"/>
      <c r="AK107" s="366"/>
      <c r="AL107" s="366"/>
      <c r="AM107" s="366"/>
      <c r="AN107" s="366"/>
      <c r="AO107" s="366"/>
      <c r="AP107" s="366"/>
      <c r="AQ107" s="1204"/>
      <c r="AR107" s="1205"/>
      <c r="AS107" s="1204"/>
      <c r="AT107" s="1205"/>
      <c r="AU107" s="771"/>
      <c r="AV107" s="772"/>
      <c r="AW107" s="772"/>
      <c r="AX107" s="772"/>
      <c r="AY107" s="773"/>
      <c r="AZ107" s="1243"/>
      <c r="BA107" s="1253"/>
      <c r="BB107" s="1253"/>
      <c r="BC107" s="1253"/>
      <c r="BD107" s="1253"/>
      <c r="BE107" s="1253"/>
      <c r="BF107" s="1245"/>
    </row>
    <row r="108" spans="3:58">
      <c r="C108" s="1229"/>
      <c r="D108" s="1226"/>
      <c r="E108" s="1227"/>
      <c r="F108" s="1227"/>
      <c r="G108" s="1228"/>
      <c r="H108" s="1048"/>
      <c r="I108" s="1201"/>
      <c r="J108" s="1199"/>
      <c r="K108" s="1200"/>
      <c r="L108" s="1048"/>
      <c r="M108" s="1201"/>
      <c r="N108" s="1199"/>
      <c r="O108" s="1200"/>
      <c r="P108" s="1199"/>
      <c r="Q108" s="1200"/>
      <c r="R108" s="1048"/>
      <c r="S108" s="1201"/>
      <c r="T108" s="1048"/>
      <c r="U108" s="1201"/>
      <c r="V108" s="1199"/>
      <c r="W108" s="1200"/>
      <c r="X108" s="1048"/>
      <c r="Y108" s="1201"/>
      <c r="Z108" s="1048"/>
      <c r="AA108" s="1201"/>
      <c r="AB108" s="1199"/>
      <c r="AC108" s="1200"/>
      <c r="AD108" s="1048"/>
      <c r="AE108" s="1201"/>
      <c r="AF108" s="358"/>
      <c r="AG108" s="359">
        <v>0</v>
      </c>
      <c r="AH108" s="1195" t="s">
        <v>1763</v>
      </c>
      <c r="AI108" s="1196"/>
      <c r="AJ108" s="1196"/>
      <c r="AK108" s="1196"/>
      <c r="AL108" s="1196"/>
      <c r="AM108" s="1196"/>
      <c r="AN108" s="1196"/>
      <c r="AO108" s="1196"/>
      <c r="AP108" s="1196"/>
      <c r="AQ108" s="1204"/>
      <c r="AR108" s="1205"/>
      <c r="AS108" s="1204"/>
      <c r="AT108" s="1205"/>
      <c r="AU108" s="771"/>
      <c r="AV108" s="772"/>
      <c r="AW108" s="772"/>
      <c r="AX108" s="772"/>
      <c r="AY108" s="773"/>
      <c r="AZ108" s="1243"/>
      <c r="BA108" s="1253"/>
      <c r="BB108" s="1253"/>
      <c r="BC108" s="1253"/>
      <c r="BD108" s="1253"/>
      <c r="BE108" s="1253"/>
      <c r="BF108" s="1245"/>
    </row>
    <row r="109" spans="3:58" ht="17.25" customHeight="1">
      <c r="C109" s="1229"/>
      <c r="D109" s="1226"/>
      <c r="E109" s="1227"/>
      <c r="F109" s="1227"/>
      <c r="G109" s="1228"/>
      <c r="H109" s="1048"/>
      <c r="I109" s="1201"/>
      <c r="J109" s="1199"/>
      <c r="K109" s="1200"/>
      <c r="L109" s="1048"/>
      <c r="M109" s="1201"/>
      <c r="N109" s="1199"/>
      <c r="O109" s="1200"/>
      <c r="P109" s="1199"/>
      <c r="Q109" s="1200"/>
      <c r="R109" s="1048"/>
      <c r="S109" s="1201"/>
      <c r="T109" s="1048"/>
      <c r="U109" s="1201"/>
      <c r="V109" s="1199"/>
      <c r="W109" s="1200"/>
      <c r="X109" s="1048"/>
      <c r="Y109" s="1201"/>
      <c r="Z109" s="1047">
        <v>0</v>
      </c>
      <c r="AA109" s="1135"/>
      <c r="AB109" s="1138">
        <v>0</v>
      </c>
      <c r="AC109" s="1139"/>
      <c r="AD109" s="1047">
        <v>1</v>
      </c>
      <c r="AE109" s="1135"/>
      <c r="AF109" s="1183" t="s">
        <v>1815</v>
      </c>
      <c r="AG109" s="1196"/>
      <c r="AH109" s="1196"/>
      <c r="AI109" s="1196"/>
      <c r="AJ109" s="1196"/>
      <c r="AK109" s="1196"/>
      <c r="AL109" s="1196"/>
      <c r="AM109" s="1196"/>
      <c r="AN109" s="1196"/>
      <c r="AO109" s="1196"/>
      <c r="AP109" s="1196"/>
      <c r="AQ109" s="1204"/>
      <c r="AR109" s="1205"/>
      <c r="AS109" s="1204"/>
      <c r="AT109" s="1205"/>
      <c r="AU109" s="771"/>
      <c r="AV109" s="772"/>
      <c r="AW109" s="772"/>
      <c r="AX109" s="772"/>
      <c r="AY109" s="773"/>
      <c r="AZ109" s="1243"/>
      <c r="BA109" s="1253"/>
      <c r="BB109" s="1253"/>
      <c r="BC109" s="1253"/>
      <c r="BD109" s="1253"/>
      <c r="BE109" s="1253"/>
      <c r="BF109" s="1245"/>
    </row>
    <row r="110" spans="3:58">
      <c r="C110" s="1229"/>
      <c r="D110" s="1226"/>
      <c r="E110" s="1227"/>
      <c r="F110" s="1227"/>
      <c r="G110" s="1228"/>
      <c r="H110" s="1048"/>
      <c r="I110" s="1201"/>
      <c r="J110" s="1199"/>
      <c r="K110" s="1200"/>
      <c r="L110" s="1048"/>
      <c r="M110" s="1201"/>
      <c r="N110" s="1199"/>
      <c r="O110" s="1200"/>
      <c r="P110" s="1199"/>
      <c r="Q110" s="1200"/>
      <c r="R110" s="1048"/>
      <c r="S110" s="1201"/>
      <c r="T110" s="1048"/>
      <c r="U110" s="1201"/>
      <c r="V110" s="1199"/>
      <c r="W110" s="1200"/>
      <c r="X110" s="1048"/>
      <c r="Y110" s="1201"/>
      <c r="Z110" s="1048"/>
      <c r="AA110" s="1201"/>
      <c r="AB110" s="1199"/>
      <c r="AC110" s="1200"/>
      <c r="AD110" s="1048"/>
      <c r="AE110" s="1201"/>
      <c r="AF110" s="361"/>
      <c r="AG110" s="362" t="s">
        <v>1751</v>
      </c>
      <c r="AH110" s="1254" t="s">
        <v>1752</v>
      </c>
      <c r="AI110" s="1255"/>
      <c r="AJ110" s="1255"/>
      <c r="AK110" s="1255"/>
      <c r="AL110" s="1255"/>
      <c r="AM110" s="1255"/>
      <c r="AN110" s="1255"/>
      <c r="AO110" s="1255"/>
      <c r="AP110" s="1255"/>
      <c r="AQ110" s="1204"/>
      <c r="AR110" s="1205"/>
      <c r="AS110" s="1204"/>
      <c r="AT110" s="1205"/>
      <c r="AU110" s="771"/>
      <c r="AV110" s="772"/>
      <c r="AW110" s="772"/>
      <c r="AX110" s="772"/>
      <c r="AY110" s="773"/>
      <c r="AZ110" s="1243"/>
      <c r="BA110" s="1253"/>
      <c r="BB110" s="1253"/>
      <c r="BC110" s="1253"/>
      <c r="BD110" s="1253"/>
      <c r="BE110" s="1253"/>
      <c r="BF110" s="1245"/>
    </row>
    <row r="111" spans="3:58" ht="11.25" customHeight="1">
      <c r="C111" s="1229"/>
      <c r="D111" s="1226"/>
      <c r="E111" s="1227"/>
      <c r="F111" s="1227"/>
      <c r="G111" s="1228"/>
      <c r="H111" s="1048"/>
      <c r="I111" s="1201"/>
      <c r="J111" s="1199"/>
      <c r="K111" s="1200"/>
      <c r="L111" s="1048"/>
      <c r="M111" s="1201"/>
      <c r="N111" s="1199"/>
      <c r="O111" s="1200"/>
      <c r="P111" s="1199"/>
      <c r="Q111" s="1200"/>
      <c r="R111" s="1048"/>
      <c r="S111" s="1201"/>
      <c r="T111" s="1048"/>
      <c r="U111" s="1201"/>
      <c r="V111" s="1199"/>
      <c r="W111" s="1200"/>
      <c r="X111" s="1048"/>
      <c r="Y111" s="1201"/>
      <c r="Z111" s="1048"/>
      <c r="AA111" s="1201"/>
      <c r="AB111" s="1199"/>
      <c r="AC111" s="1200"/>
      <c r="AD111" s="1048"/>
      <c r="AE111" s="1201"/>
      <c r="AF111" s="363"/>
      <c r="AG111" s="364">
        <v>0</v>
      </c>
      <c r="AH111" s="367" t="s">
        <v>1816</v>
      </c>
      <c r="AI111" s="368"/>
      <c r="AJ111" s="368"/>
      <c r="AK111" s="368"/>
      <c r="AL111" s="368"/>
      <c r="AM111" s="368"/>
      <c r="AN111" s="368"/>
      <c r="AO111" s="368"/>
      <c r="AP111" s="368"/>
      <c r="AQ111" s="1204"/>
      <c r="AR111" s="1205"/>
      <c r="AS111" s="1204"/>
      <c r="AT111" s="1205"/>
      <c r="AU111" s="771"/>
      <c r="AV111" s="772"/>
      <c r="AW111" s="772"/>
      <c r="AX111" s="772"/>
      <c r="AY111" s="773"/>
      <c r="AZ111" s="1243"/>
      <c r="BA111" s="1253"/>
      <c r="BB111" s="1253"/>
      <c r="BC111" s="1253"/>
      <c r="BD111" s="1253"/>
      <c r="BE111" s="1253"/>
      <c r="BF111" s="1245"/>
    </row>
    <row r="112" spans="3:58">
      <c r="C112" s="1229"/>
      <c r="D112" s="1226"/>
      <c r="E112" s="1227"/>
      <c r="F112" s="1227"/>
      <c r="G112" s="1228"/>
      <c r="H112" s="1048"/>
      <c r="I112" s="1201"/>
      <c r="J112" s="1199"/>
      <c r="K112" s="1200"/>
      <c r="L112" s="1048"/>
      <c r="M112" s="1201"/>
      <c r="N112" s="1199"/>
      <c r="O112" s="1200"/>
      <c r="P112" s="1199"/>
      <c r="Q112" s="1200"/>
      <c r="R112" s="1048"/>
      <c r="S112" s="1201"/>
      <c r="T112" s="1048"/>
      <c r="U112" s="1201"/>
      <c r="V112" s="1199"/>
      <c r="W112" s="1200"/>
      <c r="X112" s="1048"/>
      <c r="Y112" s="1201"/>
      <c r="Z112" s="1048"/>
      <c r="AA112" s="1201"/>
      <c r="AB112" s="1199"/>
      <c r="AC112" s="1200"/>
      <c r="AD112" s="1048"/>
      <c r="AE112" s="1201"/>
      <c r="AF112" s="363"/>
      <c r="AG112" s="364">
        <v>1</v>
      </c>
      <c r="AH112" s="367" t="s">
        <v>1817</v>
      </c>
      <c r="AI112" s="368"/>
      <c r="AJ112" s="368"/>
      <c r="AK112" s="368"/>
      <c r="AL112" s="368"/>
      <c r="AM112" s="368"/>
      <c r="AN112" s="368"/>
      <c r="AO112" s="368"/>
      <c r="AP112" s="368"/>
      <c r="AQ112" s="1204"/>
      <c r="AR112" s="1205"/>
      <c r="AS112" s="1204"/>
      <c r="AT112" s="1205"/>
      <c r="AU112" s="771"/>
      <c r="AV112" s="772"/>
      <c r="AW112" s="772"/>
      <c r="AX112" s="772"/>
      <c r="AY112" s="773"/>
      <c r="AZ112" s="1243"/>
      <c r="BA112" s="1253"/>
      <c r="BB112" s="1253"/>
      <c r="BC112" s="1253"/>
      <c r="BD112" s="1253"/>
      <c r="BE112" s="1253"/>
      <c r="BF112" s="1245"/>
    </row>
    <row r="113" spans="3:58">
      <c r="C113" s="1229"/>
      <c r="D113" s="1226"/>
      <c r="E113" s="1227"/>
      <c r="F113" s="1227"/>
      <c r="G113" s="1228"/>
      <c r="H113" s="1048"/>
      <c r="I113" s="1201"/>
      <c r="J113" s="1199"/>
      <c r="K113" s="1200"/>
      <c r="L113" s="1048"/>
      <c r="M113" s="1201"/>
      <c r="N113" s="1199"/>
      <c r="O113" s="1200"/>
      <c r="P113" s="1199"/>
      <c r="Q113" s="1200"/>
      <c r="R113" s="1048"/>
      <c r="S113" s="1201"/>
      <c r="T113" s="1142"/>
      <c r="U113" s="1137"/>
      <c r="V113" s="1140"/>
      <c r="W113" s="1141"/>
      <c r="X113" s="1142"/>
      <c r="Y113" s="1137"/>
      <c r="Z113" s="1048"/>
      <c r="AA113" s="1201"/>
      <c r="AB113" s="1199"/>
      <c r="AC113" s="1200"/>
      <c r="AD113" s="1048"/>
      <c r="AE113" s="1201"/>
      <c r="AF113" s="363"/>
      <c r="AG113" s="364">
        <v>10</v>
      </c>
      <c r="AH113" s="367" t="s">
        <v>1818</v>
      </c>
      <c r="AI113" s="368"/>
      <c r="AJ113" s="368"/>
      <c r="AK113" s="368"/>
      <c r="AL113" s="368"/>
      <c r="AM113" s="368"/>
      <c r="AN113" s="368"/>
      <c r="AO113" s="368"/>
      <c r="AP113" s="368"/>
      <c r="AQ113" s="1206"/>
      <c r="AR113" s="1207"/>
      <c r="AS113" s="1206"/>
      <c r="AT113" s="1207"/>
      <c r="AU113" s="771"/>
      <c r="AV113" s="772"/>
      <c r="AW113" s="772"/>
      <c r="AX113" s="772"/>
      <c r="AY113" s="773"/>
      <c r="AZ113" s="1246"/>
      <c r="BA113" s="1247"/>
      <c r="BB113" s="1247"/>
      <c r="BC113" s="1247"/>
      <c r="BD113" s="1247"/>
      <c r="BE113" s="1247"/>
      <c r="BF113" s="1248"/>
    </row>
    <row r="114" spans="3:58" ht="11.25" customHeight="1">
      <c r="C114" s="1189">
        <f>MAX(C$15:C113)+1</f>
        <v>9</v>
      </c>
      <c r="D114" s="1183" t="s">
        <v>1820</v>
      </c>
      <c r="E114" s="1184"/>
      <c r="F114" s="1184"/>
      <c r="G114" s="1185"/>
      <c r="H114" s="1047" t="s">
        <v>1660</v>
      </c>
      <c r="I114" s="1135"/>
      <c r="J114" s="1138">
        <v>0</v>
      </c>
      <c r="K114" s="1139"/>
      <c r="L114" s="1047">
        <v>1008</v>
      </c>
      <c r="M114" s="1135"/>
      <c r="N114" s="1138">
        <v>0</v>
      </c>
      <c r="O114" s="1139"/>
      <c r="P114" s="1138">
        <v>0</v>
      </c>
      <c r="Q114" s="1139"/>
      <c r="R114" s="1047">
        <v>1</v>
      </c>
      <c r="S114" s="1135"/>
      <c r="T114" s="1047">
        <v>1</v>
      </c>
      <c r="U114" s="1135"/>
      <c r="V114" s="1138">
        <v>0</v>
      </c>
      <c r="W114" s="1139"/>
      <c r="X114" s="1047">
        <v>2</v>
      </c>
      <c r="Y114" s="1135"/>
      <c r="Z114" s="1047">
        <v>0</v>
      </c>
      <c r="AA114" s="1135"/>
      <c r="AB114" s="1138">
        <v>0</v>
      </c>
      <c r="AC114" s="1139"/>
      <c r="AD114" s="1047">
        <v>1</v>
      </c>
      <c r="AE114" s="1135"/>
      <c r="AF114" s="354" t="s">
        <v>1750</v>
      </c>
      <c r="AG114" s="355"/>
      <c r="AH114" s="355"/>
      <c r="AI114" s="355"/>
      <c r="AJ114" s="355"/>
      <c r="AK114" s="355"/>
      <c r="AL114" s="355"/>
      <c r="AM114" s="355"/>
      <c r="AN114" s="355"/>
      <c r="AO114" s="355"/>
      <c r="AP114" s="355"/>
      <c r="AQ114" s="1202" t="s">
        <v>1746</v>
      </c>
      <c r="AR114" s="1203"/>
      <c r="AS114" s="1202"/>
      <c r="AT114" s="1203"/>
      <c r="AU114" s="768"/>
      <c r="AV114" s="769"/>
      <c r="AW114" s="769"/>
      <c r="AX114" s="769"/>
      <c r="AY114" s="770"/>
      <c r="AZ114" s="1214"/>
      <c r="BA114" s="1215"/>
      <c r="BB114" s="1215"/>
      <c r="BC114" s="1215"/>
      <c r="BD114" s="1215"/>
      <c r="BE114" s="1215"/>
      <c r="BF114" s="1216"/>
    </row>
    <row r="115" spans="3:58">
      <c r="C115" s="1229"/>
      <c r="D115" s="1226"/>
      <c r="E115" s="1227"/>
      <c r="F115" s="1227"/>
      <c r="G115" s="1228"/>
      <c r="H115" s="1048"/>
      <c r="I115" s="1201"/>
      <c r="J115" s="1199"/>
      <c r="K115" s="1200"/>
      <c r="L115" s="1048"/>
      <c r="M115" s="1201"/>
      <c r="N115" s="1199"/>
      <c r="O115" s="1200"/>
      <c r="P115" s="1199"/>
      <c r="Q115" s="1200"/>
      <c r="R115" s="1048"/>
      <c r="S115" s="1201"/>
      <c r="T115" s="1048"/>
      <c r="U115" s="1201"/>
      <c r="V115" s="1199"/>
      <c r="W115" s="1200"/>
      <c r="X115" s="1048"/>
      <c r="Y115" s="1201"/>
      <c r="Z115" s="1048"/>
      <c r="AA115" s="1201"/>
      <c r="AB115" s="1199"/>
      <c r="AC115" s="1200"/>
      <c r="AD115" s="1048"/>
      <c r="AE115" s="1201"/>
      <c r="AF115" s="356"/>
      <c r="AG115" s="369" t="s">
        <v>1751</v>
      </c>
      <c r="AH115" s="366" t="s">
        <v>1752</v>
      </c>
      <c r="AI115" s="366"/>
      <c r="AJ115" s="366"/>
      <c r="AK115" s="366"/>
      <c r="AL115" s="366"/>
      <c r="AM115" s="366"/>
      <c r="AN115" s="366"/>
      <c r="AO115" s="366"/>
      <c r="AP115" s="366"/>
      <c r="AQ115" s="1204"/>
      <c r="AR115" s="1205"/>
      <c r="AS115" s="1204"/>
      <c r="AT115" s="1205"/>
      <c r="AU115" s="771"/>
      <c r="AV115" s="772"/>
      <c r="AW115" s="772"/>
      <c r="AX115" s="772"/>
      <c r="AY115" s="773"/>
      <c r="AZ115" s="1243"/>
      <c r="BA115" s="1253"/>
      <c r="BB115" s="1253"/>
      <c r="BC115" s="1253"/>
      <c r="BD115" s="1253"/>
      <c r="BE115" s="1253"/>
      <c r="BF115" s="1245"/>
    </row>
    <row r="116" spans="3:58" ht="11.25" customHeight="1">
      <c r="C116" s="1229"/>
      <c r="D116" s="1226"/>
      <c r="E116" s="1227"/>
      <c r="F116" s="1227"/>
      <c r="G116" s="1228"/>
      <c r="H116" s="1048"/>
      <c r="I116" s="1201"/>
      <c r="J116" s="1199"/>
      <c r="K116" s="1200"/>
      <c r="L116" s="1048"/>
      <c r="M116" s="1201"/>
      <c r="N116" s="1199"/>
      <c r="O116" s="1200"/>
      <c r="P116" s="1199"/>
      <c r="Q116" s="1200"/>
      <c r="R116" s="1048"/>
      <c r="S116" s="1201"/>
      <c r="T116" s="1048"/>
      <c r="U116" s="1201"/>
      <c r="V116" s="1199"/>
      <c r="W116" s="1200"/>
      <c r="X116" s="1048"/>
      <c r="Y116" s="1201"/>
      <c r="Z116" s="1048"/>
      <c r="AA116" s="1201"/>
      <c r="AB116" s="1199"/>
      <c r="AC116" s="1200"/>
      <c r="AD116" s="1048"/>
      <c r="AE116" s="1201"/>
      <c r="AF116" s="358"/>
      <c r="AG116" s="359">
        <v>0</v>
      </c>
      <c r="AH116" s="1195" t="s">
        <v>1763</v>
      </c>
      <c r="AI116" s="1196"/>
      <c r="AJ116" s="1196"/>
      <c r="AK116" s="1196"/>
      <c r="AL116" s="1196"/>
      <c r="AM116" s="1196"/>
      <c r="AN116" s="1196"/>
      <c r="AO116" s="1196"/>
      <c r="AP116" s="1196"/>
      <c r="AQ116" s="1204"/>
      <c r="AR116" s="1205"/>
      <c r="AS116" s="1204"/>
      <c r="AT116" s="1205"/>
      <c r="AU116" s="771"/>
      <c r="AV116" s="772"/>
      <c r="AW116" s="772"/>
      <c r="AX116" s="772"/>
      <c r="AY116" s="773"/>
      <c r="AZ116" s="1243"/>
      <c r="BA116" s="1253"/>
      <c r="BB116" s="1253"/>
      <c r="BC116" s="1253"/>
      <c r="BD116" s="1253"/>
      <c r="BE116" s="1253"/>
      <c r="BF116" s="1245"/>
    </row>
    <row r="117" spans="3:58" ht="17.25" customHeight="1">
      <c r="C117" s="1229"/>
      <c r="D117" s="1226"/>
      <c r="E117" s="1227"/>
      <c r="F117" s="1227"/>
      <c r="G117" s="1228"/>
      <c r="H117" s="1048"/>
      <c r="I117" s="1201"/>
      <c r="J117" s="1199"/>
      <c r="K117" s="1200"/>
      <c r="L117" s="1048"/>
      <c r="M117" s="1201"/>
      <c r="N117" s="1199"/>
      <c r="O117" s="1200"/>
      <c r="P117" s="1199"/>
      <c r="Q117" s="1200"/>
      <c r="R117" s="1048"/>
      <c r="S117" s="1201"/>
      <c r="T117" s="1048"/>
      <c r="U117" s="1201"/>
      <c r="V117" s="1199"/>
      <c r="W117" s="1200"/>
      <c r="X117" s="1048"/>
      <c r="Y117" s="1201"/>
      <c r="Z117" s="1047">
        <v>0</v>
      </c>
      <c r="AA117" s="1135"/>
      <c r="AB117" s="1138">
        <v>0</v>
      </c>
      <c r="AC117" s="1139"/>
      <c r="AD117" s="1047">
        <v>1</v>
      </c>
      <c r="AE117" s="1135"/>
      <c r="AF117" s="1183" t="s">
        <v>1821</v>
      </c>
      <c r="AG117" s="1196"/>
      <c r="AH117" s="1196"/>
      <c r="AI117" s="1196"/>
      <c r="AJ117" s="1196"/>
      <c r="AK117" s="1196"/>
      <c r="AL117" s="1196"/>
      <c r="AM117" s="1196"/>
      <c r="AN117" s="1196"/>
      <c r="AO117" s="1196"/>
      <c r="AP117" s="1196"/>
      <c r="AQ117" s="1204"/>
      <c r="AR117" s="1205"/>
      <c r="AS117" s="1204"/>
      <c r="AT117" s="1205"/>
      <c r="AU117" s="771"/>
      <c r="AV117" s="772"/>
      <c r="AW117" s="772"/>
      <c r="AX117" s="772"/>
      <c r="AY117" s="773"/>
      <c r="AZ117" s="1243"/>
      <c r="BA117" s="1253"/>
      <c r="BB117" s="1253"/>
      <c r="BC117" s="1253"/>
      <c r="BD117" s="1253"/>
      <c r="BE117" s="1253"/>
      <c r="BF117" s="1245"/>
    </row>
    <row r="118" spans="3:58">
      <c r="C118" s="1229"/>
      <c r="D118" s="1226"/>
      <c r="E118" s="1227"/>
      <c r="F118" s="1227"/>
      <c r="G118" s="1228"/>
      <c r="H118" s="1048"/>
      <c r="I118" s="1201"/>
      <c r="J118" s="1199"/>
      <c r="K118" s="1200"/>
      <c r="L118" s="1048"/>
      <c r="M118" s="1201"/>
      <c r="N118" s="1199"/>
      <c r="O118" s="1200"/>
      <c r="P118" s="1199"/>
      <c r="Q118" s="1200"/>
      <c r="R118" s="1048"/>
      <c r="S118" s="1201"/>
      <c r="T118" s="1048"/>
      <c r="U118" s="1201"/>
      <c r="V118" s="1199"/>
      <c r="W118" s="1200"/>
      <c r="X118" s="1048"/>
      <c r="Y118" s="1201"/>
      <c r="Z118" s="1048"/>
      <c r="AA118" s="1201"/>
      <c r="AB118" s="1199"/>
      <c r="AC118" s="1200"/>
      <c r="AD118" s="1048"/>
      <c r="AE118" s="1201"/>
      <c r="AF118" s="361"/>
      <c r="AG118" s="362" t="s">
        <v>1751</v>
      </c>
      <c r="AH118" s="1254" t="s">
        <v>1752</v>
      </c>
      <c r="AI118" s="1255"/>
      <c r="AJ118" s="1255"/>
      <c r="AK118" s="1255"/>
      <c r="AL118" s="1255"/>
      <c r="AM118" s="1255"/>
      <c r="AN118" s="1255"/>
      <c r="AO118" s="1255"/>
      <c r="AP118" s="1255"/>
      <c r="AQ118" s="1204"/>
      <c r="AR118" s="1205"/>
      <c r="AS118" s="1204"/>
      <c r="AT118" s="1205"/>
      <c r="AU118" s="771"/>
      <c r="AV118" s="772"/>
      <c r="AW118" s="772"/>
      <c r="AX118" s="772"/>
      <c r="AY118" s="773"/>
      <c r="AZ118" s="1243"/>
      <c r="BA118" s="1253"/>
      <c r="BB118" s="1253"/>
      <c r="BC118" s="1253"/>
      <c r="BD118" s="1253"/>
      <c r="BE118" s="1253"/>
      <c r="BF118" s="1245"/>
    </row>
    <row r="119" spans="3:58" ht="11.25" customHeight="1">
      <c r="C119" s="1229"/>
      <c r="D119" s="1226"/>
      <c r="E119" s="1227"/>
      <c r="F119" s="1227"/>
      <c r="G119" s="1228"/>
      <c r="H119" s="1048"/>
      <c r="I119" s="1201"/>
      <c r="J119" s="1199"/>
      <c r="K119" s="1200"/>
      <c r="L119" s="1048"/>
      <c r="M119" s="1201"/>
      <c r="N119" s="1199"/>
      <c r="O119" s="1200"/>
      <c r="P119" s="1199"/>
      <c r="Q119" s="1200"/>
      <c r="R119" s="1048"/>
      <c r="S119" s="1201"/>
      <c r="T119" s="1048"/>
      <c r="U119" s="1201"/>
      <c r="V119" s="1199"/>
      <c r="W119" s="1200"/>
      <c r="X119" s="1048"/>
      <c r="Y119" s="1201"/>
      <c r="Z119" s="1048"/>
      <c r="AA119" s="1201"/>
      <c r="AB119" s="1199"/>
      <c r="AC119" s="1200"/>
      <c r="AD119" s="1048"/>
      <c r="AE119" s="1201"/>
      <c r="AF119" s="363"/>
      <c r="AG119" s="364">
        <v>0</v>
      </c>
      <c r="AH119" s="367" t="s">
        <v>1822</v>
      </c>
      <c r="AI119" s="368"/>
      <c r="AJ119" s="368"/>
      <c r="AK119" s="368"/>
      <c r="AL119" s="368"/>
      <c r="AM119" s="368"/>
      <c r="AN119" s="368"/>
      <c r="AO119" s="368"/>
      <c r="AP119" s="368"/>
      <c r="AQ119" s="1204"/>
      <c r="AR119" s="1205"/>
      <c r="AS119" s="1204"/>
      <c r="AT119" s="1205"/>
      <c r="AU119" s="771"/>
      <c r="AV119" s="772"/>
      <c r="AW119" s="772"/>
      <c r="AX119" s="772"/>
      <c r="AY119" s="773"/>
      <c r="AZ119" s="1243"/>
      <c r="BA119" s="1253"/>
      <c r="BB119" s="1253"/>
      <c r="BC119" s="1253"/>
      <c r="BD119" s="1253"/>
      <c r="BE119" s="1253"/>
      <c r="BF119" s="1245"/>
    </row>
    <row r="120" spans="3:58">
      <c r="C120" s="1229"/>
      <c r="D120" s="1226"/>
      <c r="E120" s="1227"/>
      <c r="F120" s="1227"/>
      <c r="G120" s="1228"/>
      <c r="H120" s="1048"/>
      <c r="I120" s="1201"/>
      <c r="J120" s="1199"/>
      <c r="K120" s="1200"/>
      <c r="L120" s="1048"/>
      <c r="M120" s="1201"/>
      <c r="N120" s="1199"/>
      <c r="O120" s="1200"/>
      <c r="P120" s="1199"/>
      <c r="Q120" s="1200"/>
      <c r="R120" s="1048"/>
      <c r="S120" s="1201"/>
      <c r="T120" s="1048"/>
      <c r="U120" s="1201"/>
      <c r="V120" s="1199"/>
      <c r="W120" s="1200"/>
      <c r="X120" s="1048"/>
      <c r="Y120" s="1201"/>
      <c r="Z120" s="1048"/>
      <c r="AA120" s="1201"/>
      <c r="AB120" s="1199"/>
      <c r="AC120" s="1200"/>
      <c r="AD120" s="1048"/>
      <c r="AE120" s="1201"/>
      <c r="AF120" s="363"/>
      <c r="AG120" s="364">
        <v>1</v>
      </c>
      <c r="AH120" s="367" t="s">
        <v>1823</v>
      </c>
      <c r="AI120" s="368"/>
      <c r="AJ120" s="368"/>
      <c r="AK120" s="368"/>
      <c r="AL120" s="368"/>
      <c r="AM120" s="368"/>
      <c r="AN120" s="368"/>
      <c r="AO120" s="368"/>
      <c r="AP120" s="368"/>
      <c r="AQ120" s="1204"/>
      <c r="AR120" s="1205"/>
      <c r="AS120" s="1204"/>
      <c r="AT120" s="1205"/>
      <c r="AU120" s="771"/>
      <c r="AV120" s="772"/>
      <c r="AW120" s="772"/>
      <c r="AX120" s="772"/>
      <c r="AY120" s="773"/>
      <c r="AZ120" s="1243"/>
      <c r="BA120" s="1253"/>
      <c r="BB120" s="1253"/>
      <c r="BC120" s="1253"/>
      <c r="BD120" s="1253"/>
      <c r="BE120" s="1253"/>
      <c r="BF120" s="1245"/>
    </row>
    <row r="121" spans="3:58">
      <c r="C121" s="1229"/>
      <c r="D121" s="1226"/>
      <c r="E121" s="1227"/>
      <c r="F121" s="1227"/>
      <c r="G121" s="1228"/>
      <c r="H121" s="1048"/>
      <c r="I121" s="1201"/>
      <c r="J121" s="1199"/>
      <c r="K121" s="1200"/>
      <c r="L121" s="1048"/>
      <c r="M121" s="1201"/>
      <c r="N121" s="1199"/>
      <c r="O121" s="1200"/>
      <c r="P121" s="1199"/>
      <c r="Q121" s="1200"/>
      <c r="R121" s="1048"/>
      <c r="S121" s="1201"/>
      <c r="T121" s="1142"/>
      <c r="U121" s="1137"/>
      <c r="V121" s="1140"/>
      <c r="W121" s="1141"/>
      <c r="X121" s="1142"/>
      <c r="Y121" s="1137"/>
      <c r="Z121" s="1048"/>
      <c r="AA121" s="1201"/>
      <c r="AB121" s="1199"/>
      <c r="AC121" s="1200"/>
      <c r="AD121" s="1048"/>
      <c r="AE121" s="1201"/>
      <c r="AF121" s="363"/>
      <c r="AG121" s="364">
        <v>10</v>
      </c>
      <c r="AH121" s="367" t="s">
        <v>1824</v>
      </c>
      <c r="AI121" s="368"/>
      <c r="AJ121" s="368"/>
      <c r="AK121" s="368"/>
      <c r="AL121" s="368"/>
      <c r="AM121" s="368"/>
      <c r="AN121" s="368"/>
      <c r="AO121" s="368"/>
      <c r="AP121" s="368"/>
      <c r="AQ121" s="1206"/>
      <c r="AR121" s="1207"/>
      <c r="AS121" s="1206"/>
      <c r="AT121" s="1207"/>
      <c r="AU121" s="771"/>
      <c r="AV121" s="772"/>
      <c r="AW121" s="772"/>
      <c r="AX121" s="772"/>
      <c r="AY121" s="773"/>
      <c r="AZ121" s="1246"/>
      <c r="BA121" s="1247"/>
      <c r="BB121" s="1247"/>
      <c r="BC121" s="1247"/>
      <c r="BD121" s="1247"/>
      <c r="BE121" s="1247"/>
      <c r="BF121" s="1248"/>
    </row>
    <row r="122" spans="3:58" ht="11.25" customHeight="1">
      <c r="C122" s="1189">
        <f>MAX(C$15:C121)+1</f>
        <v>10</v>
      </c>
      <c r="D122" s="1183" t="s">
        <v>2770</v>
      </c>
      <c r="E122" s="1184"/>
      <c r="F122" s="1184"/>
      <c r="G122" s="1185"/>
      <c r="H122" s="1047" t="s">
        <v>1660</v>
      </c>
      <c r="I122" s="1135"/>
      <c r="J122" s="1138">
        <v>0</v>
      </c>
      <c r="K122" s="1139"/>
      <c r="L122" s="1047">
        <v>1009</v>
      </c>
      <c r="M122" s="1135"/>
      <c r="N122" s="1138">
        <v>0</v>
      </c>
      <c r="O122" s="1139"/>
      <c r="P122" s="1138">
        <v>0</v>
      </c>
      <c r="Q122" s="1139"/>
      <c r="R122" s="1047">
        <v>1</v>
      </c>
      <c r="S122" s="1135"/>
      <c r="T122" s="1047">
        <v>1</v>
      </c>
      <c r="U122" s="1135"/>
      <c r="V122" s="1138">
        <v>0</v>
      </c>
      <c r="W122" s="1139"/>
      <c r="X122" s="1047">
        <v>2</v>
      </c>
      <c r="Y122" s="1135"/>
      <c r="Z122" s="1047">
        <v>0</v>
      </c>
      <c r="AA122" s="1135"/>
      <c r="AB122" s="1138">
        <v>0</v>
      </c>
      <c r="AC122" s="1139"/>
      <c r="AD122" s="1047">
        <v>1</v>
      </c>
      <c r="AE122" s="1135"/>
      <c r="AF122" s="354" t="s">
        <v>1750</v>
      </c>
      <c r="AG122" s="355"/>
      <c r="AH122" s="355"/>
      <c r="AI122" s="355"/>
      <c r="AJ122" s="355"/>
      <c r="AK122" s="355"/>
      <c r="AL122" s="355"/>
      <c r="AM122" s="355"/>
      <c r="AN122" s="355"/>
      <c r="AO122" s="355"/>
      <c r="AP122" s="355"/>
      <c r="AQ122" s="1202" t="s">
        <v>1746</v>
      </c>
      <c r="AR122" s="1203"/>
      <c r="AS122" s="1202"/>
      <c r="AT122" s="1203"/>
      <c r="AU122" s="768"/>
      <c r="AV122" s="769"/>
      <c r="AW122" s="769"/>
      <c r="AX122" s="769"/>
      <c r="AY122" s="770"/>
      <c r="AZ122" s="1214"/>
      <c r="BA122" s="1215"/>
      <c r="BB122" s="1215"/>
      <c r="BC122" s="1215"/>
      <c r="BD122" s="1215"/>
      <c r="BE122" s="1215"/>
      <c r="BF122" s="1216"/>
    </row>
    <row r="123" spans="3:58">
      <c r="C123" s="1229"/>
      <c r="D123" s="1226"/>
      <c r="E123" s="1227"/>
      <c r="F123" s="1227"/>
      <c r="G123" s="1228"/>
      <c r="H123" s="1048"/>
      <c r="I123" s="1201"/>
      <c r="J123" s="1199"/>
      <c r="K123" s="1200"/>
      <c r="L123" s="1048"/>
      <c r="M123" s="1201"/>
      <c r="N123" s="1199"/>
      <c r="O123" s="1200"/>
      <c r="P123" s="1199"/>
      <c r="Q123" s="1200"/>
      <c r="R123" s="1048"/>
      <c r="S123" s="1201"/>
      <c r="T123" s="1048"/>
      <c r="U123" s="1201"/>
      <c r="V123" s="1199"/>
      <c r="W123" s="1200"/>
      <c r="X123" s="1048"/>
      <c r="Y123" s="1201"/>
      <c r="Z123" s="1048"/>
      <c r="AA123" s="1201"/>
      <c r="AB123" s="1199"/>
      <c r="AC123" s="1200"/>
      <c r="AD123" s="1048"/>
      <c r="AE123" s="1201"/>
      <c r="AF123" s="356"/>
      <c r="AG123" s="357" t="s">
        <v>1751</v>
      </c>
      <c r="AH123" s="366" t="s">
        <v>1752</v>
      </c>
      <c r="AI123" s="366"/>
      <c r="AJ123" s="366"/>
      <c r="AK123" s="366"/>
      <c r="AL123" s="366"/>
      <c r="AM123" s="366"/>
      <c r="AN123" s="366"/>
      <c r="AO123" s="366"/>
      <c r="AP123" s="366"/>
      <c r="AQ123" s="1204"/>
      <c r="AR123" s="1205"/>
      <c r="AS123" s="1204"/>
      <c r="AT123" s="1205"/>
      <c r="AU123" s="771"/>
      <c r="AV123" s="772"/>
      <c r="AW123" s="772"/>
      <c r="AX123" s="772"/>
      <c r="AY123" s="773"/>
      <c r="AZ123" s="1243"/>
      <c r="BA123" s="1253"/>
      <c r="BB123" s="1253"/>
      <c r="BC123" s="1253"/>
      <c r="BD123" s="1253"/>
      <c r="BE123" s="1253"/>
      <c r="BF123" s="1245"/>
    </row>
    <row r="124" spans="3:58" ht="11.25" customHeight="1">
      <c r="C124" s="1229"/>
      <c r="D124" s="1226"/>
      <c r="E124" s="1227"/>
      <c r="F124" s="1227"/>
      <c r="G124" s="1228"/>
      <c r="H124" s="1048"/>
      <c r="I124" s="1201"/>
      <c r="J124" s="1199"/>
      <c r="K124" s="1200"/>
      <c r="L124" s="1048"/>
      <c r="M124" s="1201"/>
      <c r="N124" s="1199"/>
      <c r="O124" s="1200"/>
      <c r="P124" s="1199"/>
      <c r="Q124" s="1200"/>
      <c r="R124" s="1048"/>
      <c r="S124" s="1201"/>
      <c r="T124" s="1048"/>
      <c r="U124" s="1201"/>
      <c r="V124" s="1199"/>
      <c r="W124" s="1200"/>
      <c r="X124" s="1048"/>
      <c r="Y124" s="1201"/>
      <c r="Z124" s="1048"/>
      <c r="AA124" s="1201"/>
      <c r="AB124" s="1199"/>
      <c r="AC124" s="1200"/>
      <c r="AD124" s="1048"/>
      <c r="AE124" s="1201"/>
      <c r="AF124" s="358"/>
      <c r="AG124" s="359">
        <v>0</v>
      </c>
      <c r="AH124" s="1195" t="s">
        <v>1763</v>
      </c>
      <c r="AI124" s="1196"/>
      <c r="AJ124" s="1196"/>
      <c r="AK124" s="1196"/>
      <c r="AL124" s="1196"/>
      <c r="AM124" s="1196"/>
      <c r="AN124" s="1196"/>
      <c r="AO124" s="1196"/>
      <c r="AP124" s="1196"/>
      <c r="AQ124" s="1204"/>
      <c r="AR124" s="1205"/>
      <c r="AS124" s="1204"/>
      <c r="AT124" s="1205"/>
      <c r="AU124" s="771"/>
      <c r="AV124" s="772"/>
      <c r="AW124" s="772"/>
      <c r="AX124" s="772"/>
      <c r="AY124" s="773"/>
      <c r="AZ124" s="1243"/>
      <c r="BA124" s="1253"/>
      <c r="BB124" s="1253"/>
      <c r="BC124" s="1253"/>
      <c r="BD124" s="1253"/>
      <c r="BE124" s="1253"/>
      <c r="BF124" s="1245"/>
    </row>
    <row r="125" spans="3:58" ht="17.25" customHeight="1">
      <c r="C125" s="1229"/>
      <c r="D125" s="1226"/>
      <c r="E125" s="1227"/>
      <c r="F125" s="1227"/>
      <c r="G125" s="1228"/>
      <c r="H125" s="1048"/>
      <c r="I125" s="1201"/>
      <c r="J125" s="1199"/>
      <c r="K125" s="1200"/>
      <c r="L125" s="1048"/>
      <c r="M125" s="1201"/>
      <c r="N125" s="1199"/>
      <c r="O125" s="1200"/>
      <c r="P125" s="1199"/>
      <c r="Q125" s="1200"/>
      <c r="R125" s="1048"/>
      <c r="S125" s="1201"/>
      <c r="T125" s="1048"/>
      <c r="U125" s="1201"/>
      <c r="V125" s="1199"/>
      <c r="W125" s="1200"/>
      <c r="X125" s="1048"/>
      <c r="Y125" s="1201"/>
      <c r="Z125" s="1047">
        <v>0</v>
      </c>
      <c r="AA125" s="1135"/>
      <c r="AB125" s="1138">
        <v>0</v>
      </c>
      <c r="AC125" s="1139"/>
      <c r="AD125" s="1047">
        <v>1</v>
      </c>
      <c r="AE125" s="1135"/>
      <c r="AF125" s="1183" t="s">
        <v>1825</v>
      </c>
      <c r="AG125" s="1196"/>
      <c r="AH125" s="1196"/>
      <c r="AI125" s="1196"/>
      <c r="AJ125" s="1196"/>
      <c r="AK125" s="1196"/>
      <c r="AL125" s="1196"/>
      <c r="AM125" s="1196"/>
      <c r="AN125" s="1196"/>
      <c r="AO125" s="1196"/>
      <c r="AP125" s="1196"/>
      <c r="AQ125" s="1204"/>
      <c r="AR125" s="1205"/>
      <c r="AS125" s="1204"/>
      <c r="AT125" s="1205"/>
      <c r="AU125" s="771"/>
      <c r="AV125" s="772"/>
      <c r="AW125" s="772"/>
      <c r="AX125" s="772"/>
      <c r="AY125" s="773"/>
      <c r="AZ125" s="1243"/>
      <c r="BA125" s="1253"/>
      <c r="BB125" s="1253"/>
      <c r="BC125" s="1253"/>
      <c r="BD125" s="1253"/>
      <c r="BE125" s="1253"/>
      <c r="BF125" s="1245"/>
    </row>
    <row r="126" spans="3:58">
      <c r="C126" s="1229"/>
      <c r="D126" s="1226"/>
      <c r="E126" s="1227"/>
      <c r="F126" s="1227"/>
      <c r="G126" s="1228"/>
      <c r="H126" s="1048"/>
      <c r="I126" s="1201"/>
      <c r="J126" s="1199"/>
      <c r="K126" s="1200"/>
      <c r="L126" s="1048"/>
      <c r="M126" s="1201"/>
      <c r="N126" s="1199"/>
      <c r="O126" s="1200"/>
      <c r="P126" s="1199"/>
      <c r="Q126" s="1200"/>
      <c r="R126" s="1048"/>
      <c r="S126" s="1201"/>
      <c r="T126" s="1048"/>
      <c r="U126" s="1201"/>
      <c r="V126" s="1199"/>
      <c r="W126" s="1200"/>
      <c r="X126" s="1048"/>
      <c r="Y126" s="1201"/>
      <c r="Z126" s="1048"/>
      <c r="AA126" s="1201"/>
      <c r="AB126" s="1199"/>
      <c r="AC126" s="1200"/>
      <c r="AD126" s="1048"/>
      <c r="AE126" s="1201"/>
      <c r="AF126" s="361"/>
      <c r="AG126" s="362" t="s">
        <v>1751</v>
      </c>
      <c r="AH126" s="1254" t="s">
        <v>1752</v>
      </c>
      <c r="AI126" s="1255"/>
      <c r="AJ126" s="1255"/>
      <c r="AK126" s="1255"/>
      <c r="AL126" s="1255"/>
      <c r="AM126" s="1255"/>
      <c r="AN126" s="1255"/>
      <c r="AO126" s="1255"/>
      <c r="AP126" s="1255"/>
      <c r="AQ126" s="1204"/>
      <c r="AR126" s="1205"/>
      <c r="AS126" s="1204"/>
      <c r="AT126" s="1205"/>
      <c r="AU126" s="771"/>
      <c r="AV126" s="772"/>
      <c r="AW126" s="772"/>
      <c r="AX126" s="772"/>
      <c r="AY126" s="773"/>
      <c r="AZ126" s="1243"/>
      <c r="BA126" s="1253"/>
      <c r="BB126" s="1253"/>
      <c r="BC126" s="1253"/>
      <c r="BD126" s="1253"/>
      <c r="BE126" s="1253"/>
      <c r="BF126" s="1245"/>
    </row>
    <row r="127" spans="3:58" ht="11.25" customHeight="1">
      <c r="C127" s="1229"/>
      <c r="D127" s="1226"/>
      <c r="E127" s="1227"/>
      <c r="F127" s="1227"/>
      <c r="G127" s="1228"/>
      <c r="H127" s="1048"/>
      <c r="I127" s="1201"/>
      <c r="J127" s="1199"/>
      <c r="K127" s="1200"/>
      <c r="L127" s="1048"/>
      <c r="M127" s="1201"/>
      <c r="N127" s="1199"/>
      <c r="O127" s="1200"/>
      <c r="P127" s="1199"/>
      <c r="Q127" s="1200"/>
      <c r="R127" s="1048"/>
      <c r="S127" s="1201"/>
      <c r="T127" s="1048"/>
      <c r="U127" s="1201"/>
      <c r="V127" s="1199"/>
      <c r="W127" s="1200"/>
      <c r="X127" s="1048"/>
      <c r="Y127" s="1201"/>
      <c r="Z127" s="1048"/>
      <c r="AA127" s="1201"/>
      <c r="AB127" s="1199"/>
      <c r="AC127" s="1200"/>
      <c r="AD127" s="1048"/>
      <c r="AE127" s="1201"/>
      <c r="AF127" s="363"/>
      <c r="AG127" s="364">
        <v>0</v>
      </c>
      <c r="AH127" s="367" t="s">
        <v>1826</v>
      </c>
      <c r="AI127" s="368"/>
      <c r="AJ127" s="368"/>
      <c r="AK127" s="368"/>
      <c r="AL127" s="368"/>
      <c r="AM127" s="368"/>
      <c r="AN127" s="368"/>
      <c r="AO127" s="368"/>
      <c r="AP127" s="368"/>
      <c r="AQ127" s="1204"/>
      <c r="AR127" s="1205"/>
      <c r="AS127" s="1204"/>
      <c r="AT127" s="1205"/>
      <c r="AU127" s="771"/>
      <c r="AV127" s="772"/>
      <c r="AW127" s="772"/>
      <c r="AX127" s="772"/>
      <c r="AY127" s="773"/>
      <c r="AZ127" s="1243"/>
      <c r="BA127" s="1253"/>
      <c r="BB127" s="1253"/>
      <c r="BC127" s="1253"/>
      <c r="BD127" s="1253"/>
      <c r="BE127" s="1253"/>
      <c r="BF127" s="1245"/>
    </row>
    <row r="128" spans="3:58">
      <c r="C128" s="1229"/>
      <c r="D128" s="1226"/>
      <c r="E128" s="1227"/>
      <c r="F128" s="1227"/>
      <c r="G128" s="1228"/>
      <c r="H128" s="1048"/>
      <c r="I128" s="1201"/>
      <c r="J128" s="1199"/>
      <c r="K128" s="1200"/>
      <c r="L128" s="1048"/>
      <c r="M128" s="1201"/>
      <c r="N128" s="1199"/>
      <c r="O128" s="1200"/>
      <c r="P128" s="1199"/>
      <c r="Q128" s="1200"/>
      <c r="R128" s="1048"/>
      <c r="S128" s="1201"/>
      <c r="T128" s="1048"/>
      <c r="U128" s="1201"/>
      <c r="V128" s="1199"/>
      <c r="W128" s="1200"/>
      <c r="X128" s="1048"/>
      <c r="Y128" s="1201"/>
      <c r="Z128" s="1048"/>
      <c r="AA128" s="1201"/>
      <c r="AB128" s="1199"/>
      <c r="AC128" s="1200"/>
      <c r="AD128" s="1048"/>
      <c r="AE128" s="1201"/>
      <c r="AF128" s="363"/>
      <c r="AG128" s="364">
        <v>1</v>
      </c>
      <c r="AH128" s="367" t="s">
        <v>1827</v>
      </c>
      <c r="AI128" s="368"/>
      <c r="AJ128" s="368"/>
      <c r="AK128" s="368"/>
      <c r="AL128" s="368"/>
      <c r="AM128" s="368"/>
      <c r="AN128" s="368"/>
      <c r="AO128" s="368"/>
      <c r="AP128" s="368"/>
      <c r="AQ128" s="1204"/>
      <c r="AR128" s="1205"/>
      <c r="AS128" s="1204"/>
      <c r="AT128" s="1205"/>
      <c r="AU128" s="771"/>
      <c r="AV128" s="772"/>
      <c r="AW128" s="772"/>
      <c r="AX128" s="772"/>
      <c r="AY128" s="773"/>
      <c r="AZ128" s="1243"/>
      <c r="BA128" s="1253"/>
      <c r="BB128" s="1253"/>
      <c r="BC128" s="1253"/>
      <c r="BD128" s="1253"/>
      <c r="BE128" s="1253"/>
      <c r="BF128" s="1245"/>
    </row>
    <row r="129" spans="3:58">
      <c r="C129" s="1229"/>
      <c r="D129" s="1226"/>
      <c r="E129" s="1227"/>
      <c r="F129" s="1227"/>
      <c r="G129" s="1228"/>
      <c r="H129" s="1048"/>
      <c r="I129" s="1201"/>
      <c r="J129" s="1199"/>
      <c r="K129" s="1200"/>
      <c r="L129" s="1048"/>
      <c r="M129" s="1201"/>
      <c r="N129" s="1199"/>
      <c r="O129" s="1200"/>
      <c r="P129" s="1199"/>
      <c r="Q129" s="1200"/>
      <c r="R129" s="1048"/>
      <c r="S129" s="1201"/>
      <c r="T129" s="1142"/>
      <c r="U129" s="1137"/>
      <c r="V129" s="1140"/>
      <c r="W129" s="1141"/>
      <c r="X129" s="1142"/>
      <c r="Y129" s="1137"/>
      <c r="Z129" s="1048"/>
      <c r="AA129" s="1201"/>
      <c r="AB129" s="1199"/>
      <c r="AC129" s="1200"/>
      <c r="AD129" s="1048"/>
      <c r="AE129" s="1201"/>
      <c r="AF129" s="363"/>
      <c r="AG129" s="364">
        <v>10</v>
      </c>
      <c r="AH129" s="367" t="s">
        <v>1828</v>
      </c>
      <c r="AI129" s="368"/>
      <c r="AJ129" s="368"/>
      <c r="AK129" s="368"/>
      <c r="AL129" s="368"/>
      <c r="AM129" s="368"/>
      <c r="AN129" s="368"/>
      <c r="AO129" s="368"/>
      <c r="AP129" s="368"/>
      <c r="AQ129" s="1206"/>
      <c r="AR129" s="1207"/>
      <c r="AS129" s="1206"/>
      <c r="AT129" s="1207"/>
      <c r="AU129" s="771"/>
      <c r="AV129" s="772"/>
      <c r="AW129" s="772"/>
      <c r="AX129" s="772"/>
      <c r="AY129" s="773"/>
      <c r="AZ129" s="1246"/>
      <c r="BA129" s="1247"/>
      <c r="BB129" s="1247"/>
      <c r="BC129" s="1247"/>
      <c r="BD129" s="1247"/>
      <c r="BE129" s="1247"/>
      <c r="BF129" s="1248"/>
    </row>
    <row r="130" spans="3:58" ht="11.25" customHeight="1">
      <c r="C130" s="1189">
        <f>MAX(C$15:C129)+1</f>
        <v>11</v>
      </c>
      <c r="D130" s="1183" t="s">
        <v>2771</v>
      </c>
      <c r="E130" s="1184"/>
      <c r="F130" s="1184"/>
      <c r="G130" s="1185"/>
      <c r="H130" s="1047" t="s">
        <v>1660</v>
      </c>
      <c r="I130" s="1135"/>
      <c r="J130" s="1138">
        <v>0</v>
      </c>
      <c r="K130" s="1139"/>
      <c r="L130" s="1047">
        <v>1010</v>
      </c>
      <c r="M130" s="1135"/>
      <c r="N130" s="1138">
        <v>0</v>
      </c>
      <c r="O130" s="1139"/>
      <c r="P130" s="1138">
        <v>0</v>
      </c>
      <c r="Q130" s="1139"/>
      <c r="R130" s="1047">
        <v>1</v>
      </c>
      <c r="S130" s="1135"/>
      <c r="T130" s="1047">
        <v>1</v>
      </c>
      <c r="U130" s="1135"/>
      <c r="V130" s="1138">
        <v>0</v>
      </c>
      <c r="W130" s="1139"/>
      <c r="X130" s="1047">
        <v>2</v>
      </c>
      <c r="Y130" s="1135"/>
      <c r="Z130" s="1047">
        <v>0</v>
      </c>
      <c r="AA130" s="1135"/>
      <c r="AB130" s="1138">
        <v>0</v>
      </c>
      <c r="AC130" s="1139"/>
      <c r="AD130" s="1047">
        <v>1</v>
      </c>
      <c r="AE130" s="1135"/>
      <c r="AF130" s="354" t="s">
        <v>1750</v>
      </c>
      <c r="AG130" s="355"/>
      <c r="AH130" s="355"/>
      <c r="AI130" s="355"/>
      <c r="AJ130" s="355"/>
      <c r="AK130" s="355"/>
      <c r="AL130" s="355"/>
      <c r="AM130" s="355"/>
      <c r="AN130" s="355"/>
      <c r="AO130" s="355"/>
      <c r="AP130" s="355"/>
      <c r="AQ130" s="1202" t="s">
        <v>1746</v>
      </c>
      <c r="AR130" s="1203"/>
      <c r="AS130" s="1202"/>
      <c r="AT130" s="1203"/>
      <c r="AU130" s="768"/>
      <c r="AV130" s="769"/>
      <c r="AW130" s="769"/>
      <c r="AX130" s="769"/>
      <c r="AY130" s="770"/>
      <c r="AZ130" s="1214"/>
      <c r="BA130" s="1215"/>
      <c r="BB130" s="1215"/>
      <c r="BC130" s="1215"/>
      <c r="BD130" s="1215"/>
      <c r="BE130" s="1215"/>
      <c r="BF130" s="1216"/>
    </row>
    <row r="131" spans="3:58">
      <c r="C131" s="1229"/>
      <c r="D131" s="1226"/>
      <c r="E131" s="1227"/>
      <c r="F131" s="1227"/>
      <c r="G131" s="1228"/>
      <c r="H131" s="1048"/>
      <c r="I131" s="1201"/>
      <c r="J131" s="1199"/>
      <c r="K131" s="1200"/>
      <c r="L131" s="1048"/>
      <c r="M131" s="1201"/>
      <c r="N131" s="1199"/>
      <c r="O131" s="1200"/>
      <c r="P131" s="1199"/>
      <c r="Q131" s="1200"/>
      <c r="R131" s="1048"/>
      <c r="S131" s="1201"/>
      <c r="T131" s="1048"/>
      <c r="U131" s="1201"/>
      <c r="V131" s="1199"/>
      <c r="W131" s="1200"/>
      <c r="X131" s="1048"/>
      <c r="Y131" s="1201"/>
      <c r="Z131" s="1048"/>
      <c r="AA131" s="1201"/>
      <c r="AB131" s="1199"/>
      <c r="AC131" s="1200"/>
      <c r="AD131" s="1048"/>
      <c r="AE131" s="1201"/>
      <c r="AF131" s="356"/>
      <c r="AG131" s="357" t="s">
        <v>1751</v>
      </c>
      <c r="AH131" s="366" t="s">
        <v>1752</v>
      </c>
      <c r="AI131" s="366"/>
      <c r="AJ131" s="366"/>
      <c r="AK131" s="366"/>
      <c r="AL131" s="366"/>
      <c r="AM131" s="366"/>
      <c r="AN131" s="366"/>
      <c r="AO131" s="366"/>
      <c r="AP131" s="366"/>
      <c r="AQ131" s="1204"/>
      <c r="AR131" s="1205"/>
      <c r="AS131" s="1204"/>
      <c r="AT131" s="1205"/>
      <c r="AU131" s="771"/>
      <c r="AV131" s="772"/>
      <c r="AW131" s="772"/>
      <c r="AX131" s="772"/>
      <c r="AY131" s="773"/>
      <c r="AZ131" s="1243"/>
      <c r="BA131" s="1253"/>
      <c r="BB131" s="1253"/>
      <c r="BC131" s="1253"/>
      <c r="BD131" s="1253"/>
      <c r="BE131" s="1253"/>
      <c r="BF131" s="1245"/>
    </row>
    <row r="132" spans="3:58" ht="11.25" customHeight="1">
      <c r="C132" s="1229"/>
      <c r="D132" s="1226"/>
      <c r="E132" s="1227"/>
      <c r="F132" s="1227"/>
      <c r="G132" s="1228"/>
      <c r="H132" s="1048"/>
      <c r="I132" s="1201"/>
      <c r="J132" s="1199"/>
      <c r="K132" s="1200"/>
      <c r="L132" s="1048"/>
      <c r="M132" s="1201"/>
      <c r="N132" s="1199"/>
      <c r="O132" s="1200"/>
      <c r="P132" s="1199"/>
      <c r="Q132" s="1200"/>
      <c r="R132" s="1048"/>
      <c r="S132" s="1201"/>
      <c r="T132" s="1048"/>
      <c r="U132" s="1201"/>
      <c r="V132" s="1199"/>
      <c r="W132" s="1200"/>
      <c r="X132" s="1048"/>
      <c r="Y132" s="1201"/>
      <c r="Z132" s="1048"/>
      <c r="AA132" s="1201"/>
      <c r="AB132" s="1199"/>
      <c r="AC132" s="1200"/>
      <c r="AD132" s="1048"/>
      <c r="AE132" s="1201"/>
      <c r="AF132" s="358"/>
      <c r="AG132" s="359">
        <v>0</v>
      </c>
      <c r="AH132" s="1195" t="s">
        <v>1763</v>
      </c>
      <c r="AI132" s="1196"/>
      <c r="AJ132" s="1196"/>
      <c r="AK132" s="1196"/>
      <c r="AL132" s="1196"/>
      <c r="AM132" s="1196"/>
      <c r="AN132" s="1196"/>
      <c r="AO132" s="1196"/>
      <c r="AP132" s="1196"/>
      <c r="AQ132" s="1204"/>
      <c r="AR132" s="1205"/>
      <c r="AS132" s="1204"/>
      <c r="AT132" s="1205"/>
      <c r="AU132" s="771"/>
      <c r="AV132" s="772"/>
      <c r="AW132" s="772"/>
      <c r="AX132" s="772"/>
      <c r="AY132" s="773"/>
      <c r="AZ132" s="1243"/>
      <c r="BA132" s="1253"/>
      <c r="BB132" s="1253"/>
      <c r="BC132" s="1253"/>
      <c r="BD132" s="1253"/>
      <c r="BE132" s="1253"/>
      <c r="BF132" s="1245"/>
    </row>
    <row r="133" spans="3:58" ht="17.25" customHeight="1">
      <c r="C133" s="1229"/>
      <c r="D133" s="1226"/>
      <c r="E133" s="1227"/>
      <c r="F133" s="1227"/>
      <c r="G133" s="1228"/>
      <c r="H133" s="1048"/>
      <c r="I133" s="1201"/>
      <c r="J133" s="1199"/>
      <c r="K133" s="1200"/>
      <c r="L133" s="1048"/>
      <c r="M133" s="1201"/>
      <c r="N133" s="1199"/>
      <c r="O133" s="1200"/>
      <c r="P133" s="1199"/>
      <c r="Q133" s="1200"/>
      <c r="R133" s="1048"/>
      <c r="S133" s="1201"/>
      <c r="T133" s="1048"/>
      <c r="U133" s="1201"/>
      <c r="V133" s="1199"/>
      <c r="W133" s="1200"/>
      <c r="X133" s="1048"/>
      <c r="Y133" s="1201"/>
      <c r="Z133" s="1047">
        <v>0</v>
      </c>
      <c r="AA133" s="1135"/>
      <c r="AB133" s="1138">
        <v>0</v>
      </c>
      <c r="AC133" s="1139"/>
      <c r="AD133" s="1047">
        <v>1</v>
      </c>
      <c r="AE133" s="1135"/>
      <c r="AF133" s="1183" t="s">
        <v>1834</v>
      </c>
      <c r="AG133" s="1196"/>
      <c r="AH133" s="1196"/>
      <c r="AI133" s="1196"/>
      <c r="AJ133" s="1196"/>
      <c r="AK133" s="1196"/>
      <c r="AL133" s="1196"/>
      <c r="AM133" s="1196"/>
      <c r="AN133" s="1196"/>
      <c r="AO133" s="1196"/>
      <c r="AP133" s="1196"/>
      <c r="AQ133" s="1204"/>
      <c r="AR133" s="1205"/>
      <c r="AS133" s="1204"/>
      <c r="AT133" s="1205"/>
      <c r="AU133" s="771"/>
      <c r="AV133" s="772"/>
      <c r="AW133" s="772"/>
      <c r="AX133" s="772"/>
      <c r="AY133" s="773"/>
      <c r="AZ133" s="1243"/>
      <c r="BA133" s="1253"/>
      <c r="BB133" s="1253"/>
      <c r="BC133" s="1253"/>
      <c r="BD133" s="1253"/>
      <c r="BE133" s="1253"/>
      <c r="BF133" s="1245"/>
    </row>
    <row r="134" spans="3:58" ht="11.25" customHeight="1">
      <c r="C134" s="1229"/>
      <c r="D134" s="1226"/>
      <c r="E134" s="1227"/>
      <c r="F134" s="1227"/>
      <c r="G134" s="1228"/>
      <c r="H134" s="1048"/>
      <c r="I134" s="1201"/>
      <c r="J134" s="1199"/>
      <c r="K134" s="1200"/>
      <c r="L134" s="1048"/>
      <c r="M134" s="1201"/>
      <c r="N134" s="1199"/>
      <c r="O134" s="1200"/>
      <c r="P134" s="1199"/>
      <c r="Q134" s="1200"/>
      <c r="R134" s="1048"/>
      <c r="S134" s="1201"/>
      <c r="T134" s="1048"/>
      <c r="U134" s="1201"/>
      <c r="V134" s="1199"/>
      <c r="W134" s="1200"/>
      <c r="X134" s="1048"/>
      <c r="Y134" s="1201"/>
      <c r="Z134" s="1048"/>
      <c r="AA134" s="1201"/>
      <c r="AB134" s="1199"/>
      <c r="AC134" s="1200"/>
      <c r="AD134" s="1048"/>
      <c r="AE134" s="1201"/>
      <c r="AF134" s="361"/>
      <c r="AG134" s="362" t="s">
        <v>1751</v>
      </c>
      <c r="AH134" s="1254" t="s">
        <v>1752</v>
      </c>
      <c r="AI134" s="1255"/>
      <c r="AJ134" s="1255"/>
      <c r="AK134" s="1255"/>
      <c r="AL134" s="1255"/>
      <c r="AM134" s="1255"/>
      <c r="AN134" s="1255"/>
      <c r="AO134" s="1255"/>
      <c r="AP134" s="1255"/>
      <c r="AQ134" s="1204"/>
      <c r="AR134" s="1205"/>
      <c r="AS134" s="1204"/>
      <c r="AT134" s="1205"/>
      <c r="AU134" s="771"/>
      <c r="AV134" s="772"/>
      <c r="AW134" s="772"/>
      <c r="AX134" s="772"/>
      <c r="AY134" s="773"/>
      <c r="AZ134" s="1243"/>
      <c r="BA134" s="1253"/>
      <c r="BB134" s="1253"/>
      <c r="BC134" s="1253"/>
      <c r="BD134" s="1253"/>
      <c r="BE134" s="1253"/>
      <c r="BF134" s="1245"/>
    </row>
    <row r="135" spans="3:58" ht="11.25" customHeight="1">
      <c r="C135" s="1229"/>
      <c r="D135" s="1226"/>
      <c r="E135" s="1227"/>
      <c r="F135" s="1227"/>
      <c r="G135" s="1228"/>
      <c r="H135" s="1048"/>
      <c r="I135" s="1201"/>
      <c r="J135" s="1199"/>
      <c r="K135" s="1200"/>
      <c r="L135" s="1048"/>
      <c r="M135" s="1201"/>
      <c r="N135" s="1199"/>
      <c r="O135" s="1200"/>
      <c r="P135" s="1199"/>
      <c r="Q135" s="1200"/>
      <c r="R135" s="1048"/>
      <c r="S135" s="1201"/>
      <c r="T135" s="1048"/>
      <c r="U135" s="1201"/>
      <c r="V135" s="1199"/>
      <c r="W135" s="1200"/>
      <c r="X135" s="1048"/>
      <c r="Y135" s="1201"/>
      <c r="Z135" s="1048"/>
      <c r="AA135" s="1201"/>
      <c r="AB135" s="1199"/>
      <c r="AC135" s="1200"/>
      <c r="AD135" s="1048"/>
      <c r="AE135" s="1201"/>
      <c r="AF135" s="363"/>
      <c r="AG135" s="364">
        <v>0</v>
      </c>
      <c r="AH135" s="367" t="s">
        <v>1829</v>
      </c>
      <c r="AI135" s="368"/>
      <c r="AJ135" s="368"/>
      <c r="AK135" s="368"/>
      <c r="AL135" s="368"/>
      <c r="AM135" s="368"/>
      <c r="AN135" s="368"/>
      <c r="AO135" s="368"/>
      <c r="AP135" s="368"/>
      <c r="AQ135" s="1204"/>
      <c r="AR135" s="1205"/>
      <c r="AS135" s="1204"/>
      <c r="AT135" s="1205"/>
      <c r="AU135" s="771"/>
      <c r="AV135" s="772"/>
      <c r="AW135" s="772"/>
      <c r="AX135" s="772"/>
      <c r="AY135" s="773"/>
      <c r="AZ135" s="1243"/>
      <c r="BA135" s="1253"/>
      <c r="BB135" s="1253"/>
      <c r="BC135" s="1253"/>
      <c r="BD135" s="1253"/>
      <c r="BE135" s="1253"/>
      <c r="BF135" s="1245"/>
    </row>
    <row r="136" spans="3:58">
      <c r="C136" s="1229"/>
      <c r="D136" s="1226"/>
      <c r="E136" s="1227"/>
      <c r="F136" s="1227"/>
      <c r="G136" s="1228"/>
      <c r="H136" s="1048"/>
      <c r="I136" s="1201"/>
      <c r="J136" s="1199"/>
      <c r="K136" s="1200"/>
      <c r="L136" s="1048"/>
      <c r="M136" s="1201"/>
      <c r="N136" s="1199"/>
      <c r="O136" s="1200"/>
      <c r="P136" s="1199"/>
      <c r="Q136" s="1200"/>
      <c r="R136" s="1048"/>
      <c r="S136" s="1201"/>
      <c r="T136" s="1048"/>
      <c r="U136" s="1201"/>
      <c r="V136" s="1199"/>
      <c r="W136" s="1200"/>
      <c r="X136" s="1048"/>
      <c r="Y136" s="1201"/>
      <c r="Z136" s="1048"/>
      <c r="AA136" s="1201"/>
      <c r="AB136" s="1199"/>
      <c r="AC136" s="1200"/>
      <c r="AD136" s="1048"/>
      <c r="AE136" s="1201"/>
      <c r="AF136" s="363"/>
      <c r="AG136" s="364">
        <v>1</v>
      </c>
      <c r="AH136" s="367" t="s">
        <v>1830</v>
      </c>
      <c r="AI136" s="368"/>
      <c r="AJ136" s="368"/>
      <c r="AK136" s="368"/>
      <c r="AL136" s="368"/>
      <c r="AM136" s="368"/>
      <c r="AN136" s="368"/>
      <c r="AO136" s="368"/>
      <c r="AP136" s="368"/>
      <c r="AQ136" s="1204"/>
      <c r="AR136" s="1205"/>
      <c r="AS136" s="1204"/>
      <c r="AT136" s="1205"/>
      <c r="AU136" s="771"/>
      <c r="AV136" s="772"/>
      <c r="AW136" s="772"/>
      <c r="AX136" s="772"/>
      <c r="AY136" s="773"/>
      <c r="AZ136" s="1243"/>
      <c r="BA136" s="1253"/>
      <c r="BB136" s="1253"/>
      <c r="BC136" s="1253"/>
      <c r="BD136" s="1253"/>
      <c r="BE136" s="1253"/>
      <c r="BF136" s="1245"/>
    </row>
    <row r="137" spans="3:58">
      <c r="C137" s="1229"/>
      <c r="D137" s="1226"/>
      <c r="E137" s="1227"/>
      <c r="F137" s="1227"/>
      <c r="G137" s="1228"/>
      <c r="H137" s="1048"/>
      <c r="I137" s="1201"/>
      <c r="J137" s="1199"/>
      <c r="K137" s="1200"/>
      <c r="L137" s="1048"/>
      <c r="M137" s="1201"/>
      <c r="N137" s="1199"/>
      <c r="O137" s="1200"/>
      <c r="P137" s="1199"/>
      <c r="Q137" s="1200"/>
      <c r="R137" s="1048"/>
      <c r="S137" s="1201"/>
      <c r="T137" s="1048"/>
      <c r="U137" s="1201"/>
      <c r="V137" s="1199"/>
      <c r="W137" s="1200"/>
      <c r="X137" s="1048"/>
      <c r="Y137" s="1201"/>
      <c r="Z137" s="1048"/>
      <c r="AA137" s="1201"/>
      <c r="AB137" s="1199"/>
      <c r="AC137" s="1200"/>
      <c r="AD137" s="1048"/>
      <c r="AE137" s="1201"/>
      <c r="AF137" s="363"/>
      <c r="AG137" s="364">
        <v>10</v>
      </c>
      <c r="AH137" s="367" t="s">
        <v>1831</v>
      </c>
      <c r="AI137" s="368"/>
      <c r="AJ137" s="368"/>
      <c r="AK137" s="368"/>
      <c r="AL137" s="368"/>
      <c r="AM137" s="368"/>
      <c r="AN137" s="368"/>
      <c r="AO137" s="368"/>
      <c r="AP137" s="368"/>
      <c r="AQ137" s="1204"/>
      <c r="AR137" s="1205"/>
      <c r="AS137" s="1204"/>
      <c r="AT137" s="1205"/>
      <c r="AU137" s="771"/>
      <c r="AV137" s="772"/>
      <c r="AW137" s="772"/>
      <c r="AX137" s="772"/>
      <c r="AY137" s="773"/>
      <c r="AZ137" s="1243"/>
      <c r="BA137" s="1253"/>
      <c r="BB137" s="1253"/>
      <c r="BC137" s="1253"/>
      <c r="BD137" s="1253"/>
      <c r="BE137" s="1253"/>
      <c r="BF137" s="1245"/>
    </row>
    <row r="138" spans="3:58">
      <c r="C138" s="1229"/>
      <c r="D138" s="1226"/>
      <c r="E138" s="1227"/>
      <c r="F138" s="1227"/>
      <c r="G138" s="1228"/>
      <c r="H138" s="1048"/>
      <c r="I138" s="1201"/>
      <c r="J138" s="1199"/>
      <c r="K138" s="1200"/>
      <c r="L138" s="1048"/>
      <c r="M138" s="1201"/>
      <c r="N138" s="1199"/>
      <c r="O138" s="1200"/>
      <c r="P138" s="1199"/>
      <c r="Q138" s="1200"/>
      <c r="R138" s="1048"/>
      <c r="S138" s="1201"/>
      <c r="T138" s="1142"/>
      <c r="U138" s="1137"/>
      <c r="V138" s="1140"/>
      <c r="W138" s="1141"/>
      <c r="X138" s="1142"/>
      <c r="Y138" s="1137"/>
      <c r="Z138" s="1048"/>
      <c r="AA138" s="1201"/>
      <c r="AB138" s="1199"/>
      <c r="AC138" s="1200"/>
      <c r="AD138" s="1048"/>
      <c r="AE138" s="1201"/>
      <c r="AF138" s="363"/>
      <c r="AG138" s="364">
        <v>11</v>
      </c>
      <c r="AH138" s="367" t="s">
        <v>1832</v>
      </c>
      <c r="AI138" s="368"/>
      <c r="AJ138" s="368"/>
      <c r="AK138" s="368"/>
      <c r="AL138" s="368"/>
      <c r="AM138" s="368"/>
      <c r="AN138" s="368"/>
      <c r="AO138" s="368"/>
      <c r="AP138" s="368"/>
      <c r="AQ138" s="1206"/>
      <c r="AR138" s="1207"/>
      <c r="AS138" s="1206"/>
      <c r="AT138" s="1207"/>
      <c r="AU138" s="771"/>
      <c r="AV138" s="772"/>
      <c r="AW138" s="772"/>
      <c r="AX138" s="772"/>
      <c r="AY138" s="773"/>
      <c r="AZ138" s="1246"/>
      <c r="BA138" s="1247"/>
      <c r="BB138" s="1247"/>
      <c r="BC138" s="1247"/>
      <c r="BD138" s="1247"/>
      <c r="BE138" s="1247"/>
      <c r="BF138" s="1248"/>
    </row>
    <row r="139" spans="3:58" ht="11.25" customHeight="1">
      <c r="C139" s="1189">
        <f>MAX(C$15:C138)+1</f>
        <v>12</v>
      </c>
      <c r="D139" s="1183" t="s">
        <v>2772</v>
      </c>
      <c r="E139" s="1184"/>
      <c r="F139" s="1184"/>
      <c r="G139" s="1185"/>
      <c r="H139" s="1047" t="s">
        <v>1660</v>
      </c>
      <c r="I139" s="1135"/>
      <c r="J139" s="1138">
        <v>0</v>
      </c>
      <c r="K139" s="1139"/>
      <c r="L139" s="1047">
        <v>1011</v>
      </c>
      <c r="M139" s="1135"/>
      <c r="N139" s="1138">
        <v>0</v>
      </c>
      <c r="O139" s="1139"/>
      <c r="P139" s="1138">
        <v>0</v>
      </c>
      <c r="Q139" s="1139"/>
      <c r="R139" s="1047">
        <v>1</v>
      </c>
      <c r="S139" s="1135"/>
      <c r="T139" s="1047">
        <v>1</v>
      </c>
      <c r="U139" s="1135"/>
      <c r="V139" s="1138">
        <v>0</v>
      </c>
      <c r="W139" s="1139"/>
      <c r="X139" s="1047">
        <v>2</v>
      </c>
      <c r="Y139" s="1135"/>
      <c r="Z139" s="1047">
        <v>0</v>
      </c>
      <c r="AA139" s="1135"/>
      <c r="AB139" s="1138">
        <v>0</v>
      </c>
      <c r="AC139" s="1139"/>
      <c r="AD139" s="1047">
        <v>1</v>
      </c>
      <c r="AE139" s="1135"/>
      <c r="AF139" s="354" t="s">
        <v>1750</v>
      </c>
      <c r="AG139" s="355"/>
      <c r="AH139" s="355"/>
      <c r="AI139" s="355"/>
      <c r="AJ139" s="355"/>
      <c r="AK139" s="355"/>
      <c r="AL139" s="355"/>
      <c r="AM139" s="355"/>
      <c r="AN139" s="355"/>
      <c r="AO139" s="355"/>
      <c r="AP139" s="355"/>
      <c r="AQ139" s="1202" t="s">
        <v>1746</v>
      </c>
      <c r="AR139" s="1203"/>
      <c r="AS139" s="1202"/>
      <c r="AT139" s="1203"/>
      <c r="AU139" s="768"/>
      <c r="AV139" s="769"/>
      <c r="AW139" s="769"/>
      <c r="AX139" s="769"/>
      <c r="AY139" s="770"/>
      <c r="AZ139" s="1214"/>
      <c r="BA139" s="1215"/>
      <c r="BB139" s="1215"/>
      <c r="BC139" s="1215"/>
      <c r="BD139" s="1215"/>
      <c r="BE139" s="1215"/>
      <c r="BF139" s="1216"/>
    </row>
    <row r="140" spans="3:58">
      <c r="C140" s="1229"/>
      <c r="D140" s="1226"/>
      <c r="E140" s="1227"/>
      <c r="F140" s="1227"/>
      <c r="G140" s="1228"/>
      <c r="H140" s="1048"/>
      <c r="I140" s="1201"/>
      <c r="J140" s="1199"/>
      <c r="K140" s="1200"/>
      <c r="L140" s="1048"/>
      <c r="M140" s="1201"/>
      <c r="N140" s="1199"/>
      <c r="O140" s="1200"/>
      <c r="P140" s="1199"/>
      <c r="Q140" s="1200"/>
      <c r="R140" s="1048"/>
      <c r="S140" s="1201"/>
      <c r="T140" s="1048"/>
      <c r="U140" s="1201"/>
      <c r="V140" s="1199"/>
      <c r="W140" s="1200"/>
      <c r="X140" s="1048"/>
      <c r="Y140" s="1201"/>
      <c r="Z140" s="1048"/>
      <c r="AA140" s="1201"/>
      <c r="AB140" s="1199"/>
      <c r="AC140" s="1200"/>
      <c r="AD140" s="1048"/>
      <c r="AE140" s="1201"/>
      <c r="AF140" s="356"/>
      <c r="AG140" s="357" t="s">
        <v>1751</v>
      </c>
      <c r="AH140" s="366" t="s">
        <v>1752</v>
      </c>
      <c r="AI140" s="366"/>
      <c r="AJ140" s="366"/>
      <c r="AK140" s="366"/>
      <c r="AL140" s="366"/>
      <c r="AM140" s="366"/>
      <c r="AN140" s="366"/>
      <c r="AO140" s="366"/>
      <c r="AP140" s="366"/>
      <c r="AQ140" s="1204"/>
      <c r="AR140" s="1205"/>
      <c r="AS140" s="1204"/>
      <c r="AT140" s="1205"/>
      <c r="AU140" s="771"/>
      <c r="AV140" s="772"/>
      <c r="AW140" s="772"/>
      <c r="AX140" s="772"/>
      <c r="AY140" s="773"/>
      <c r="AZ140" s="1243"/>
      <c r="BA140" s="1253"/>
      <c r="BB140" s="1253"/>
      <c r="BC140" s="1253"/>
      <c r="BD140" s="1253"/>
      <c r="BE140" s="1253"/>
      <c r="BF140" s="1245"/>
    </row>
    <row r="141" spans="3:58">
      <c r="C141" s="1229"/>
      <c r="D141" s="1226"/>
      <c r="E141" s="1227"/>
      <c r="F141" s="1227"/>
      <c r="G141" s="1228"/>
      <c r="H141" s="1048"/>
      <c r="I141" s="1201"/>
      <c r="J141" s="1199"/>
      <c r="K141" s="1200"/>
      <c r="L141" s="1048"/>
      <c r="M141" s="1201"/>
      <c r="N141" s="1199"/>
      <c r="O141" s="1200"/>
      <c r="P141" s="1199"/>
      <c r="Q141" s="1200"/>
      <c r="R141" s="1048"/>
      <c r="S141" s="1201"/>
      <c r="T141" s="1048"/>
      <c r="U141" s="1201"/>
      <c r="V141" s="1199"/>
      <c r="W141" s="1200"/>
      <c r="X141" s="1048"/>
      <c r="Y141" s="1201"/>
      <c r="Z141" s="1048"/>
      <c r="AA141" s="1201"/>
      <c r="AB141" s="1199"/>
      <c r="AC141" s="1200"/>
      <c r="AD141" s="1048"/>
      <c r="AE141" s="1201"/>
      <c r="AF141" s="358"/>
      <c r="AG141" s="359">
        <v>1</v>
      </c>
      <c r="AH141" s="1195" t="s">
        <v>1759</v>
      </c>
      <c r="AI141" s="1196"/>
      <c r="AJ141" s="1196"/>
      <c r="AK141" s="1196"/>
      <c r="AL141" s="1196"/>
      <c r="AM141" s="1196"/>
      <c r="AN141" s="1196"/>
      <c r="AO141" s="1196"/>
      <c r="AP141" s="1196"/>
      <c r="AQ141" s="1204"/>
      <c r="AR141" s="1205"/>
      <c r="AS141" s="1204"/>
      <c r="AT141" s="1205"/>
      <c r="AU141" s="771"/>
      <c r="AV141" s="772"/>
      <c r="AW141" s="772"/>
      <c r="AX141" s="772"/>
      <c r="AY141" s="773"/>
      <c r="AZ141" s="1243"/>
      <c r="BA141" s="1253"/>
      <c r="BB141" s="1253"/>
      <c r="BC141" s="1253"/>
      <c r="BD141" s="1253"/>
      <c r="BE141" s="1253"/>
      <c r="BF141" s="1245"/>
    </row>
    <row r="142" spans="3:58">
      <c r="C142" s="1229"/>
      <c r="D142" s="1226"/>
      <c r="E142" s="1227"/>
      <c r="F142" s="1227"/>
      <c r="G142" s="1228"/>
      <c r="H142" s="1048"/>
      <c r="I142" s="1201"/>
      <c r="J142" s="1199"/>
      <c r="K142" s="1200"/>
      <c r="L142" s="1048"/>
      <c r="M142" s="1201"/>
      <c r="N142" s="1199"/>
      <c r="O142" s="1200"/>
      <c r="P142" s="1199"/>
      <c r="Q142" s="1200"/>
      <c r="R142" s="1048"/>
      <c r="S142" s="1201"/>
      <c r="T142" s="1048"/>
      <c r="U142" s="1201"/>
      <c r="V142" s="1199"/>
      <c r="W142" s="1200"/>
      <c r="X142" s="1048"/>
      <c r="Y142" s="1201"/>
      <c r="Z142" s="1048"/>
      <c r="AA142" s="1201"/>
      <c r="AB142" s="1199"/>
      <c r="AC142" s="1200"/>
      <c r="AD142" s="1048"/>
      <c r="AE142" s="1201"/>
      <c r="AF142" s="358"/>
      <c r="AG142" s="359">
        <v>2</v>
      </c>
      <c r="AH142" s="1195" t="s">
        <v>1748</v>
      </c>
      <c r="AI142" s="1196"/>
      <c r="AJ142" s="1196"/>
      <c r="AK142" s="1196"/>
      <c r="AL142" s="1196"/>
      <c r="AM142" s="1196"/>
      <c r="AN142" s="1196"/>
      <c r="AO142" s="1196"/>
      <c r="AP142" s="1196"/>
      <c r="AQ142" s="1204"/>
      <c r="AR142" s="1205"/>
      <c r="AS142" s="1204"/>
      <c r="AT142" s="1205"/>
      <c r="AU142" s="771"/>
      <c r="AV142" s="772"/>
      <c r="AW142" s="772"/>
      <c r="AX142" s="772"/>
      <c r="AY142" s="773"/>
      <c r="AZ142" s="1243"/>
      <c r="BA142" s="1253"/>
      <c r="BB142" s="1253"/>
      <c r="BC142" s="1253"/>
      <c r="BD142" s="1253"/>
      <c r="BE142" s="1253"/>
      <c r="BF142" s="1245"/>
    </row>
    <row r="143" spans="3:58" ht="17.25" customHeight="1">
      <c r="C143" s="1229"/>
      <c r="D143" s="1226"/>
      <c r="E143" s="1227"/>
      <c r="F143" s="1227"/>
      <c r="G143" s="1228"/>
      <c r="H143" s="1048"/>
      <c r="I143" s="1201"/>
      <c r="J143" s="1199"/>
      <c r="K143" s="1200"/>
      <c r="L143" s="1048"/>
      <c r="M143" s="1201"/>
      <c r="N143" s="1199"/>
      <c r="O143" s="1200"/>
      <c r="P143" s="1199"/>
      <c r="Q143" s="1200"/>
      <c r="R143" s="1048"/>
      <c r="S143" s="1201"/>
      <c r="T143" s="1048"/>
      <c r="U143" s="1201"/>
      <c r="V143" s="1199"/>
      <c r="W143" s="1200"/>
      <c r="X143" s="1048"/>
      <c r="Y143" s="1201"/>
      <c r="Z143" s="1047">
        <v>0</v>
      </c>
      <c r="AA143" s="1135"/>
      <c r="AB143" s="1138">
        <v>0</v>
      </c>
      <c r="AC143" s="1139"/>
      <c r="AD143" s="1047">
        <v>1</v>
      </c>
      <c r="AE143" s="1135"/>
      <c r="AF143" s="1183" t="s">
        <v>1833</v>
      </c>
      <c r="AG143" s="1196"/>
      <c r="AH143" s="1196"/>
      <c r="AI143" s="1196"/>
      <c r="AJ143" s="1196"/>
      <c r="AK143" s="1196"/>
      <c r="AL143" s="1196"/>
      <c r="AM143" s="1196"/>
      <c r="AN143" s="1196"/>
      <c r="AO143" s="1196"/>
      <c r="AP143" s="1196"/>
      <c r="AQ143" s="1204"/>
      <c r="AR143" s="1205"/>
      <c r="AS143" s="1204"/>
      <c r="AT143" s="1205"/>
      <c r="AU143" s="771"/>
      <c r="AV143" s="772"/>
      <c r="AW143" s="772"/>
      <c r="AX143" s="772"/>
      <c r="AY143" s="773"/>
      <c r="AZ143" s="1243"/>
      <c r="BA143" s="1253"/>
      <c r="BB143" s="1253"/>
      <c r="BC143" s="1253"/>
      <c r="BD143" s="1253"/>
      <c r="BE143" s="1253"/>
      <c r="BF143" s="1245"/>
    </row>
    <row r="144" spans="3:58" ht="11.25" customHeight="1">
      <c r="C144" s="1229"/>
      <c r="D144" s="1226"/>
      <c r="E144" s="1227"/>
      <c r="F144" s="1227"/>
      <c r="G144" s="1228"/>
      <c r="H144" s="1048"/>
      <c r="I144" s="1201"/>
      <c r="J144" s="1199"/>
      <c r="K144" s="1200"/>
      <c r="L144" s="1048"/>
      <c r="M144" s="1201"/>
      <c r="N144" s="1199"/>
      <c r="O144" s="1200"/>
      <c r="P144" s="1199"/>
      <c r="Q144" s="1200"/>
      <c r="R144" s="1048"/>
      <c r="S144" s="1201"/>
      <c r="T144" s="1048"/>
      <c r="U144" s="1201"/>
      <c r="V144" s="1199"/>
      <c r="W144" s="1200"/>
      <c r="X144" s="1048"/>
      <c r="Y144" s="1201"/>
      <c r="Z144" s="1048"/>
      <c r="AA144" s="1201"/>
      <c r="AB144" s="1199"/>
      <c r="AC144" s="1200"/>
      <c r="AD144" s="1048"/>
      <c r="AE144" s="1201"/>
      <c r="AF144" s="361"/>
      <c r="AG144" s="362" t="s">
        <v>1751</v>
      </c>
      <c r="AH144" s="1254" t="s">
        <v>1752</v>
      </c>
      <c r="AI144" s="1255"/>
      <c r="AJ144" s="1255"/>
      <c r="AK144" s="1255"/>
      <c r="AL144" s="1255"/>
      <c r="AM144" s="1255"/>
      <c r="AN144" s="1255"/>
      <c r="AO144" s="1255"/>
      <c r="AP144" s="1255"/>
      <c r="AQ144" s="1204"/>
      <c r="AR144" s="1205"/>
      <c r="AS144" s="1204"/>
      <c r="AT144" s="1205"/>
      <c r="AU144" s="771"/>
      <c r="AV144" s="772"/>
      <c r="AW144" s="772"/>
      <c r="AX144" s="772"/>
      <c r="AY144" s="773"/>
      <c r="AZ144" s="1243"/>
      <c r="BA144" s="1253"/>
      <c r="BB144" s="1253"/>
      <c r="BC144" s="1253"/>
      <c r="BD144" s="1253"/>
      <c r="BE144" s="1253"/>
      <c r="BF144" s="1245"/>
    </row>
    <row r="145" spans="3:64" ht="11.25" customHeight="1">
      <c r="C145" s="1229"/>
      <c r="D145" s="1226"/>
      <c r="E145" s="1227"/>
      <c r="F145" s="1227"/>
      <c r="G145" s="1228"/>
      <c r="H145" s="1048"/>
      <c r="I145" s="1201"/>
      <c r="J145" s="1199"/>
      <c r="K145" s="1200"/>
      <c r="L145" s="1048"/>
      <c r="M145" s="1201"/>
      <c r="N145" s="1199"/>
      <c r="O145" s="1200"/>
      <c r="P145" s="1199"/>
      <c r="Q145" s="1200"/>
      <c r="R145" s="1048"/>
      <c r="S145" s="1201"/>
      <c r="T145" s="1048"/>
      <c r="U145" s="1201"/>
      <c r="V145" s="1199"/>
      <c r="W145" s="1200"/>
      <c r="X145" s="1048"/>
      <c r="Y145" s="1201"/>
      <c r="Z145" s="1048"/>
      <c r="AA145" s="1201"/>
      <c r="AB145" s="1199"/>
      <c r="AC145" s="1200"/>
      <c r="AD145" s="1048"/>
      <c r="AE145" s="1201"/>
      <c r="AF145" s="363"/>
      <c r="AG145" s="364">
        <v>1</v>
      </c>
      <c r="AH145" s="367" t="s">
        <v>1835</v>
      </c>
      <c r="AI145" s="368"/>
      <c r="AJ145" s="368"/>
      <c r="AK145" s="368"/>
      <c r="AL145" s="368"/>
      <c r="AM145" s="368"/>
      <c r="AN145" s="368"/>
      <c r="AO145" s="368"/>
      <c r="AP145" s="368"/>
      <c r="AQ145" s="1204"/>
      <c r="AR145" s="1205"/>
      <c r="AS145" s="1204"/>
      <c r="AT145" s="1205"/>
      <c r="AU145" s="771"/>
      <c r="AV145" s="772"/>
      <c r="AW145" s="772"/>
      <c r="AX145" s="772"/>
      <c r="AY145" s="773"/>
      <c r="AZ145" s="1243"/>
      <c r="BA145" s="1253"/>
      <c r="BB145" s="1253"/>
      <c r="BC145" s="1253"/>
      <c r="BD145" s="1253"/>
      <c r="BE145" s="1253"/>
      <c r="BF145" s="1245"/>
    </row>
    <row r="146" spans="3:64">
      <c r="C146" s="1229"/>
      <c r="D146" s="1226"/>
      <c r="E146" s="1227"/>
      <c r="F146" s="1227"/>
      <c r="G146" s="1228"/>
      <c r="H146" s="1048"/>
      <c r="I146" s="1201"/>
      <c r="J146" s="1199"/>
      <c r="K146" s="1200"/>
      <c r="L146" s="1048"/>
      <c r="M146" s="1201"/>
      <c r="N146" s="1199"/>
      <c r="O146" s="1200"/>
      <c r="P146" s="1199"/>
      <c r="Q146" s="1200"/>
      <c r="R146" s="1048"/>
      <c r="S146" s="1201"/>
      <c r="T146" s="1048"/>
      <c r="U146" s="1201"/>
      <c r="V146" s="1199"/>
      <c r="W146" s="1200"/>
      <c r="X146" s="1048"/>
      <c r="Y146" s="1201"/>
      <c r="Z146" s="1048"/>
      <c r="AA146" s="1201"/>
      <c r="AB146" s="1199"/>
      <c r="AC146" s="1200"/>
      <c r="AD146" s="1048"/>
      <c r="AE146" s="1201"/>
      <c r="AF146" s="363"/>
      <c r="AG146" s="364">
        <v>2</v>
      </c>
      <c r="AH146" s="367" t="s">
        <v>1836</v>
      </c>
      <c r="AI146" s="368"/>
      <c r="AJ146" s="368"/>
      <c r="AK146" s="368"/>
      <c r="AL146" s="368"/>
      <c r="AM146" s="368"/>
      <c r="AN146" s="368"/>
      <c r="AO146" s="368"/>
      <c r="AP146" s="368"/>
      <c r="AQ146" s="1204"/>
      <c r="AR146" s="1205"/>
      <c r="AS146" s="1204"/>
      <c r="AT146" s="1205"/>
      <c r="AU146" s="771"/>
      <c r="AV146" s="772"/>
      <c r="AW146" s="772"/>
      <c r="AX146" s="772"/>
      <c r="AY146" s="773"/>
      <c r="AZ146" s="1243"/>
      <c r="BA146" s="1253"/>
      <c r="BB146" s="1253"/>
      <c r="BC146" s="1253"/>
      <c r="BD146" s="1253"/>
      <c r="BE146" s="1253"/>
      <c r="BF146" s="1245"/>
    </row>
    <row r="147" spans="3:64">
      <c r="C147" s="1229"/>
      <c r="D147" s="1226"/>
      <c r="E147" s="1227"/>
      <c r="F147" s="1227"/>
      <c r="G147" s="1228"/>
      <c r="H147" s="1048"/>
      <c r="I147" s="1201"/>
      <c r="J147" s="1199"/>
      <c r="K147" s="1200"/>
      <c r="L147" s="1048"/>
      <c r="M147" s="1201"/>
      <c r="N147" s="1199"/>
      <c r="O147" s="1200"/>
      <c r="P147" s="1199"/>
      <c r="Q147" s="1200"/>
      <c r="R147" s="1048"/>
      <c r="S147" s="1201"/>
      <c r="T147" s="1048"/>
      <c r="U147" s="1201"/>
      <c r="V147" s="1199"/>
      <c r="W147" s="1200"/>
      <c r="X147" s="1048"/>
      <c r="Y147" s="1201"/>
      <c r="Z147" s="1048"/>
      <c r="AA147" s="1201"/>
      <c r="AB147" s="1199"/>
      <c r="AC147" s="1200"/>
      <c r="AD147" s="1048"/>
      <c r="AE147" s="1201"/>
      <c r="AF147" s="363"/>
      <c r="AG147" s="364">
        <v>3</v>
      </c>
      <c r="AH147" s="367" t="s">
        <v>1837</v>
      </c>
      <c r="AI147" s="368"/>
      <c r="AJ147" s="368"/>
      <c r="AK147" s="368"/>
      <c r="AL147" s="368"/>
      <c r="AM147" s="368"/>
      <c r="AN147" s="368"/>
      <c r="AO147" s="368"/>
      <c r="AP147" s="368"/>
      <c r="AQ147" s="1204"/>
      <c r="AR147" s="1205"/>
      <c r="AS147" s="1204"/>
      <c r="AT147" s="1205"/>
      <c r="AU147" s="771"/>
      <c r="AV147" s="772"/>
      <c r="AW147" s="772"/>
      <c r="AX147" s="772"/>
      <c r="AY147" s="773"/>
      <c r="AZ147" s="1243"/>
      <c r="BA147" s="1253"/>
      <c r="BB147" s="1253"/>
      <c r="BC147" s="1253"/>
      <c r="BD147" s="1253"/>
      <c r="BE147" s="1253"/>
      <c r="BF147" s="1245"/>
    </row>
    <row r="148" spans="3:64">
      <c r="C148" s="1229"/>
      <c r="D148" s="1226"/>
      <c r="E148" s="1227"/>
      <c r="F148" s="1227"/>
      <c r="G148" s="1228"/>
      <c r="H148" s="1048"/>
      <c r="I148" s="1201"/>
      <c r="J148" s="1199"/>
      <c r="K148" s="1200"/>
      <c r="L148" s="1048"/>
      <c r="M148" s="1201"/>
      <c r="N148" s="1199"/>
      <c r="O148" s="1200"/>
      <c r="P148" s="1199"/>
      <c r="Q148" s="1200"/>
      <c r="R148" s="1048"/>
      <c r="S148" s="1201"/>
      <c r="T148" s="1048"/>
      <c r="U148" s="1201"/>
      <c r="V148" s="1199"/>
      <c r="W148" s="1200"/>
      <c r="X148" s="1048"/>
      <c r="Y148" s="1201"/>
      <c r="Z148" s="1048"/>
      <c r="AA148" s="1201"/>
      <c r="AB148" s="1199"/>
      <c r="AC148" s="1200"/>
      <c r="AD148" s="1048"/>
      <c r="AE148" s="1201"/>
      <c r="AF148" s="363"/>
      <c r="AG148" s="364">
        <v>4</v>
      </c>
      <c r="AH148" s="367" t="s">
        <v>1838</v>
      </c>
      <c r="AI148" s="368"/>
      <c r="AJ148" s="368"/>
      <c r="AK148" s="368"/>
      <c r="AL148" s="368"/>
      <c r="AM148" s="368"/>
      <c r="AN148" s="368"/>
      <c r="AO148" s="368"/>
      <c r="AP148" s="368"/>
      <c r="AQ148" s="1204"/>
      <c r="AR148" s="1205"/>
      <c r="AS148" s="1204"/>
      <c r="AT148" s="1205"/>
      <c r="AU148" s="771"/>
      <c r="AV148" s="772"/>
      <c r="AW148" s="772"/>
      <c r="AX148" s="772"/>
      <c r="AY148" s="773"/>
      <c r="AZ148" s="1243"/>
      <c r="BA148" s="1253"/>
      <c r="BB148" s="1253"/>
      <c r="BC148" s="1253"/>
      <c r="BD148" s="1253"/>
      <c r="BE148" s="1253"/>
      <c r="BF148" s="1245"/>
    </row>
    <row r="149" spans="3:64">
      <c r="C149" s="1229"/>
      <c r="D149" s="1226"/>
      <c r="E149" s="1227"/>
      <c r="F149" s="1227"/>
      <c r="G149" s="1228"/>
      <c r="H149" s="1048"/>
      <c r="I149" s="1201"/>
      <c r="J149" s="1199"/>
      <c r="K149" s="1200"/>
      <c r="L149" s="1048"/>
      <c r="M149" s="1201"/>
      <c r="N149" s="1199"/>
      <c r="O149" s="1200"/>
      <c r="P149" s="1199"/>
      <c r="Q149" s="1200"/>
      <c r="R149" s="1048"/>
      <c r="S149" s="1201"/>
      <c r="T149" s="1142"/>
      <c r="U149" s="1137"/>
      <c r="V149" s="1140"/>
      <c r="W149" s="1141"/>
      <c r="X149" s="1142"/>
      <c r="Y149" s="1137"/>
      <c r="Z149" s="1048"/>
      <c r="AA149" s="1201"/>
      <c r="AB149" s="1199"/>
      <c r="AC149" s="1200"/>
      <c r="AD149" s="1048"/>
      <c r="AE149" s="1201"/>
      <c r="AF149" s="363"/>
      <c r="AG149" s="364">
        <v>5</v>
      </c>
      <c r="AH149" s="367" t="s">
        <v>1839</v>
      </c>
      <c r="AI149" s="368"/>
      <c r="AJ149" s="368"/>
      <c r="AK149" s="368"/>
      <c r="AL149" s="368"/>
      <c r="AM149" s="368"/>
      <c r="AN149" s="368"/>
      <c r="AO149" s="368"/>
      <c r="AP149" s="368"/>
      <c r="AQ149" s="1206"/>
      <c r="AR149" s="1207"/>
      <c r="AS149" s="1206"/>
      <c r="AT149" s="1207"/>
      <c r="AU149" s="771"/>
      <c r="AV149" s="772"/>
      <c r="AW149" s="772"/>
      <c r="AX149" s="772"/>
      <c r="AY149" s="773"/>
      <c r="AZ149" s="1246"/>
      <c r="BA149" s="1247"/>
      <c r="BB149" s="1247"/>
      <c r="BC149" s="1247"/>
      <c r="BD149" s="1247"/>
      <c r="BE149" s="1247"/>
      <c r="BF149" s="1248"/>
    </row>
    <row r="150" spans="3:64">
      <c r="C150" s="1180" t="s">
        <v>1844</v>
      </c>
      <c r="D150" s="1181"/>
      <c r="E150" s="1181"/>
      <c r="F150" s="1181"/>
      <c r="G150" s="1181"/>
      <c r="H150" s="1181"/>
      <c r="I150" s="1181"/>
      <c r="J150" s="1181"/>
      <c r="K150" s="1181"/>
      <c r="L150" s="1181"/>
      <c r="M150" s="1181"/>
      <c r="N150" s="1181"/>
      <c r="O150" s="1181"/>
      <c r="P150" s="1181"/>
      <c r="Q150" s="1181"/>
      <c r="R150" s="1181"/>
      <c r="S150" s="1181"/>
      <c r="T150" s="1181"/>
      <c r="U150" s="1181"/>
      <c r="V150" s="1181"/>
      <c r="W150" s="1181"/>
      <c r="X150" s="1181"/>
      <c r="Y150" s="1181"/>
      <c r="Z150" s="1181"/>
      <c r="AA150" s="1181"/>
      <c r="AB150" s="1181"/>
      <c r="AC150" s="1181"/>
      <c r="AD150" s="1181"/>
      <c r="AE150" s="1181"/>
      <c r="AF150" s="1181"/>
      <c r="AG150" s="1181"/>
      <c r="AH150" s="1181"/>
      <c r="AI150" s="1181"/>
      <c r="AJ150" s="1181"/>
      <c r="AK150" s="1181"/>
      <c r="AL150" s="1181"/>
      <c r="AM150" s="1181"/>
      <c r="AN150" s="1181"/>
      <c r="AO150" s="1181"/>
      <c r="AP150" s="1181"/>
      <c r="AQ150" s="1181"/>
      <c r="AR150" s="1181"/>
      <c r="AS150" s="1181"/>
      <c r="AT150" s="1181"/>
      <c r="AU150" s="1181"/>
      <c r="AV150" s="1181"/>
      <c r="AW150" s="1181"/>
      <c r="AX150" s="1181"/>
      <c r="AY150" s="1181"/>
      <c r="AZ150" s="1181"/>
      <c r="BA150" s="1181"/>
      <c r="BB150" s="1181"/>
      <c r="BC150" s="1181"/>
      <c r="BD150" s="1181"/>
      <c r="BE150" s="1181"/>
      <c r="BF150" s="1182"/>
    </row>
    <row r="151" spans="3:64" ht="52.5" customHeight="1">
      <c r="C151" s="364">
        <f>MAX(C$15:C149)+1</f>
        <v>13</v>
      </c>
      <c r="D151" s="1120" t="s">
        <v>1659</v>
      </c>
      <c r="E151" s="1120"/>
      <c r="F151" s="1120"/>
      <c r="G151" s="1120"/>
      <c r="H151" s="1143" t="s">
        <v>1660</v>
      </c>
      <c r="I151" s="1117"/>
      <c r="J151" s="1115">
        <v>0</v>
      </c>
      <c r="K151" s="1115"/>
      <c r="L151" s="1116">
        <v>3000</v>
      </c>
      <c r="M151" s="1116"/>
      <c r="N151" s="1115">
        <v>0</v>
      </c>
      <c r="O151" s="1115"/>
      <c r="P151" s="1115">
        <v>0</v>
      </c>
      <c r="Q151" s="1115"/>
      <c r="R151" s="1116">
        <v>1</v>
      </c>
      <c r="S151" s="1116"/>
      <c r="T151" s="1116">
        <v>1</v>
      </c>
      <c r="U151" s="1116"/>
      <c r="V151" s="1115">
        <v>0</v>
      </c>
      <c r="W151" s="1115"/>
      <c r="X151" s="1116">
        <v>1</v>
      </c>
      <c r="Y151" s="1116"/>
      <c r="Z151" s="1116">
        <v>0</v>
      </c>
      <c r="AA151" s="1116"/>
      <c r="AB151" s="1115">
        <v>0</v>
      </c>
      <c r="AC151" s="1115"/>
      <c r="AD151" s="1116">
        <v>1</v>
      </c>
      <c r="AE151" s="1116"/>
      <c r="AF151" s="1147" t="s">
        <v>1686</v>
      </c>
      <c r="AG151" s="1196"/>
      <c r="AH151" s="1196"/>
      <c r="AI151" s="1196"/>
      <c r="AJ151" s="1196"/>
      <c r="AK151" s="1196"/>
      <c r="AL151" s="1196"/>
      <c r="AM151" s="1196"/>
      <c r="AN151" s="1196"/>
      <c r="AO151" s="1196"/>
      <c r="AP151" s="1234"/>
      <c r="AQ151" s="1209" t="s">
        <v>834</v>
      </c>
      <c r="AR151" s="1210"/>
      <c r="AS151" s="1209"/>
      <c r="AT151" s="1210"/>
      <c r="AU151" s="1211"/>
      <c r="AV151" s="1212"/>
      <c r="AW151" s="1212"/>
      <c r="AX151" s="1212"/>
      <c r="AY151" s="1213"/>
      <c r="AZ151" s="1172"/>
      <c r="BA151" s="1172"/>
      <c r="BB151" s="1172"/>
      <c r="BC151" s="1172"/>
      <c r="BD151" s="1172"/>
      <c r="BE151" s="1172"/>
      <c r="BF151" s="1172"/>
      <c r="BL151" s="370"/>
    </row>
    <row r="152" spans="3:64" ht="13.5" customHeight="1">
      <c r="C152" s="1189">
        <f>MAX(C$15:C151)+1</f>
        <v>14</v>
      </c>
      <c r="D152" s="1183" t="s">
        <v>1687</v>
      </c>
      <c r="E152" s="1184"/>
      <c r="F152" s="1184"/>
      <c r="G152" s="1185"/>
      <c r="H152" s="1047" t="s">
        <v>1660</v>
      </c>
      <c r="I152" s="1135"/>
      <c r="J152" s="1138">
        <v>0</v>
      </c>
      <c r="K152" s="1139"/>
      <c r="L152" s="1047">
        <v>3001</v>
      </c>
      <c r="M152" s="1135"/>
      <c r="N152" s="1138">
        <v>0</v>
      </c>
      <c r="O152" s="1139"/>
      <c r="P152" s="1138">
        <v>0</v>
      </c>
      <c r="Q152" s="1139"/>
      <c r="R152" s="1047">
        <v>1</v>
      </c>
      <c r="S152" s="1135"/>
      <c r="T152" s="1047">
        <v>1</v>
      </c>
      <c r="U152" s="1135"/>
      <c r="V152" s="1138">
        <v>0</v>
      </c>
      <c r="W152" s="1139"/>
      <c r="X152" s="1047">
        <v>1</v>
      </c>
      <c r="Y152" s="1135"/>
      <c r="Z152" s="1047">
        <v>0</v>
      </c>
      <c r="AA152" s="1135"/>
      <c r="AB152" s="1138">
        <v>0</v>
      </c>
      <c r="AC152" s="1139"/>
      <c r="AD152" s="1047">
        <v>1</v>
      </c>
      <c r="AE152" s="1135"/>
      <c r="AF152" s="354" t="s">
        <v>2181</v>
      </c>
      <c r="AG152" s="355"/>
      <c r="AH152" s="355"/>
      <c r="AI152" s="355"/>
      <c r="AJ152" s="355"/>
      <c r="AK152" s="355"/>
      <c r="AL152" s="355"/>
      <c r="AM152" s="355"/>
      <c r="AN152" s="355"/>
      <c r="AO152" s="355"/>
      <c r="AP152" s="355"/>
      <c r="AQ152" s="1202" t="s">
        <v>1694</v>
      </c>
      <c r="AR152" s="1203"/>
      <c r="AS152" s="1202"/>
      <c r="AT152" s="1203"/>
      <c r="AU152" s="768"/>
      <c r="AV152" s="769"/>
      <c r="AW152" s="769"/>
      <c r="AX152" s="769"/>
      <c r="AY152" s="770"/>
      <c r="AZ152" s="1214"/>
      <c r="BA152" s="1215"/>
      <c r="BB152" s="1215"/>
      <c r="BC152" s="1215"/>
      <c r="BD152" s="1215"/>
      <c r="BE152" s="1215"/>
      <c r="BF152" s="1216"/>
      <c r="BG152" s="370"/>
      <c r="BH152" s="370"/>
      <c r="BI152" s="370"/>
      <c r="BJ152" s="370"/>
      <c r="BK152" s="370"/>
      <c r="BL152" s="371"/>
    </row>
    <row r="153" spans="3:64">
      <c r="C153" s="1229"/>
      <c r="D153" s="1226"/>
      <c r="E153" s="1227"/>
      <c r="F153" s="1227"/>
      <c r="G153" s="1228"/>
      <c r="H153" s="1048"/>
      <c r="I153" s="1201"/>
      <c r="J153" s="1199"/>
      <c r="K153" s="1200"/>
      <c r="L153" s="1048"/>
      <c r="M153" s="1201"/>
      <c r="N153" s="1199"/>
      <c r="O153" s="1200"/>
      <c r="P153" s="1199"/>
      <c r="Q153" s="1200"/>
      <c r="R153" s="1048"/>
      <c r="S153" s="1201"/>
      <c r="T153" s="1048"/>
      <c r="U153" s="1201"/>
      <c r="V153" s="1199"/>
      <c r="W153" s="1200"/>
      <c r="X153" s="1048"/>
      <c r="Y153" s="1201"/>
      <c r="Z153" s="1048"/>
      <c r="AA153" s="1201"/>
      <c r="AB153" s="1199"/>
      <c r="AC153" s="1200"/>
      <c r="AD153" s="1048"/>
      <c r="AE153" s="1201"/>
      <c r="AF153" s="356"/>
      <c r="AG153" s="357" t="s">
        <v>556</v>
      </c>
      <c r="AH153" s="366" t="s">
        <v>1752</v>
      </c>
      <c r="AI153" s="366"/>
      <c r="AJ153" s="366"/>
      <c r="AK153" s="366"/>
      <c r="AL153" s="366"/>
      <c r="AM153" s="366"/>
      <c r="AN153" s="366"/>
      <c r="AO153" s="366"/>
      <c r="AP153" s="366"/>
      <c r="AQ153" s="1204"/>
      <c r="AR153" s="1205"/>
      <c r="AS153" s="1204"/>
      <c r="AT153" s="1205"/>
      <c r="AU153" s="771"/>
      <c r="AV153" s="772"/>
      <c r="AW153" s="772"/>
      <c r="AX153" s="772"/>
      <c r="AY153" s="773"/>
      <c r="AZ153" s="1243"/>
      <c r="BA153" s="1253"/>
      <c r="BB153" s="1253"/>
      <c r="BC153" s="1253"/>
      <c r="BD153" s="1253"/>
      <c r="BE153" s="1253"/>
      <c r="BF153" s="1245"/>
    </row>
    <row r="154" spans="3:64">
      <c r="C154" s="1229"/>
      <c r="D154" s="1226"/>
      <c r="E154" s="1227"/>
      <c r="F154" s="1227"/>
      <c r="G154" s="1228"/>
      <c r="H154" s="1048"/>
      <c r="I154" s="1201"/>
      <c r="J154" s="1199"/>
      <c r="K154" s="1200"/>
      <c r="L154" s="1048"/>
      <c r="M154" s="1201"/>
      <c r="N154" s="1199"/>
      <c r="O154" s="1200"/>
      <c r="P154" s="1199"/>
      <c r="Q154" s="1200"/>
      <c r="R154" s="1048"/>
      <c r="S154" s="1201"/>
      <c r="T154" s="1048"/>
      <c r="U154" s="1201"/>
      <c r="V154" s="1199"/>
      <c r="W154" s="1200"/>
      <c r="X154" s="1048"/>
      <c r="Y154" s="1201"/>
      <c r="Z154" s="1048"/>
      <c r="AA154" s="1201"/>
      <c r="AB154" s="1199"/>
      <c r="AC154" s="1200"/>
      <c r="AD154" s="1048"/>
      <c r="AE154" s="1201"/>
      <c r="AF154" s="358"/>
      <c r="AG154" s="359">
        <v>0</v>
      </c>
      <c r="AH154" s="1195" t="s">
        <v>2179</v>
      </c>
      <c r="AI154" s="1196"/>
      <c r="AJ154" s="1196"/>
      <c r="AK154" s="1196"/>
      <c r="AL154" s="1196"/>
      <c r="AM154" s="1196"/>
      <c r="AN154" s="1196"/>
      <c r="AO154" s="1196"/>
      <c r="AP154" s="1196"/>
      <c r="AQ154" s="1204"/>
      <c r="AR154" s="1205"/>
      <c r="AS154" s="1204"/>
      <c r="AT154" s="1205"/>
      <c r="AU154" s="771"/>
      <c r="AV154" s="772"/>
      <c r="AW154" s="772"/>
      <c r="AX154" s="772"/>
      <c r="AY154" s="773"/>
      <c r="AZ154" s="1243"/>
      <c r="BA154" s="1253"/>
      <c r="BB154" s="1253"/>
      <c r="BC154" s="1253"/>
      <c r="BD154" s="1253"/>
      <c r="BE154" s="1253"/>
      <c r="BF154" s="1245"/>
    </row>
    <row r="155" spans="3:64">
      <c r="C155" s="1190"/>
      <c r="D155" s="1186"/>
      <c r="E155" s="1187"/>
      <c r="F155" s="1187"/>
      <c r="G155" s="1188"/>
      <c r="H155" s="1142"/>
      <c r="I155" s="1137"/>
      <c r="J155" s="1140"/>
      <c r="K155" s="1141"/>
      <c r="L155" s="1142"/>
      <c r="M155" s="1137"/>
      <c r="N155" s="1140"/>
      <c r="O155" s="1141"/>
      <c r="P155" s="1140"/>
      <c r="Q155" s="1141"/>
      <c r="R155" s="1142"/>
      <c r="S155" s="1137"/>
      <c r="T155" s="1142"/>
      <c r="U155" s="1137"/>
      <c r="V155" s="1140"/>
      <c r="W155" s="1141"/>
      <c r="X155" s="1142"/>
      <c r="Y155" s="1137"/>
      <c r="Z155" s="1142"/>
      <c r="AA155" s="1137"/>
      <c r="AB155" s="1140"/>
      <c r="AC155" s="1141"/>
      <c r="AD155" s="1142"/>
      <c r="AE155" s="1137"/>
      <c r="AF155" s="358"/>
      <c r="AG155" s="359">
        <v>1</v>
      </c>
      <c r="AH155" s="1195" t="s">
        <v>2180</v>
      </c>
      <c r="AI155" s="1196"/>
      <c r="AJ155" s="1196"/>
      <c r="AK155" s="1196"/>
      <c r="AL155" s="1196"/>
      <c r="AM155" s="1196"/>
      <c r="AN155" s="1196"/>
      <c r="AO155" s="1196"/>
      <c r="AP155" s="1196"/>
      <c r="AQ155" s="1206"/>
      <c r="AR155" s="1207"/>
      <c r="AS155" s="1206"/>
      <c r="AT155" s="1207"/>
      <c r="AU155" s="774"/>
      <c r="AV155" s="775"/>
      <c r="AW155" s="775"/>
      <c r="AX155" s="775"/>
      <c r="AY155" s="776"/>
      <c r="AZ155" s="1246"/>
      <c r="BA155" s="1247"/>
      <c r="BB155" s="1247"/>
      <c r="BC155" s="1247"/>
      <c r="BD155" s="1247"/>
      <c r="BE155" s="1247"/>
      <c r="BF155" s="1248"/>
    </row>
    <row r="156" spans="3:64" ht="13.5">
      <c r="C156" s="1189">
        <f>MAX(C$15:C155)+1</f>
        <v>15</v>
      </c>
      <c r="D156" s="1183" t="s">
        <v>2177</v>
      </c>
      <c r="E156" s="1184"/>
      <c r="F156" s="1184"/>
      <c r="G156" s="1185"/>
      <c r="H156" s="1047" t="s">
        <v>1660</v>
      </c>
      <c r="I156" s="1135"/>
      <c r="J156" s="1138">
        <v>0</v>
      </c>
      <c r="K156" s="1139"/>
      <c r="L156" s="1047">
        <v>3002</v>
      </c>
      <c r="M156" s="1135"/>
      <c r="N156" s="1138">
        <v>0</v>
      </c>
      <c r="O156" s="1139"/>
      <c r="P156" s="1138">
        <v>0</v>
      </c>
      <c r="Q156" s="1139"/>
      <c r="R156" s="1047">
        <v>1</v>
      </c>
      <c r="S156" s="1135"/>
      <c r="T156" s="1047">
        <v>1</v>
      </c>
      <c r="U156" s="1135"/>
      <c r="V156" s="1138">
        <v>0</v>
      </c>
      <c r="W156" s="1139"/>
      <c r="X156" s="1047">
        <v>1</v>
      </c>
      <c r="Y156" s="1135"/>
      <c r="Z156" s="1047">
        <v>0</v>
      </c>
      <c r="AA156" s="1135"/>
      <c r="AB156" s="1138">
        <v>0</v>
      </c>
      <c r="AC156" s="1139"/>
      <c r="AD156" s="1047">
        <v>1</v>
      </c>
      <c r="AE156" s="1135"/>
      <c r="AF156" s="354" t="s">
        <v>2184</v>
      </c>
      <c r="AG156" s="372"/>
      <c r="AH156" s="372"/>
      <c r="AI156" s="372"/>
      <c r="AJ156" s="372"/>
      <c r="AK156" s="372"/>
      <c r="AL156" s="372"/>
      <c r="AM156" s="372"/>
      <c r="AN156" s="372"/>
      <c r="AO156" s="372"/>
      <c r="AP156" s="372"/>
      <c r="AQ156" s="1202" t="s">
        <v>834</v>
      </c>
      <c r="AR156" s="1203"/>
      <c r="AS156" s="1202"/>
      <c r="AT156" s="1203"/>
      <c r="AU156" s="768"/>
      <c r="AV156" s="769"/>
      <c r="AW156" s="769"/>
      <c r="AX156" s="769"/>
      <c r="AY156" s="770"/>
      <c r="AZ156" s="1214"/>
      <c r="BA156" s="1215"/>
      <c r="BB156" s="1215"/>
      <c r="BC156" s="1215"/>
      <c r="BD156" s="1215"/>
      <c r="BE156" s="1215"/>
      <c r="BF156" s="1216"/>
      <c r="BG156" s="370"/>
      <c r="BH156" s="370"/>
      <c r="BI156" s="370"/>
      <c r="BJ156" s="370"/>
      <c r="BK156" s="370"/>
      <c r="BL156" s="371"/>
    </row>
    <row r="157" spans="3:64">
      <c r="C157" s="1229"/>
      <c r="D157" s="1226"/>
      <c r="E157" s="1227"/>
      <c r="F157" s="1227"/>
      <c r="G157" s="1228"/>
      <c r="H157" s="1048"/>
      <c r="I157" s="1201"/>
      <c r="J157" s="1199"/>
      <c r="K157" s="1200"/>
      <c r="L157" s="1048"/>
      <c r="M157" s="1201"/>
      <c r="N157" s="1199"/>
      <c r="O157" s="1200"/>
      <c r="P157" s="1199"/>
      <c r="Q157" s="1200"/>
      <c r="R157" s="1048"/>
      <c r="S157" s="1201"/>
      <c r="T157" s="1048"/>
      <c r="U157" s="1201"/>
      <c r="V157" s="1199"/>
      <c r="W157" s="1200"/>
      <c r="X157" s="1048"/>
      <c r="Y157" s="1201"/>
      <c r="Z157" s="1048"/>
      <c r="AA157" s="1201"/>
      <c r="AB157" s="1199"/>
      <c r="AC157" s="1200"/>
      <c r="AD157" s="1048"/>
      <c r="AE157" s="1201"/>
      <c r="AF157" s="356"/>
      <c r="AG157" s="362" t="s">
        <v>556</v>
      </c>
      <c r="AH157" s="366" t="s">
        <v>1752</v>
      </c>
      <c r="AI157" s="366"/>
      <c r="AJ157" s="366"/>
      <c r="AK157" s="366"/>
      <c r="AL157" s="366"/>
      <c r="AM157" s="366"/>
      <c r="AN157" s="366"/>
      <c r="AO157" s="366"/>
      <c r="AP157" s="366"/>
      <c r="AQ157" s="1204"/>
      <c r="AR157" s="1205"/>
      <c r="AS157" s="1204"/>
      <c r="AT157" s="1205"/>
      <c r="AU157" s="771"/>
      <c r="AV157" s="772"/>
      <c r="AW157" s="772"/>
      <c r="AX157" s="772"/>
      <c r="AY157" s="773"/>
      <c r="AZ157" s="1243"/>
      <c r="BA157" s="1253"/>
      <c r="BB157" s="1253"/>
      <c r="BC157" s="1253"/>
      <c r="BD157" s="1253"/>
      <c r="BE157" s="1253"/>
      <c r="BF157" s="1245"/>
    </row>
    <row r="158" spans="3:64">
      <c r="C158" s="1229"/>
      <c r="D158" s="1226"/>
      <c r="E158" s="1227"/>
      <c r="F158" s="1227"/>
      <c r="G158" s="1228"/>
      <c r="H158" s="1048"/>
      <c r="I158" s="1201"/>
      <c r="J158" s="1199"/>
      <c r="K158" s="1200"/>
      <c r="L158" s="1048"/>
      <c r="M158" s="1201"/>
      <c r="N158" s="1199"/>
      <c r="O158" s="1200"/>
      <c r="P158" s="1199"/>
      <c r="Q158" s="1200"/>
      <c r="R158" s="1048"/>
      <c r="S158" s="1201"/>
      <c r="T158" s="1048"/>
      <c r="U158" s="1201"/>
      <c r="V158" s="1199"/>
      <c r="W158" s="1200"/>
      <c r="X158" s="1048"/>
      <c r="Y158" s="1201"/>
      <c r="Z158" s="1048"/>
      <c r="AA158" s="1201"/>
      <c r="AB158" s="1199"/>
      <c r="AC158" s="1200"/>
      <c r="AD158" s="1048"/>
      <c r="AE158" s="1201"/>
      <c r="AF158" s="358"/>
      <c r="AG158" s="364">
        <v>0</v>
      </c>
      <c r="AH158" s="1195" t="s">
        <v>2182</v>
      </c>
      <c r="AI158" s="1196"/>
      <c r="AJ158" s="1196"/>
      <c r="AK158" s="1196"/>
      <c r="AL158" s="1196"/>
      <c r="AM158" s="1196"/>
      <c r="AN158" s="1196"/>
      <c r="AO158" s="1196"/>
      <c r="AP158" s="1196"/>
      <c r="AQ158" s="1204"/>
      <c r="AR158" s="1205"/>
      <c r="AS158" s="1204"/>
      <c r="AT158" s="1205"/>
      <c r="AU158" s="771"/>
      <c r="AV158" s="772"/>
      <c r="AW158" s="772"/>
      <c r="AX158" s="772"/>
      <c r="AY158" s="773"/>
      <c r="AZ158" s="1243"/>
      <c r="BA158" s="1253"/>
      <c r="BB158" s="1253"/>
      <c r="BC158" s="1253"/>
      <c r="BD158" s="1253"/>
      <c r="BE158" s="1253"/>
      <c r="BF158" s="1245"/>
    </row>
    <row r="159" spans="3:64">
      <c r="C159" s="1190"/>
      <c r="D159" s="1186"/>
      <c r="E159" s="1187"/>
      <c r="F159" s="1187"/>
      <c r="G159" s="1188"/>
      <c r="H159" s="1142"/>
      <c r="I159" s="1137"/>
      <c r="J159" s="1140"/>
      <c r="K159" s="1141"/>
      <c r="L159" s="1142"/>
      <c r="M159" s="1137"/>
      <c r="N159" s="1140"/>
      <c r="O159" s="1141"/>
      <c r="P159" s="1140"/>
      <c r="Q159" s="1141"/>
      <c r="R159" s="1142"/>
      <c r="S159" s="1137"/>
      <c r="T159" s="1142"/>
      <c r="U159" s="1137"/>
      <c r="V159" s="1140"/>
      <c r="W159" s="1141"/>
      <c r="X159" s="1142"/>
      <c r="Y159" s="1137"/>
      <c r="Z159" s="1142"/>
      <c r="AA159" s="1137"/>
      <c r="AB159" s="1140"/>
      <c r="AC159" s="1141"/>
      <c r="AD159" s="1142"/>
      <c r="AE159" s="1137"/>
      <c r="AF159" s="358"/>
      <c r="AG159" s="364">
        <v>1</v>
      </c>
      <c r="AH159" s="1195" t="s">
        <v>2183</v>
      </c>
      <c r="AI159" s="1196"/>
      <c r="AJ159" s="1196"/>
      <c r="AK159" s="1196"/>
      <c r="AL159" s="1196"/>
      <c r="AM159" s="1196"/>
      <c r="AN159" s="1196"/>
      <c r="AO159" s="1196"/>
      <c r="AP159" s="1196"/>
      <c r="AQ159" s="1206"/>
      <c r="AR159" s="1207"/>
      <c r="AS159" s="1206"/>
      <c r="AT159" s="1207"/>
      <c r="AU159" s="774"/>
      <c r="AV159" s="775"/>
      <c r="AW159" s="775"/>
      <c r="AX159" s="775"/>
      <c r="AY159" s="776"/>
      <c r="AZ159" s="1246"/>
      <c r="BA159" s="1247"/>
      <c r="BB159" s="1247"/>
      <c r="BC159" s="1247"/>
      <c r="BD159" s="1247"/>
      <c r="BE159" s="1247"/>
      <c r="BF159" s="1248"/>
    </row>
    <row r="160" spans="3:64" ht="13.5" customHeight="1">
      <c r="C160" s="1189">
        <f>MAX(C$15:C159)+1</f>
        <v>16</v>
      </c>
      <c r="D160" s="1183" t="s">
        <v>1690</v>
      </c>
      <c r="E160" s="1184"/>
      <c r="F160" s="1184"/>
      <c r="G160" s="1185"/>
      <c r="H160" s="1047" t="s">
        <v>1660</v>
      </c>
      <c r="I160" s="1135"/>
      <c r="J160" s="1138">
        <v>0</v>
      </c>
      <c r="K160" s="1139"/>
      <c r="L160" s="1047">
        <v>3003</v>
      </c>
      <c r="M160" s="1135"/>
      <c r="N160" s="1138">
        <v>0</v>
      </c>
      <c r="O160" s="1139"/>
      <c r="P160" s="1138">
        <v>0</v>
      </c>
      <c r="Q160" s="1139"/>
      <c r="R160" s="1047">
        <v>1</v>
      </c>
      <c r="S160" s="1135"/>
      <c r="T160" s="1047">
        <v>1</v>
      </c>
      <c r="U160" s="1135"/>
      <c r="V160" s="1138">
        <v>0</v>
      </c>
      <c r="W160" s="1139"/>
      <c r="X160" s="1047">
        <v>1</v>
      </c>
      <c r="Y160" s="1135"/>
      <c r="Z160" s="1047">
        <v>0</v>
      </c>
      <c r="AA160" s="1135"/>
      <c r="AB160" s="1138">
        <v>0</v>
      </c>
      <c r="AC160" s="1139"/>
      <c r="AD160" s="1047">
        <v>1</v>
      </c>
      <c r="AE160" s="1135"/>
      <c r="AF160" s="354" t="s">
        <v>2188</v>
      </c>
      <c r="AG160" s="355"/>
      <c r="AH160" s="355"/>
      <c r="AI160" s="355"/>
      <c r="AJ160" s="355"/>
      <c r="AK160" s="355"/>
      <c r="AL160" s="355"/>
      <c r="AM160" s="355"/>
      <c r="AN160" s="355"/>
      <c r="AO160" s="355"/>
      <c r="AP160" s="355"/>
      <c r="AQ160" s="1202" t="s">
        <v>834</v>
      </c>
      <c r="AR160" s="1203"/>
      <c r="AS160" s="1202"/>
      <c r="AT160" s="1203"/>
      <c r="AU160" s="768"/>
      <c r="AV160" s="769"/>
      <c r="AW160" s="769"/>
      <c r="AX160" s="769"/>
      <c r="AY160" s="770"/>
      <c r="AZ160" s="1214"/>
      <c r="BA160" s="1215"/>
      <c r="BB160" s="1215"/>
      <c r="BC160" s="1215"/>
      <c r="BD160" s="1215"/>
      <c r="BE160" s="1215"/>
      <c r="BF160" s="1216"/>
      <c r="BG160" s="370"/>
      <c r="BH160" s="370"/>
      <c r="BI160" s="370"/>
      <c r="BJ160" s="370"/>
      <c r="BK160" s="370"/>
      <c r="BL160" s="371"/>
    </row>
    <row r="161" spans="3:64">
      <c r="C161" s="1229"/>
      <c r="D161" s="1226"/>
      <c r="E161" s="1227"/>
      <c r="F161" s="1227"/>
      <c r="G161" s="1228"/>
      <c r="H161" s="1048"/>
      <c r="I161" s="1201"/>
      <c r="J161" s="1199"/>
      <c r="K161" s="1200"/>
      <c r="L161" s="1048"/>
      <c r="M161" s="1201"/>
      <c r="N161" s="1199"/>
      <c r="O161" s="1200"/>
      <c r="P161" s="1199"/>
      <c r="Q161" s="1200"/>
      <c r="R161" s="1048"/>
      <c r="S161" s="1201"/>
      <c r="T161" s="1048"/>
      <c r="U161" s="1201"/>
      <c r="V161" s="1199"/>
      <c r="W161" s="1200"/>
      <c r="X161" s="1048"/>
      <c r="Y161" s="1201"/>
      <c r="Z161" s="1048"/>
      <c r="AA161" s="1201"/>
      <c r="AB161" s="1199"/>
      <c r="AC161" s="1200"/>
      <c r="AD161" s="1048"/>
      <c r="AE161" s="1201"/>
      <c r="AF161" s="356"/>
      <c r="AG161" s="362" t="s">
        <v>556</v>
      </c>
      <c r="AH161" s="366" t="s">
        <v>1752</v>
      </c>
      <c r="AI161" s="366"/>
      <c r="AJ161" s="366"/>
      <c r="AK161" s="366"/>
      <c r="AL161" s="366"/>
      <c r="AM161" s="366"/>
      <c r="AN161" s="366"/>
      <c r="AO161" s="366"/>
      <c r="AP161" s="366"/>
      <c r="AQ161" s="1204"/>
      <c r="AR161" s="1205"/>
      <c r="AS161" s="1204"/>
      <c r="AT161" s="1205"/>
      <c r="AU161" s="771"/>
      <c r="AV161" s="772"/>
      <c r="AW161" s="772"/>
      <c r="AX161" s="772"/>
      <c r="AY161" s="773"/>
      <c r="AZ161" s="1243"/>
      <c r="BA161" s="1253"/>
      <c r="BB161" s="1253"/>
      <c r="BC161" s="1253"/>
      <c r="BD161" s="1253"/>
      <c r="BE161" s="1253"/>
      <c r="BF161" s="1245"/>
    </row>
    <row r="162" spans="3:64">
      <c r="C162" s="1229"/>
      <c r="D162" s="1226"/>
      <c r="E162" s="1227"/>
      <c r="F162" s="1227"/>
      <c r="G162" s="1228"/>
      <c r="H162" s="1048"/>
      <c r="I162" s="1201"/>
      <c r="J162" s="1199"/>
      <c r="K162" s="1200"/>
      <c r="L162" s="1048"/>
      <c r="M162" s="1201"/>
      <c r="N162" s="1199"/>
      <c r="O162" s="1200"/>
      <c r="P162" s="1199"/>
      <c r="Q162" s="1200"/>
      <c r="R162" s="1048"/>
      <c r="S162" s="1201"/>
      <c r="T162" s="1048"/>
      <c r="U162" s="1201"/>
      <c r="V162" s="1199"/>
      <c r="W162" s="1200"/>
      <c r="X162" s="1048"/>
      <c r="Y162" s="1201"/>
      <c r="Z162" s="1048"/>
      <c r="AA162" s="1201"/>
      <c r="AB162" s="1199"/>
      <c r="AC162" s="1200"/>
      <c r="AD162" s="1048"/>
      <c r="AE162" s="1201"/>
      <c r="AF162" s="358"/>
      <c r="AG162" s="364">
        <v>0</v>
      </c>
      <c r="AH162" s="1195" t="s">
        <v>2185</v>
      </c>
      <c r="AI162" s="1196"/>
      <c r="AJ162" s="1196"/>
      <c r="AK162" s="1196"/>
      <c r="AL162" s="1196"/>
      <c r="AM162" s="1196"/>
      <c r="AN162" s="1196"/>
      <c r="AO162" s="1196"/>
      <c r="AP162" s="1196"/>
      <c r="AQ162" s="1204"/>
      <c r="AR162" s="1205"/>
      <c r="AS162" s="1204"/>
      <c r="AT162" s="1205"/>
      <c r="AU162" s="771"/>
      <c r="AV162" s="772"/>
      <c r="AW162" s="772"/>
      <c r="AX162" s="772"/>
      <c r="AY162" s="773"/>
      <c r="AZ162" s="1243"/>
      <c r="BA162" s="1253"/>
      <c r="BB162" s="1253"/>
      <c r="BC162" s="1253"/>
      <c r="BD162" s="1253"/>
      <c r="BE162" s="1253"/>
      <c r="BF162" s="1245"/>
    </row>
    <row r="163" spans="3:64">
      <c r="C163" s="1190"/>
      <c r="D163" s="1186"/>
      <c r="E163" s="1187"/>
      <c r="F163" s="1187"/>
      <c r="G163" s="1188"/>
      <c r="H163" s="1142"/>
      <c r="I163" s="1137"/>
      <c r="J163" s="1140"/>
      <c r="K163" s="1141"/>
      <c r="L163" s="1142"/>
      <c r="M163" s="1137"/>
      <c r="N163" s="1140"/>
      <c r="O163" s="1141"/>
      <c r="P163" s="1140"/>
      <c r="Q163" s="1141"/>
      <c r="R163" s="1142"/>
      <c r="S163" s="1137"/>
      <c r="T163" s="1142"/>
      <c r="U163" s="1137"/>
      <c r="V163" s="1140"/>
      <c r="W163" s="1141"/>
      <c r="X163" s="1142"/>
      <c r="Y163" s="1137"/>
      <c r="Z163" s="1142"/>
      <c r="AA163" s="1137"/>
      <c r="AB163" s="1140"/>
      <c r="AC163" s="1141"/>
      <c r="AD163" s="1142"/>
      <c r="AE163" s="1137"/>
      <c r="AF163" s="360"/>
      <c r="AG163" s="364">
        <v>1</v>
      </c>
      <c r="AH163" s="1195" t="s">
        <v>2186</v>
      </c>
      <c r="AI163" s="1196"/>
      <c r="AJ163" s="1196"/>
      <c r="AK163" s="1196"/>
      <c r="AL163" s="1196"/>
      <c r="AM163" s="1196"/>
      <c r="AN163" s="1196"/>
      <c r="AO163" s="1196"/>
      <c r="AP163" s="1196"/>
      <c r="AQ163" s="1206"/>
      <c r="AR163" s="1207"/>
      <c r="AS163" s="1206"/>
      <c r="AT163" s="1207"/>
      <c r="AU163" s="774"/>
      <c r="AV163" s="775"/>
      <c r="AW163" s="775"/>
      <c r="AX163" s="775"/>
      <c r="AY163" s="776"/>
      <c r="AZ163" s="1246"/>
      <c r="BA163" s="1247"/>
      <c r="BB163" s="1247"/>
      <c r="BC163" s="1247"/>
      <c r="BD163" s="1247"/>
      <c r="BE163" s="1247"/>
      <c r="BF163" s="1248"/>
    </row>
    <row r="164" spans="3:64" ht="13.5" customHeight="1">
      <c r="C164" s="1189">
        <f>MAX(C$15:C163)+1</f>
        <v>17</v>
      </c>
      <c r="D164" s="1183" t="s">
        <v>2178</v>
      </c>
      <c r="E164" s="1184"/>
      <c r="F164" s="1184"/>
      <c r="G164" s="1185"/>
      <c r="H164" s="1047" t="s">
        <v>1660</v>
      </c>
      <c r="I164" s="1135"/>
      <c r="J164" s="1138">
        <v>0</v>
      </c>
      <c r="K164" s="1139"/>
      <c r="L164" s="1047">
        <v>3004</v>
      </c>
      <c r="M164" s="1135"/>
      <c r="N164" s="1138">
        <v>0</v>
      </c>
      <c r="O164" s="1139"/>
      <c r="P164" s="1138">
        <v>0</v>
      </c>
      <c r="Q164" s="1139"/>
      <c r="R164" s="1047">
        <v>1</v>
      </c>
      <c r="S164" s="1135"/>
      <c r="T164" s="1047">
        <v>1</v>
      </c>
      <c r="U164" s="1135"/>
      <c r="V164" s="1138">
        <v>0</v>
      </c>
      <c r="W164" s="1139"/>
      <c r="X164" s="1047">
        <v>1</v>
      </c>
      <c r="Y164" s="1135"/>
      <c r="Z164" s="1047">
        <v>0</v>
      </c>
      <c r="AA164" s="1135"/>
      <c r="AB164" s="1138">
        <v>0</v>
      </c>
      <c r="AC164" s="1139"/>
      <c r="AD164" s="1047">
        <v>1</v>
      </c>
      <c r="AE164" s="1135"/>
      <c r="AF164" s="354" t="s">
        <v>2187</v>
      </c>
      <c r="AG164" s="355"/>
      <c r="AH164" s="355"/>
      <c r="AI164" s="355"/>
      <c r="AJ164" s="355"/>
      <c r="AK164" s="355"/>
      <c r="AL164" s="355"/>
      <c r="AM164" s="355"/>
      <c r="AN164" s="355"/>
      <c r="AO164" s="355"/>
      <c r="AP164" s="355"/>
      <c r="AQ164" s="1202" t="s">
        <v>834</v>
      </c>
      <c r="AR164" s="1203"/>
      <c r="AS164" s="1202"/>
      <c r="AT164" s="1203"/>
      <c r="AU164" s="768"/>
      <c r="AV164" s="769"/>
      <c r="AW164" s="769"/>
      <c r="AX164" s="769"/>
      <c r="AY164" s="770"/>
      <c r="AZ164" s="1214"/>
      <c r="BA164" s="1215"/>
      <c r="BB164" s="1215"/>
      <c r="BC164" s="1215"/>
      <c r="BD164" s="1215"/>
      <c r="BE164" s="1215"/>
      <c r="BF164" s="1216"/>
      <c r="BG164" s="370"/>
      <c r="BH164" s="370"/>
      <c r="BI164" s="370"/>
      <c r="BJ164" s="370"/>
      <c r="BK164" s="370"/>
      <c r="BL164" s="371"/>
    </row>
    <row r="165" spans="3:64">
      <c r="C165" s="1229"/>
      <c r="D165" s="1226"/>
      <c r="E165" s="1227"/>
      <c r="F165" s="1227"/>
      <c r="G165" s="1228"/>
      <c r="H165" s="1048"/>
      <c r="I165" s="1201"/>
      <c r="J165" s="1199"/>
      <c r="K165" s="1200"/>
      <c r="L165" s="1048"/>
      <c r="M165" s="1201"/>
      <c r="N165" s="1199"/>
      <c r="O165" s="1200"/>
      <c r="P165" s="1199"/>
      <c r="Q165" s="1200"/>
      <c r="R165" s="1048"/>
      <c r="S165" s="1201"/>
      <c r="T165" s="1048"/>
      <c r="U165" s="1201"/>
      <c r="V165" s="1199"/>
      <c r="W165" s="1200"/>
      <c r="X165" s="1048"/>
      <c r="Y165" s="1201"/>
      <c r="Z165" s="1048"/>
      <c r="AA165" s="1201"/>
      <c r="AB165" s="1199"/>
      <c r="AC165" s="1200"/>
      <c r="AD165" s="1048"/>
      <c r="AE165" s="1201"/>
      <c r="AF165" s="356"/>
      <c r="AG165" s="362" t="s">
        <v>556</v>
      </c>
      <c r="AH165" s="366" t="s">
        <v>1752</v>
      </c>
      <c r="AI165" s="366"/>
      <c r="AJ165" s="366"/>
      <c r="AK165" s="366"/>
      <c r="AL165" s="366"/>
      <c r="AM165" s="366"/>
      <c r="AN165" s="366"/>
      <c r="AO165" s="366"/>
      <c r="AP165" s="366"/>
      <c r="AQ165" s="1204"/>
      <c r="AR165" s="1205"/>
      <c r="AS165" s="1204"/>
      <c r="AT165" s="1205"/>
      <c r="AU165" s="771"/>
      <c r="AV165" s="772"/>
      <c r="AW165" s="772"/>
      <c r="AX165" s="772"/>
      <c r="AY165" s="773"/>
      <c r="AZ165" s="1243"/>
      <c r="BA165" s="1253"/>
      <c r="BB165" s="1253"/>
      <c r="BC165" s="1253"/>
      <c r="BD165" s="1253"/>
      <c r="BE165" s="1253"/>
      <c r="BF165" s="1245"/>
    </row>
    <row r="166" spans="3:64">
      <c r="C166" s="1229"/>
      <c r="D166" s="1226"/>
      <c r="E166" s="1227"/>
      <c r="F166" s="1227"/>
      <c r="G166" s="1228"/>
      <c r="H166" s="1048"/>
      <c r="I166" s="1201"/>
      <c r="J166" s="1199"/>
      <c r="K166" s="1200"/>
      <c r="L166" s="1048"/>
      <c r="M166" s="1201"/>
      <c r="N166" s="1199"/>
      <c r="O166" s="1200"/>
      <c r="P166" s="1199"/>
      <c r="Q166" s="1200"/>
      <c r="R166" s="1048"/>
      <c r="S166" s="1201"/>
      <c r="T166" s="1048"/>
      <c r="U166" s="1201"/>
      <c r="V166" s="1199"/>
      <c r="W166" s="1200"/>
      <c r="X166" s="1048"/>
      <c r="Y166" s="1201"/>
      <c r="Z166" s="1048"/>
      <c r="AA166" s="1201"/>
      <c r="AB166" s="1199"/>
      <c r="AC166" s="1200"/>
      <c r="AD166" s="1048"/>
      <c r="AE166" s="1201"/>
      <c r="AF166" s="358"/>
      <c r="AG166" s="364">
        <v>0</v>
      </c>
      <c r="AH166" s="1195" t="s">
        <v>2189</v>
      </c>
      <c r="AI166" s="1196"/>
      <c r="AJ166" s="1196"/>
      <c r="AK166" s="1196"/>
      <c r="AL166" s="1196"/>
      <c r="AM166" s="1196"/>
      <c r="AN166" s="1196"/>
      <c r="AO166" s="1196"/>
      <c r="AP166" s="1196"/>
      <c r="AQ166" s="1204"/>
      <c r="AR166" s="1205"/>
      <c r="AS166" s="1204"/>
      <c r="AT166" s="1205"/>
      <c r="AU166" s="771"/>
      <c r="AV166" s="772"/>
      <c r="AW166" s="772"/>
      <c r="AX166" s="772"/>
      <c r="AY166" s="773"/>
      <c r="AZ166" s="1243"/>
      <c r="BA166" s="1253"/>
      <c r="BB166" s="1253"/>
      <c r="BC166" s="1253"/>
      <c r="BD166" s="1253"/>
      <c r="BE166" s="1253"/>
      <c r="BF166" s="1245"/>
    </row>
    <row r="167" spans="3:64">
      <c r="C167" s="1229"/>
      <c r="D167" s="1226"/>
      <c r="E167" s="1227"/>
      <c r="F167" s="1227"/>
      <c r="G167" s="1228"/>
      <c r="H167" s="1048"/>
      <c r="I167" s="1201"/>
      <c r="J167" s="1199"/>
      <c r="K167" s="1200"/>
      <c r="L167" s="1048"/>
      <c r="M167" s="1201"/>
      <c r="N167" s="1199"/>
      <c r="O167" s="1200"/>
      <c r="P167" s="1199"/>
      <c r="Q167" s="1200"/>
      <c r="R167" s="1048"/>
      <c r="S167" s="1201"/>
      <c r="T167" s="1048"/>
      <c r="U167" s="1201"/>
      <c r="V167" s="1199"/>
      <c r="W167" s="1200"/>
      <c r="X167" s="1048"/>
      <c r="Y167" s="1201"/>
      <c r="Z167" s="1048"/>
      <c r="AA167" s="1201"/>
      <c r="AB167" s="1199"/>
      <c r="AC167" s="1200"/>
      <c r="AD167" s="1048"/>
      <c r="AE167" s="1201"/>
      <c r="AF167" s="358"/>
      <c r="AG167" s="364">
        <v>1</v>
      </c>
      <c r="AH167" s="1195" t="s">
        <v>2190</v>
      </c>
      <c r="AI167" s="1196"/>
      <c r="AJ167" s="1196"/>
      <c r="AK167" s="1196"/>
      <c r="AL167" s="1196"/>
      <c r="AM167" s="1196"/>
      <c r="AN167" s="1196"/>
      <c r="AO167" s="1196"/>
      <c r="AP167" s="1196"/>
      <c r="AQ167" s="1204"/>
      <c r="AR167" s="1205"/>
      <c r="AS167" s="1204"/>
      <c r="AT167" s="1205"/>
      <c r="AU167" s="771"/>
      <c r="AV167" s="772"/>
      <c r="AW167" s="772"/>
      <c r="AX167" s="772"/>
      <c r="AY167" s="773"/>
      <c r="AZ167" s="1243"/>
      <c r="BA167" s="1253"/>
      <c r="BB167" s="1253"/>
      <c r="BC167" s="1253"/>
      <c r="BD167" s="1253"/>
      <c r="BE167" s="1253"/>
      <c r="BF167" s="1245"/>
    </row>
    <row r="168" spans="3:64">
      <c r="C168" s="1190"/>
      <c r="D168" s="1186"/>
      <c r="E168" s="1187"/>
      <c r="F168" s="1187"/>
      <c r="G168" s="1188"/>
      <c r="H168" s="1142"/>
      <c r="I168" s="1137"/>
      <c r="J168" s="1140"/>
      <c r="K168" s="1141"/>
      <c r="L168" s="1142"/>
      <c r="M168" s="1137"/>
      <c r="N168" s="1140"/>
      <c r="O168" s="1141"/>
      <c r="P168" s="1140"/>
      <c r="Q168" s="1141"/>
      <c r="R168" s="1142"/>
      <c r="S168" s="1137"/>
      <c r="T168" s="1142"/>
      <c r="U168" s="1137"/>
      <c r="V168" s="1140"/>
      <c r="W168" s="1141"/>
      <c r="X168" s="1142"/>
      <c r="Y168" s="1137"/>
      <c r="Z168" s="1142"/>
      <c r="AA168" s="1137"/>
      <c r="AB168" s="1140"/>
      <c r="AC168" s="1141"/>
      <c r="AD168" s="1142"/>
      <c r="AE168" s="1137"/>
      <c r="AF168" s="360"/>
      <c r="AG168" s="364">
        <v>2</v>
      </c>
      <c r="AH168" s="1195" t="s">
        <v>2571</v>
      </c>
      <c r="AI168" s="1196"/>
      <c r="AJ168" s="1196"/>
      <c r="AK168" s="1196"/>
      <c r="AL168" s="1196"/>
      <c r="AM168" s="1196"/>
      <c r="AN168" s="1196"/>
      <c r="AO168" s="1196"/>
      <c r="AP168" s="1196"/>
      <c r="AQ168" s="1206"/>
      <c r="AR168" s="1207"/>
      <c r="AS168" s="1206"/>
      <c r="AT168" s="1207"/>
      <c r="AU168" s="774"/>
      <c r="AV168" s="775"/>
      <c r="AW168" s="775"/>
      <c r="AX168" s="775"/>
      <c r="AY168" s="776"/>
      <c r="AZ168" s="1246"/>
      <c r="BA168" s="1247"/>
      <c r="BB168" s="1247"/>
      <c r="BC168" s="1247"/>
      <c r="BD168" s="1247"/>
      <c r="BE168" s="1247"/>
      <c r="BF168" s="1248"/>
    </row>
    <row r="169" spans="3:64" ht="13.5" customHeight="1">
      <c r="C169" s="1189">
        <f>MAX(C$15:C168)+1</f>
        <v>18</v>
      </c>
      <c r="D169" s="1183" t="s">
        <v>2193</v>
      </c>
      <c r="E169" s="1184"/>
      <c r="F169" s="1184"/>
      <c r="G169" s="1185"/>
      <c r="H169" s="1047" t="s">
        <v>1660</v>
      </c>
      <c r="I169" s="1135"/>
      <c r="J169" s="1138">
        <v>0</v>
      </c>
      <c r="K169" s="1139"/>
      <c r="L169" s="1047">
        <v>3005</v>
      </c>
      <c r="M169" s="1135"/>
      <c r="N169" s="1138">
        <v>0</v>
      </c>
      <c r="O169" s="1139"/>
      <c r="P169" s="1138">
        <v>0</v>
      </c>
      <c r="Q169" s="1139"/>
      <c r="R169" s="1047">
        <v>1</v>
      </c>
      <c r="S169" s="1135"/>
      <c r="T169" s="1047">
        <v>1</v>
      </c>
      <c r="U169" s="1135"/>
      <c r="V169" s="1138">
        <v>0</v>
      </c>
      <c r="W169" s="1139"/>
      <c r="X169" s="1047">
        <v>1</v>
      </c>
      <c r="Y169" s="1135"/>
      <c r="Z169" s="1047">
        <v>0</v>
      </c>
      <c r="AA169" s="1135"/>
      <c r="AB169" s="1138">
        <v>0</v>
      </c>
      <c r="AC169" s="1139"/>
      <c r="AD169" s="1047">
        <v>1</v>
      </c>
      <c r="AE169" s="1135"/>
      <c r="AF169" s="354" t="s">
        <v>2572</v>
      </c>
      <c r="AG169" s="355"/>
      <c r="AH169" s="355"/>
      <c r="AI169" s="355"/>
      <c r="AJ169" s="355"/>
      <c r="AK169" s="355"/>
      <c r="AL169" s="355"/>
      <c r="AM169" s="355"/>
      <c r="AN169" s="355"/>
      <c r="AO169" s="355"/>
      <c r="AP169" s="355"/>
      <c r="AQ169" s="1202" t="s">
        <v>834</v>
      </c>
      <c r="AR169" s="1203"/>
      <c r="AS169" s="1202"/>
      <c r="AT169" s="1203"/>
      <c r="AU169" s="768"/>
      <c r="AV169" s="769"/>
      <c r="AW169" s="769"/>
      <c r="AX169" s="769"/>
      <c r="AY169" s="770"/>
      <c r="AZ169" s="1214"/>
      <c r="BA169" s="1215"/>
      <c r="BB169" s="1215"/>
      <c r="BC169" s="1215"/>
      <c r="BD169" s="1215"/>
      <c r="BE169" s="1215"/>
      <c r="BF169" s="1216"/>
      <c r="BG169" s="370"/>
      <c r="BH169" s="370"/>
      <c r="BI169" s="370"/>
      <c r="BJ169" s="370"/>
      <c r="BK169" s="370"/>
      <c r="BL169" s="371"/>
    </row>
    <row r="170" spans="3:64">
      <c r="C170" s="1229"/>
      <c r="D170" s="1226"/>
      <c r="E170" s="1227"/>
      <c r="F170" s="1227"/>
      <c r="G170" s="1228"/>
      <c r="H170" s="1048"/>
      <c r="I170" s="1201"/>
      <c r="J170" s="1199"/>
      <c r="K170" s="1200"/>
      <c r="L170" s="1048"/>
      <c r="M170" s="1201"/>
      <c r="N170" s="1199"/>
      <c r="O170" s="1200"/>
      <c r="P170" s="1199"/>
      <c r="Q170" s="1200"/>
      <c r="R170" s="1048"/>
      <c r="S170" s="1201"/>
      <c r="T170" s="1048"/>
      <c r="U170" s="1201"/>
      <c r="V170" s="1199"/>
      <c r="W170" s="1200"/>
      <c r="X170" s="1048"/>
      <c r="Y170" s="1201"/>
      <c r="Z170" s="1048"/>
      <c r="AA170" s="1201"/>
      <c r="AB170" s="1199"/>
      <c r="AC170" s="1200"/>
      <c r="AD170" s="1048"/>
      <c r="AE170" s="1201"/>
      <c r="AF170" s="356"/>
      <c r="AG170" s="362" t="s">
        <v>556</v>
      </c>
      <c r="AH170" s="366" t="s">
        <v>1752</v>
      </c>
      <c r="AI170" s="366"/>
      <c r="AJ170" s="366"/>
      <c r="AK170" s="366"/>
      <c r="AL170" s="366"/>
      <c r="AM170" s="366"/>
      <c r="AN170" s="366"/>
      <c r="AO170" s="366"/>
      <c r="AP170" s="366"/>
      <c r="AQ170" s="1204"/>
      <c r="AR170" s="1205"/>
      <c r="AS170" s="1204"/>
      <c r="AT170" s="1205"/>
      <c r="AU170" s="771"/>
      <c r="AV170" s="772"/>
      <c r="AW170" s="772"/>
      <c r="AX170" s="772"/>
      <c r="AY170" s="773"/>
      <c r="AZ170" s="1243"/>
      <c r="BA170" s="1253"/>
      <c r="BB170" s="1253"/>
      <c r="BC170" s="1253"/>
      <c r="BD170" s="1253"/>
      <c r="BE170" s="1253"/>
      <c r="BF170" s="1245"/>
    </row>
    <row r="171" spans="3:64">
      <c r="C171" s="1229"/>
      <c r="D171" s="1226"/>
      <c r="E171" s="1227"/>
      <c r="F171" s="1227"/>
      <c r="G171" s="1228"/>
      <c r="H171" s="1048"/>
      <c r="I171" s="1201"/>
      <c r="J171" s="1199"/>
      <c r="K171" s="1200"/>
      <c r="L171" s="1048"/>
      <c r="M171" s="1201"/>
      <c r="N171" s="1199"/>
      <c r="O171" s="1200"/>
      <c r="P171" s="1199"/>
      <c r="Q171" s="1200"/>
      <c r="R171" s="1048"/>
      <c r="S171" s="1201"/>
      <c r="T171" s="1048"/>
      <c r="U171" s="1201"/>
      <c r="V171" s="1199"/>
      <c r="W171" s="1200"/>
      <c r="X171" s="1048"/>
      <c r="Y171" s="1201"/>
      <c r="Z171" s="1048"/>
      <c r="AA171" s="1201"/>
      <c r="AB171" s="1199"/>
      <c r="AC171" s="1200"/>
      <c r="AD171" s="1048"/>
      <c r="AE171" s="1201"/>
      <c r="AF171" s="358"/>
      <c r="AG171" s="364">
        <v>0</v>
      </c>
      <c r="AH171" s="1195" t="s">
        <v>2573</v>
      </c>
      <c r="AI171" s="1196"/>
      <c r="AJ171" s="1196"/>
      <c r="AK171" s="1196"/>
      <c r="AL171" s="1196"/>
      <c r="AM171" s="1196"/>
      <c r="AN171" s="1196"/>
      <c r="AO171" s="1196"/>
      <c r="AP171" s="1196"/>
      <c r="AQ171" s="1204"/>
      <c r="AR171" s="1205"/>
      <c r="AS171" s="1204"/>
      <c r="AT171" s="1205"/>
      <c r="AU171" s="771"/>
      <c r="AV171" s="772"/>
      <c r="AW171" s="772"/>
      <c r="AX171" s="772"/>
      <c r="AY171" s="773"/>
      <c r="AZ171" s="1243"/>
      <c r="BA171" s="1253"/>
      <c r="BB171" s="1253"/>
      <c r="BC171" s="1253"/>
      <c r="BD171" s="1253"/>
      <c r="BE171" s="1253"/>
      <c r="BF171" s="1245"/>
    </row>
    <row r="172" spans="3:64">
      <c r="C172" s="1229"/>
      <c r="D172" s="1226"/>
      <c r="E172" s="1227"/>
      <c r="F172" s="1227"/>
      <c r="G172" s="1228"/>
      <c r="H172" s="1048"/>
      <c r="I172" s="1201"/>
      <c r="J172" s="1199"/>
      <c r="K172" s="1200"/>
      <c r="L172" s="1048"/>
      <c r="M172" s="1201"/>
      <c r="N172" s="1199"/>
      <c r="O172" s="1200"/>
      <c r="P172" s="1199"/>
      <c r="Q172" s="1200"/>
      <c r="R172" s="1048"/>
      <c r="S172" s="1201"/>
      <c r="T172" s="1048"/>
      <c r="U172" s="1201"/>
      <c r="V172" s="1199"/>
      <c r="W172" s="1200"/>
      <c r="X172" s="1048"/>
      <c r="Y172" s="1201"/>
      <c r="Z172" s="1048"/>
      <c r="AA172" s="1201"/>
      <c r="AB172" s="1199"/>
      <c r="AC172" s="1200"/>
      <c r="AD172" s="1048"/>
      <c r="AE172" s="1201"/>
      <c r="AF172" s="358"/>
      <c r="AG172" s="364">
        <v>1</v>
      </c>
      <c r="AH172" s="1195" t="s">
        <v>2191</v>
      </c>
      <c r="AI172" s="1196"/>
      <c r="AJ172" s="1196"/>
      <c r="AK172" s="1196"/>
      <c r="AL172" s="1196"/>
      <c r="AM172" s="1196"/>
      <c r="AN172" s="1196"/>
      <c r="AO172" s="1196"/>
      <c r="AP172" s="1196"/>
      <c r="AQ172" s="1204"/>
      <c r="AR172" s="1205"/>
      <c r="AS172" s="1204"/>
      <c r="AT172" s="1205"/>
      <c r="AU172" s="771"/>
      <c r="AV172" s="772"/>
      <c r="AW172" s="772"/>
      <c r="AX172" s="772"/>
      <c r="AY172" s="773"/>
      <c r="AZ172" s="1243"/>
      <c r="BA172" s="1244"/>
      <c r="BB172" s="1244"/>
      <c r="BC172" s="1244"/>
      <c r="BD172" s="1244"/>
      <c r="BE172" s="1244"/>
      <c r="BF172" s="1245"/>
    </row>
    <row r="173" spans="3:64">
      <c r="C173" s="1190"/>
      <c r="D173" s="1186"/>
      <c r="E173" s="1187"/>
      <c r="F173" s="1187"/>
      <c r="G173" s="1188"/>
      <c r="H173" s="1142"/>
      <c r="I173" s="1137"/>
      <c r="J173" s="1140"/>
      <c r="K173" s="1141"/>
      <c r="L173" s="1142"/>
      <c r="M173" s="1137"/>
      <c r="N173" s="1140"/>
      <c r="O173" s="1141"/>
      <c r="P173" s="1140"/>
      <c r="Q173" s="1141"/>
      <c r="R173" s="1142"/>
      <c r="S173" s="1137"/>
      <c r="T173" s="1142"/>
      <c r="U173" s="1137"/>
      <c r="V173" s="1140"/>
      <c r="W173" s="1141"/>
      <c r="X173" s="1142"/>
      <c r="Y173" s="1137"/>
      <c r="Z173" s="1142"/>
      <c r="AA173" s="1137"/>
      <c r="AB173" s="1140"/>
      <c r="AC173" s="1141"/>
      <c r="AD173" s="1142"/>
      <c r="AE173" s="1137"/>
      <c r="AF173" s="360"/>
      <c r="AG173" s="364">
        <v>2</v>
      </c>
      <c r="AH173" s="1195" t="s">
        <v>2192</v>
      </c>
      <c r="AI173" s="1196"/>
      <c r="AJ173" s="1196"/>
      <c r="AK173" s="1196"/>
      <c r="AL173" s="1196"/>
      <c r="AM173" s="1196"/>
      <c r="AN173" s="1196"/>
      <c r="AO173" s="1196"/>
      <c r="AP173" s="1196"/>
      <c r="AQ173" s="1206"/>
      <c r="AR173" s="1207"/>
      <c r="AS173" s="1206"/>
      <c r="AT173" s="1207"/>
      <c r="AU173" s="774"/>
      <c r="AV173" s="775"/>
      <c r="AW173" s="775"/>
      <c r="AX173" s="775"/>
      <c r="AY173" s="776"/>
      <c r="AZ173" s="1246"/>
      <c r="BA173" s="1247"/>
      <c r="BB173" s="1247"/>
      <c r="BC173" s="1247"/>
      <c r="BD173" s="1247"/>
      <c r="BE173" s="1247"/>
      <c r="BF173" s="1248"/>
    </row>
    <row r="174" spans="3:64" ht="13.5" customHeight="1">
      <c r="C174" s="1189">
        <f>MAX(C$15:C173)+1</f>
        <v>19</v>
      </c>
      <c r="D174" s="1183" t="s">
        <v>3010</v>
      </c>
      <c r="E174" s="1184"/>
      <c r="F174" s="1184"/>
      <c r="G174" s="1185"/>
      <c r="H174" s="1047" t="s">
        <v>1660</v>
      </c>
      <c r="I174" s="1135"/>
      <c r="J174" s="1138">
        <v>0</v>
      </c>
      <c r="K174" s="1139"/>
      <c r="L174" s="1047">
        <v>3006</v>
      </c>
      <c r="M174" s="1135"/>
      <c r="N174" s="1138">
        <v>0</v>
      </c>
      <c r="O174" s="1139"/>
      <c r="P174" s="1138">
        <v>0</v>
      </c>
      <c r="Q174" s="1139"/>
      <c r="R174" s="1047">
        <v>1</v>
      </c>
      <c r="S174" s="1135"/>
      <c r="T174" s="1047">
        <v>1</v>
      </c>
      <c r="U174" s="1135"/>
      <c r="V174" s="1138">
        <v>0</v>
      </c>
      <c r="W174" s="1139"/>
      <c r="X174" s="1047">
        <v>1</v>
      </c>
      <c r="Y174" s="1135"/>
      <c r="Z174" s="1047">
        <v>0</v>
      </c>
      <c r="AA174" s="1135"/>
      <c r="AB174" s="1138">
        <v>0</v>
      </c>
      <c r="AC174" s="1139"/>
      <c r="AD174" s="1047">
        <v>1</v>
      </c>
      <c r="AE174" s="1135"/>
      <c r="AF174" s="354" t="s">
        <v>2194</v>
      </c>
      <c r="AG174" s="372"/>
      <c r="AH174" s="372"/>
      <c r="AI174" s="372"/>
      <c r="AJ174" s="372"/>
      <c r="AK174" s="372"/>
      <c r="AL174" s="372"/>
      <c r="AM174" s="372"/>
      <c r="AN174" s="372"/>
      <c r="AO174" s="372"/>
      <c r="AP174" s="372"/>
      <c r="AQ174" s="1202" t="s">
        <v>834</v>
      </c>
      <c r="AR174" s="1203"/>
      <c r="AS174" s="1202"/>
      <c r="AT174" s="1203"/>
      <c r="AU174" s="768"/>
      <c r="AV174" s="769"/>
      <c r="AW174" s="769"/>
      <c r="AX174" s="769"/>
      <c r="AY174" s="770"/>
      <c r="AZ174" s="1214"/>
      <c r="BA174" s="1215"/>
      <c r="BB174" s="1215"/>
      <c r="BC174" s="1215"/>
      <c r="BD174" s="1215"/>
      <c r="BE174" s="1215"/>
      <c r="BF174" s="1216"/>
      <c r="BG174" s="370"/>
      <c r="BH174" s="370"/>
      <c r="BI174" s="370"/>
      <c r="BJ174" s="370"/>
      <c r="BK174" s="370"/>
      <c r="BL174" s="371"/>
    </row>
    <row r="175" spans="3:64" ht="13.5" customHeight="1">
      <c r="C175" s="1229"/>
      <c r="D175" s="1226"/>
      <c r="E175" s="1227"/>
      <c r="F175" s="1227"/>
      <c r="G175" s="1228"/>
      <c r="H175" s="1048"/>
      <c r="I175" s="1201"/>
      <c r="J175" s="1199"/>
      <c r="K175" s="1200"/>
      <c r="L175" s="1048"/>
      <c r="M175" s="1201"/>
      <c r="N175" s="1199"/>
      <c r="O175" s="1200"/>
      <c r="P175" s="1199"/>
      <c r="Q175" s="1200"/>
      <c r="R175" s="1048"/>
      <c r="S175" s="1201"/>
      <c r="T175" s="1048"/>
      <c r="U175" s="1201"/>
      <c r="V175" s="1199"/>
      <c r="W175" s="1200"/>
      <c r="X175" s="1048"/>
      <c r="Y175" s="1201"/>
      <c r="Z175" s="1048"/>
      <c r="AA175" s="1201"/>
      <c r="AB175" s="1199"/>
      <c r="AC175" s="1200"/>
      <c r="AD175" s="1048"/>
      <c r="AE175" s="1201"/>
      <c r="AF175" s="373" t="s">
        <v>2195</v>
      </c>
      <c r="AG175" s="374"/>
      <c r="AH175" s="374"/>
      <c r="AI175" s="374"/>
      <c r="AJ175" s="374"/>
      <c r="AK175" s="374"/>
      <c r="AL175" s="374"/>
      <c r="AM175" s="374"/>
      <c r="AN175" s="374"/>
      <c r="AO175" s="374"/>
      <c r="AP175" s="374"/>
      <c r="AQ175" s="1204"/>
      <c r="AR175" s="1205"/>
      <c r="AS175" s="1204"/>
      <c r="AT175" s="1205"/>
      <c r="AU175" s="771"/>
      <c r="AV175" s="772"/>
      <c r="AW175" s="772"/>
      <c r="AX175" s="772"/>
      <c r="AY175" s="773"/>
      <c r="AZ175" s="1243"/>
      <c r="BA175" s="1253"/>
      <c r="BB175" s="1253"/>
      <c r="BC175" s="1253"/>
      <c r="BD175" s="1253"/>
      <c r="BE175" s="1253"/>
      <c r="BF175" s="1245"/>
      <c r="BG175" s="370"/>
      <c r="BH175" s="370"/>
      <c r="BI175" s="370"/>
      <c r="BJ175" s="370"/>
      <c r="BK175" s="370"/>
      <c r="BL175" s="371"/>
    </row>
    <row r="176" spans="3:64">
      <c r="C176" s="1229"/>
      <c r="D176" s="1226"/>
      <c r="E176" s="1227"/>
      <c r="F176" s="1227"/>
      <c r="G176" s="1228"/>
      <c r="H176" s="1048"/>
      <c r="I176" s="1201"/>
      <c r="J176" s="1199"/>
      <c r="K176" s="1200"/>
      <c r="L176" s="1048"/>
      <c r="M176" s="1201"/>
      <c r="N176" s="1199"/>
      <c r="O176" s="1200"/>
      <c r="P176" s="1199"/>
      <c r="Q176" s="1200"/>
      <c r="R176" s="1048"/>
      <c r="S176" s="1201"/>
      <c r="T176" s="1048"/>
      <c r="U176" s="1201"/>
      <c r="V176" s="1199"/>
      <c r="W176" s="1200"/>
      <c r="X176" s="1048"/>
      <c r="Y176" s="1201"/>
      <c r="Z176" s="1048"/>
      <c r="AA176" s="1201"/>
      <c r="AB176" s="1199"/>
      <c r="AC176" s="1200"/>
      <c r="AD176" s="1048"/>
      <c r="AE176" s="1201"/>
      <c r="AF176" s="356"/>
      <c r="AG176" s="1223" t="s">
        <v>556</v>
      </c>
      <c r="AH176" s="366" t="s">
        <v>1752</v>
      </c>
      <c r="AI176" s="366"/>
      <c r="AJ176" s="366"/>
      <c r="AK176" s="366"/>
      <c r="AL176" s="366"/>
      <c r="AM176" s="366"/>
      <c r="AN176" s="366"/>
      <c r="AO176" s="366"/>
      <c r="AP176" s="366"/>
      <c r="AQ176" s="1204"/>
      <c r="AR176" s="1205"/>
      <c r="AS176" s="1204"/>
      <c r="AT176" s="1205"/>
      <c r="AU176" s="771"/>
      <c r="AV176" s="772"/>
      <c r="AW176" s="772"/>
      <c r="AX176" s="772"/>
      <c r="AY176" s="773"/>
      <c r="AZ176" s="1243"/>
      <c r="BA176" s="1253"/>
      <c r="BB176" s="1253"/>
      <c r="BC176" s="1253"/>
      <c r="BD176" s="1253"/>
      <c r="BE176" s="1253"/>
      <c r="BF176" s="1245"/>
    </row>
    <row r="177" spans="3:64" ht="11.25" customHeight="1">
      <c r="C177" s="1229"/>
      <c r="D177" s="1226"/>
      <c r="E177" s="1227"/>
      <c r="F177" s="1227"/>
      <c r="G177" s="1228"/>
      <c r="H177" s="1048"/>
      <c r="I177" s="1201"/>
      <c r="J177" s="1199"/>
      <c r="K177" s="1200"/>
      <c r="L177" s="1048"/>
      <c r="M177" s="1201"/>
      <c r="N177" s="1199"/>
      <c r="O177" s="1200"/>
      <c r="P177" s="1199"/>
      <c r="Q177" s="1200"/>
      <c r="R177" s="1048"/>
      <c r="S177" s="1201"/>
      <c r="T177" s="1048"/>
      <c r="U177" s="1201"/>
      <c r="V177" s="1199"/>
      <c r="W177" s="1200"/>
      <c r="X177" s="1048"/>
      <c r="Y177" s="1201"/>
      <c r="Z177" s="1048"/>
      <c r="AA177" s="1201"/>
      <c r="AB177" s="1199"/>
      <c r="AC177" s="1200"/>
      <c r="AD177" s="1048"/>
      <c r="AE177" s="1201"/>
      <c r="AF177" s="358"/>
      <c r="AG177" s="1224"/>
      <c r="AH177" s="175" t="s">
        <v>2196</v>
      </c>
      <c r="AI177" s="366"/>
      <c r="AJ177" s="366"/>
      <c r="AK177" s="175" t="s">
        <v>2200</v>
      </c>
      <c r="AL177" s="366"/>
      <c r="AM177" s="366"/>
      <c r="AN177" s="175" t="s">
        <v>2201</v>
      </c>
      <c r="AO177" s="366"/>
      <c r="AP177" s="366"/>
      <c r="AQ177" s="1204"/>
      <c r="AR177" s="1205"/>
      <c r="AS177" s="1204"/>
      <c r="AT177" s="1205"/>
      <c r="AU177" s="771"/>
      <c r="AV177" s="772"/>
      <c r="AW177" s="772"/>
      <c r="AX177" s="772"/>
      <c r="AY177" s="773"/>
      <c r="AZ177" s="1243"/>
      <c r="BA177" s="1253"/>
      <c r="BB177" s="1253"/>
      <c r="BC177" s="1253"/>
      <c r="BD177" s="1253"/>
      <c r="BE177" s="1253"/>
      <c r="BF177" s="1245"/>
    </row>
    <row r="178" spans="3:64" ht="42.75" customHeight="1">
      <c r="C178" s="1229"/>
      <c r="D178" s="1226"/>
      <c r="E178" s="1227"/>
      <c r="F178" s="1227"/>
      <c r="G178" s="1228"/>
      <c r="H178" s="1048"/>
      <c r="I178" s="1201"/>
      <c r="J178" s="1199"/>
      <c r="K178" s="1200"/>
      <c r="L178" s="1048"/>
      <c r="M178" s="1201"/>
      <c r="N178" s="1199"/>
      <c r="O178" s="1200"/>
      <c r="P178" s="1199"/>
      <c r="Q178" s="1200"/>
      <c r="R178" s="1048"/>
      <c r="S178" s="1201"/>
      <c r="T178" s="1048"/>
      <c r="U178" s="1201"/>
      <c r="V178" s="1199"/>
      <c r="W178" s="1200"/>
      <c r="X178" s="1048"/>
      <c r="Y178" s="1201"/>
      <c r="Z178" s="1048"/>
      <c r="AA178" s="1201"/>
      <c r="AB178" s="1199"/>
      <c r="AC178" s="1200"/>
      <c r="AD178" s="1048"/>
      <c r="AE178" s="1201"/>
      <c r="AF178" s="358"/>
      <c r="AG178" s="364">
        <v>0</v>
      </c>
      <c r="AH178" s="1147" t="s">
        <v>2197</v>
      </c>
      <c r="AI178" s="1148"/>
      <c r="AJ178" s="1149"/>
      <c r="AK178" s="1147" t="s">
        <v>3077</v>
      </c>
      <c r="AL178" s="1148"/>
      <c r="AM178" s="1149"/>
      <c r="AN178" s="1147" t="s">
        <v>2197</v>
      </c>
      <c r="AO178" s="1148"/>
      <c r="AP178" s="1149"/>
      <c r="AQ178" s="1204"/>
      <c r="AR178" s="1205"/>
      <c r="AS178" s="1204"/>
      <c r="AT178" s="1205"/>
      <c r="AU178" s="771"/>
      <c r="AV178" s="772"/>
      <c r="AW178" s="772"/>
      <c r="AX178" s="772"/>
      <c r="AY178" s="773"/>
      <c r="AZ178" s="1243"/>
      <c r="BA178" s="1253"/>
      <c r="BB178" s="1253"/>
      <c r="BC178" s="1253"/>
      <c r="BD178" s="1253"/>
      <c r="BE178" s="1253"/>
      <c r="BF178" s="1245"/>
    </row>
    <row r="179" spans="3:64" ht="22.5" customHeight="1">
      <c r="C179" s="1229"/>
      <c r="D179" s="1226"/>
      <c r="E179" s="1227"/>
      <c r="F179" s="1227"/>
      <c r="G179" s="1228"/>
      <c r="H179" s="1048"/>
      <c r="I179" s="1201"/>
      <c r="J179" s="1199"/>
      <c r="K179" s="1200"/>
      <c r="L179" s="1048"/>
      <c r="M179" s="1201"/>
      <c r="N179" s="1199"/>
      <c r="O179" s="1200"/>
      <c r="P179" s="1199"/>
      <c r="Q179" s="1200"/>
      <c r="R179" s="1048"/>
      <c r="S179" s="1201"/>
      <c r="T179" s="1048"/>
      <c r="U179" s="1201"/>
      <c r="V179" s="1199"/>
      <c r="W179" s="1200"/>
      <c r="X179" s="1048"/>
      <c r="Y179" s="1201"/>
      <c r="Z179" s="1048"/>
      <c r="AA179" s="1201"/>
      <c r="AB179" s="1199"/>
      <c r="AC179" s="1200"/>
      <c r="AD179" s="1048"/>
      <c r="AE179" s="1201"/>
      <c r="AF179" s="358"/>
      <c r="AG179" s="364">
        <v>1</v>
      </c>
      <c r="AH179" s="1147" t="s">
        <v>2198</v>
      </c>
      <c r="AI179" s="1148"/>
      <c r="AJ179" s="1149"/>
      <c r="AK179" s="1256" t="s">
        <v>3078</v>
      </c>
      <c r="AL179" s="1257"/>
      <c r="AM179" s="1258"/>
      <c r="AN179" s="1147" t="s">
        <v>2202</v>
      </c>
      <c r="AO179" s="1148"/>
      <c r="AP179" s="1149"/>
      <c r="AQ179" s="1204"/>
      <c r="AR179" s="1205"/>
      <c r="AS179" s="1204"/>
      <c r="AT179" s="1205"/>
      <c r="AU179" s="771"/>
      <c r="AV179" s="772"/>
      <c r="AW179" s="772"/>
      <c r="AX179" s="772"/>
      <c r="AY179" s="773"/>
      <c r="AZ179" s="1243"/>
      <c r="BA179" s="1253"/>
      <c r="BB179" s="1253"/>
      <c r="BC179" s="1253"/>
      <c r="BD179" s="1253"/>
      <c r="BE179" s="1253"/>
      <c r="BF179" s="1245"/>
    </row>
    <row r="180" spans="3:64" ht="22.5" customHeight="1">
      <c r="C180" s="1190"/>
      <c r="D180" s="1186"/>
      <c r="E180" s="1187"/>
      <c r="F180" s="1187"/>
      <c r="G180" s="1188"/>
      <c r="H180" s="1142"/>
      <c r="I180" s="1137"/>
      <c r="J180" s="1140"/>
      <c r="K180" s="1141"/>
      <c r="L180" s="1142"/>
      <c r="M180" s="1137"/>
      <c r="N180" s="1140"/>
      <c r="O180" s="1141"/>
      <c r="P180" s="1140"/>
      <c r="Q180" s="1141"/>
      <c r="R180" s="1142"/>
      <c r="S180" s="1137"/>
      <c r="T180" s="1142"/>
      <c r="U180" s="1137"/>
      <c r="V180" s="1140"/>
      <c r="W180" s="1141"/>
      <c r="X180" s="1142"/>
      <c r="Y180" s="1137"/>
      <c r="Z180" s="1142"/>
      <c r="AA180" s="1137"/>
      <c r="AB180" s="1140"/>
      <c r="AC180" s="1141"/>
      <c r="AD180" s="1142"/>
      <c r="AE180" s="1137"/>
      <c r="AF180" s="360"/>
      <c r="AG180" s="364">
        <v>2</v>
      </c>
      <c r="AH180" s="1147" t="s">
        <v>2199</v>
      </c>
      <c r="AI180" s="1148"/>
      <c r="AJ180" s="1149"/>
      <c r="AK180" s="1256" t="s">
        <v>3079</v>
      </c>
      <c r="AL180" s="1257"/>
      <c r="AM180" s="1258"/>
      <c r="AN180" s="1256" t="s">
        <v>175</v>
      </c>
      <c r="AO180" s="1257"/>
      <c r="AP180" s="1258"/>
      <c r="AQ180" s="1206"/>
      <c r="AR180" s="1207"/>
      <c r="AS180" s="1206"/>
      <c r="AT180" s="1207"/>
      <c r="AU180" s="774"/>
      <c r="AV180" s="775"/>
      <c r="AW180" s="775"/>
      <c r="AX180" s="775"/>
      <c r="AY180" s="776"/>
      <c r="AZ180" s="1246"/>
      <c r="BA180" s="1247"/>
      <c r="BB180" s="1247"/>
      <c r="BC180" s="1247"/>
      <c r="BD180" s="1247"/>
      <c r="BE180" s="1247"/>
      <c r="BF180" s="1248"/>
    </row>
    <row r="181" spans="3:64" ht="13.5" customHeight="1">
      <c r="C181" s="1189">
        <f>MAX(C$15:C180)+1</f>
        <v>20</v>
      </c>
      <c r="D181" s="1183" t="s">
        <v>2574</v>
      </c>
      <c r="E181" s="1184"/>
      <c r="F181" s="1184"/>
      <c r="G181" s="1185"/>
      <c r="H181" s="1047" t="s">
        <v>1660</v>
      </c>
      <c r="I181" s="1135"/>
      <c r="J181" s="1138">
        <v>0</v>
      </c>
      <c r="K181" s="1139"/>
      <c r="L181" s="1047">
        <v>3007</v>
      </c>
      <c r="M181" s="1135"/>
      <c r="N181" s="1138">
        <v>0</v>
      </c>
      <c r="O181" s="1139"/>
      <c r="P181" s="1138">
        <v>0</v>
      </c>
      <c r="Q181" s="1139"/>
      <c r="R181" s="1047">
        <v>1</v>
      </c>
      <c r="S181" s="1135"/>
      <c r="T181" s="1047">
        <v>1</v>
      </c>
      <c r="U181" s="1135"/>
      <c r="V181" s="1138">
        <v>0</v>
      </c>
      <c r="W181" s="1139"/>
      <c r="X181" s="1047">
        <v>1</v>
      </c>
      <c r="Y181" s="1135"/>
      <c r="Z181" s="1047">
        <v>0</v>
      </c>
      <c r="AA181" s="1135"/>
      <c r="AB181" s="1138">
        <v>0</v>
      </c>
      <c r="AC181" s="1139"/>
      <c r="AD181" s="1047">
        <v>1</v>
      </c>
      <c r="AE181" s="1135"/>
      <c r="AF181" s="354" t="s">
        <v>2203</v>
      </c>
      <c r="AG181" s="372"/>
      <c r="AH181" s="372"/>
      <c r="AI181" s="372"/>
      <c r="AJ181" s="372"/>
      <c r="AK181" s="372"/>
      <c r="AL181" s="372"/>
      <c r="AM181" s="372"/>
      <c r="AN181" s="372"/>
      <c r="AO181" s="372"/>
      <c r="AP181" s="372"/>
      <c r="AQ181" s="1202" t="s">
        <v>834</v>
      </c>
      <c r="AR181" s="1203"/>
      <c r="AS181" s="1202"/>
      <c r="AT181" s="1203"/>
      <c r="AU181" s="768"/>
      <c r="AV181" s="769"/>
      <c r="AW181" s="769"/>
      <c r="AX181" s="769"/>
      <c r="AY181" s="770"/>
      <c r="AZ181" s="1214"/>
      <c r="BA181" s="1215"/>
      <c r="BB181" s="1215"/>
      <c r="BC181" s="1215"/>
      <c r="BD181" s="1215"/>
      <c r="BE181" s="1215"/>
      <c r="BF181" s="1216"/>
      <c r="BG181" s="370"/>
      <c r="BH181" s="370"/>
      <c r="BI181" s="370"/>
      <c r="BJ181" s="370"/>
      <c r="BK181" s="370"/>
      <c r="BL181" s="371"/>
    </row>
    <row r="182" spans="3:64" ht="13.5" customHeight="1">
      <c r="C182" s="1229"/>
      <c r="D182" s="1226"/>
      <c r="E182" s="1227"/>
      <c r="F182" s="1227"/>
      <c r="G182" s="1228"/>
      <c r="H182" s="1048"/>
      <c r="I182" s="1201"/>
      <c r="J182" s="1199"/>
      <c r="K182" s="1200"/>
      <c r="L182" s="1048"/>
      <c r="M182" s="1201"/>
      <c r="N182" s="1199"/>
      <c r="O182" s="1200"/>
      <c r="P182" s="1199"/>
      <c r="Q182" s="1200"/>
      <c r="R182" s="1048"/>
      <c r="S182" s="1201"/>
      <c r="T182" s="1048"/>
      <c r="U182" s="1201"/>
      <c r="V182" s="1199"/>
      <c r="W182" s="1200"/>
      <c r="X182" s="1048"/>
      <c r="Y182" s="1201"/>
      <c r="Z182" s="1048"/>
      <c r="AA182" s="1201"/>
      <c r="AB182" s="1199"/>
      <c r="AC182" s="1200"/>
      <c r="AD182" s="1048"/>
      <c r="AE182" s="1201"/>
      <c r="AF182" s="373" t="s">
        <v>2195</v>
      </c>
      <c r="AG182" s="374"/>
      <c r="AH182" s="374"/>
      <c r="AI182" s="374"/>
      <c r="AJ182" s="374"/>
      <c r="AK182" s="374"/>
      <c r="AL182" s="374"/>
      <c r="AM182" s="374"/>
      <c r="AN182" s="374"/>
      <c r="AO182" s="374"/>
      <c r="AP182" s="374"/>
      <c r="AQ182" s="1204"/>
      <c r="AR182" s="1205"/>
      <c r="AS182" s="1204"/>
      <c r="AT182" s="1205"/>
      <c r="AU182" s="771"/>
      <c r="AV182" s="772"/>
      <c r="AW182" s="772"/>
      <c r="AX182" s="772"/>
      <c r="AY182" s="773"/>
      <c r="AZ182" s="1243"/>
      <c r="BA182" s="1253"/>
      <c r="BB182" s="1253"/>
      <c r="BC182" s="1253"/>
      <c r="BD182" s="1253"/>
      <c r="BE182" s="1253"/>
      <c r="BF182" s="1245"/>
      <c r="BG182" s="370"/>
      <c r="BH182" s="370"/>
      <c r="BI182" s="370"/>
      <c r="BJ182" s="370"/>
      <c r="BK182" s="370"/>
      <c r="BL182" s="371"/>
    </row>
    <row r="183" spans="3:64">
      <c r="C183" s="1229"/>
      <c r="D183" s="1226"/>
      <c r="E183" s="1227"/>
      <c r="F183" s="1227"/>
      <c r="G183" s="1228"/>
      <c r="H183" s="1048"/>
      <c r="I183" s="1201"/>
      <c r="J183" s="1199"/>
      <c r="K183" s="1200"/>
      <c r="L183" s="1048"/>
      <c r="M183" s="1201"/>
      <c r="N183" s="1199"/>
      <c r="O183" s="1200"/>
      <c r="P183" s="1199"/>
      <c r="Q183" s="1200"/>
      <c r="R183" s="1048"/>
      <c r="S183" s="1201"/>
      <c r="T183" s="1048"/>
      <c r="U183" s="1201"/>
      <c r="V183" s="1199"/>
      <c r="W183" s="1200"/>
      <c r="X183" s="1048"/>
      <c r="Y183" s="1201"/>
      <c r="Z183" s="1048"/>
      <c r="AA183" s="1201"/>
      <c r="AB183" s="1199"/>
      <c r="AC183" s="1200"/>
      <c r="AD183" s="1048"/>
      <c r="AE183" s="1201"/>
      <c r="AF183" s="356"/>
      <c r="AG183" s="1223" t="s">
        <v>556</v>
      </c>
      <c r="AH183" s="366" t="s">
        <v>1752</v>
      </c>
      <c r="AI183" s="366"/>
      <c r="AJ183" s="366"/>
      <c r="AK183" s="366"/>
      <c r="AL183" s="366"/>
      <c r="AM183" s="366"/>
      <c r="AN183" s="366"/>
      <c r="AO183" s="366"/>
      <c r="AP183" s="366"/>
      <c r="AQ183" s="1204"/>
      <c r="AR183" s="1205"/>
      <c r="AS183" s="1204"/>
      <c r="AT183" s="1205"/>
      <c r="AU183" s="771"/>
      <c r="AV183" s="772"/>
      <c r="AW183" s="772"/>
      <c r="AX183" s="772"/>
      <c r="AY183" s="773"/>
      <c r="AZ183" s="1243"/>
      <c r="BA183" s="1253"/>
      <c r="BB183" s="1253"/>
      <c r="BC183" s="1253"/>
      <c r="BD183" s="1253"/>
      <c r="BE183" s="1253"/>
      <c r="BF183" s="1245"/>
    </row>
    <row r="184" spans="3:64" ht="11.25" customHeight="1">
      <c r="C184" s="1229"/>
      <c r="D184" s="1226"/>
      <c r="E184" s="1227"/>
      <c r="F184" s="1227"/>
      <c r="G184" s="1228"/>
      <c r="H184" s="1048"/>
      <c r="I184" s="1201"/>
      <c r="J184" s="1199"/>
      <c r="K184" s="1200"/>
      <c r="L184" s="1048"/>
      <c r="M184" s="1201"/>
      <c r="N184" s="1199"/>
      <c r="O184" s="1200"/>
      <c r="P184" s="1199"/>
      <c r="Q184" s="1200"/>
      <c r="R184" s="1048"/>
      <c r="S184" s="1201"/>
      <c r="T184" s="1048"/>
      <c r="U184" s="1201"/>
      <c r="V184" s="1199"/>
      <c r="W184" s="1200"/>
      <c r="X184" s="1048"/>
      <c r="Y184" s="1201"/>
      <c r="Z184" s="1048"/>
      <c r="AA184" s="1201"/>
      <c r="AB184" s="1199"/>
      <c r="AC184" s="1200"/>
      <c r="AD184" s="1048"/>
      <c r="AE184" s="1201"/>
      <c r="AF184" s="358"/>
      <c r="AG184" s="1224"/>
      <c r="AH184" s="175" t="s">
        <v>2196</v>
      </c>
      <c r="AI184" s="366"/>
      <c r="AJ184" s="366"/>
      <c r="AK184" s="175" t="s">
        <v>2200</v>
      </c>
      <c r="AL184" s="366"/>
      <c r="AM184" s="366"/>
      <c r="AN184" s="175" t="s">
        <v>2201</v>
      </c>
      <c r="AO184" s="366"/>
      <c r="AP184" s="366"/>
      <c r="AQ184" s="1204"/>
      <c r="AR184" s="1205"/>
      <c r="AS184" s="1204"/>
      <c r="AT184" s="1205"/>
      <c r="AU184" s="771"/>
      <c r="AV184" s="772"/>
      <c r="AW184" s="772"/>
      <c r="AX184" s="772"/>
      <c r="AY184" s="773"/>
      <c r="AZ184" s="1243"/>
      <c r="BA184" s="1253"/>
      <c r="BB184" s="1253"/>
      <c r="BC184" s="1253"/>
      <c r="BD184" s="1253"/>
      <c r="BE184" s="1253"/>
      <c r="BF184" s="1245"/>
    </row>
    <row r="185" spans="3:64" ht="39.75" customHeight="1">
      <c r="C185" s="1229"/>
      <c r="D185" s="1226"/>
      <c r="E185" s="1227"/>
      <c r="F185" s="1227"/>
      <c r="G185" s="1228"/>
      <c r="H185" s="1048"/>
      <c r="I185" s="1201"/>
      <c r="J185" s="1199"/>
      <c r="K185" s="1200"/>
      <c r="L185" s="1048"/>
      <c r="M185" s="1201"/>
      <c r="N185" s="1199"/>
      <c r="O185" s="1200"/>
      <c r="P185" s="1199"/>
      <c r="Q185" s="1200"/>
      <c r="R185" s="1048"/>
      <c r="S185" s="1201"/>
      <c r="T185" s="1048"/>
      <c r="U185" s="1201"/>
      <c r="V185" s="1199"/>
      <c r="W185" s="1200"/>
      <c r="X185" s="1048"/>
      <c r="Y185" s="1201"/>
      <c r="Z185" s="1048"/>
      <c r="AA185" s="1201"/>
      <c r="AB185" s="1199"/>
      <c r="AC185" s="1200"/>
      <c r="AD185" s="1048"/>
      <c r="AE185" s="1201"/>
      <c r="AF185" s="358"/>
      <c r="AG185" s="364">
        <v>0</v>
      </c>
      <c r="AH185" s="1147" t="s">
        <v>2204</v>
      </c>
      <c r="AI185" s="1148"/>
      <c r="AJ185" s="1149"/>
      <c r="AK185" s="1147" t="s">
        <v>3080</v>
      </c>
      <c r="AL185" s="1148"/>
      <c r="AM185" s="1149"/>
      <c r="AN185" s="1147" t="s">
        <v>2204</v>
      </c>
      <c r="AO185" s="1148"/>
      <c r="AP185" s="1149"/>
      <c r="AQ185" s="1204"/>
      <c r="AR185" s="1205"/>
      <c r="AS185" s="1204"/>
      <c r="AT185" s="1205"/>
      <c r="AU185" s="771"/>
      <c r="AV185" s="772"/>
      <c r="AW185" s="772"/>
      <c r="AX185" s="772"/>
      <c r="AY185" s="773"/>
      <c r="AZ185" s="1243"/>
      <c r="BA185" s="1253"/>
      <c r="BB185" s="1253"/>
      <c r="BC185" s="1253"/>
      <c r="BD185" s="1253"/>
      <c r="BE185" s="1253"/>
      <c r="BF185" s="1245"/>
    </row>
    <row r="186" spans="3:64" ht="23.25" customHeight="1">
      <c r="C186" s="1229"/>
      <c r="D186" s="1226"/>
      <c r="E186" s="1227"/>
      <c r="F186" s="1227"/>
      <c r="G186" s="1228"/>
      <c r="H186" s="1048"/>
      <c r="I186" s="1201"/>
      <c r="J186" s="1199"/>
      <c r="K186" s="1200"/>
      <c r="L186" s="1048"/>
      <c r="M186" s="1201"/>
      <c r="N186" s="1199"/>
      <c r="O186" s="1200"/>
      <c r="P186" s="1199"/>
      <c r="Q186" s="1200"/>
      <c r="R186" s="1048"/>
      <c r="S186" s="1201"/>
      <c r="T186" s="1048"/>
      <c r="U186" s="1201"/>
      <c r="V186" s="1199"/>
      <c r="W186" s="1200"/>
      <c r="X186" s="1048"/>
      <c r="Y186" s="1201"/>
      <c r="Z186" s="1048"/>
      <c r="AA186" s="1201"/>
      <c r="AB186" s="1199"/>
      <c r="AC186" s="1200"/>
      <c r="AD186" s="1048"/>
      <c r="AE186" s="1201"/>
      <c r="AF186" s="358"/>
      <c r="AG186" s="364">
        <v>1</v>
      </c>
      <c r="AH186" s="1147" t="s">
        <v>2205</v>
      </c>
      <c r="AI186" s="1148"/>
      <c r="AJ186" s="1149"/>
      <c r="AK186" s="1256" t="s">
        <v>3081</v>
      </c>
      <c r="AL186" s="1257"/>
      <c r="AM186" s="1258"/>
      <c r="AN186" s="1147" t="s">
        <v>2207</v>
      </c>
      <c r="AO186" s="1148"/>
      <c r="AP186" s="1149"/>
      <c r="AQ186" s="1204"/>
      <c r="AR186" s="1205"/>
      <c r="AS186" s="1204"/>
      <c r="AT186" s="1205"/>
      <c r="AU186" s="771"/>
      <c r="AV186" s="772"/>
      <c r="AW186" s="772"/>
      <c r="AX186" s="772"/>
      <c r="AY186" s="773"/>
      <c r="AZ186" s="1243"/>
      <c r="BA186" s="1253"/>
      <c r="BB186" s="1253"/>
      <c r="BC186" s="1253"/>
      <c r="BD186" s="1253"/>
      <c r="BE186" s="1253"/>
      <c r="BF186" s="1245"/>
    </row>
    <row r="187" spans="3:64" ht="39" customHeight="1">
      <c r="C187" s="1190"/>
      <c r="D187" s="1186"/>
      <c r="E187" s="1187"/>
      <c r="F187" s="1187"/>
      <c r="G187" s="1188"/>
      <c r="H187" s="1142"/>
      <c r="I187" s="1137"/>
      <c r="J187" s="1140"/>
      <c r="K187" s="1141"/>
      <c r="L187" s="1142"/>
      <c r="M187" s="1137"/>
      <c r="N187" s="1140"/>
      <c r="O187" s="1141"/>
      <c r="P187" s="1140"/>
      <c r="Q187" s="1141"/>
      <c r="R187" s="1142"/>
      <c r="S187" s="1137"/>
      <c r="T187" s="1142"/>
      <c r="U187" s="1137"/>
      <c r="V187" s="1140"/>
      <c r="W187" s="1141"/>
      <c r="X187" s="1142"/>
      <c r="Y187" s="1137"/>
      <c r="Z187" s="1142"/>
      <c r="AA187" s="1137"/>
      <c r="AB187" s="1140"/>
      <c r="AC187" s="1141"/>
      <c r="AD187" s="1142"/>
      <c r="AE187" s="1137"/>
      <c r="AF187" s="360"/>
      <c r="AG187" s="364">
        <v>2</v>
      </c>
      <c r="AH187" s="1147" t="s">
        <v>2206</v>
      </c>
      <c r="AI187" s="1148"/>
      <c r="AJ187" s="1149"/>
      <c r="AK187" s="1256" t="s">
        <v>3082</v>
      </c>
      <c r="AL187" s="1257"/>
      <c r="AM187" s="1258"/>
      <c r="AN187" s="1256" t="s">
        <v>175</v>
      </c>
      <c r="AO187" s="1257"/>
      <c r="AP187" s="1258"/>
      <c r="AQ187" s="1206"/>
      <c r="AR187" s="1207"/>
      <c r="AS187" s="1206"/>
      <c r="AT187" s="1207"/>
      <c r="AU187" s="774"/>
      <c r="AV187" s="775"/>
      <c r="AW187" s="775"/>
      <c r="AX187" s="775"/>
      <c r="AY187" s="776"/>
      <c r="AZ187" s="1246"/>
      <c r="BA187" s="1247"/>
      <c r="BB187" s="1247"/>
      <c r="BC187" s="1247"/>
      <c r="BD187" s="1247"/>
      <c r="BE187" s="1247"/>
      <c r="BF187" s="1248"/>
    </row>
    <row r="188" spans="3:64" ht="13.5" customHeight="1">
      <c r="C188" s="1189">
        <f>MAX(C$15:C187)+1</f>
        <v>21</v>
      </c>
      <c r="D188" s="1183" t="s">
        <v>3083</v>
      </c>
      <c r="E188" s="1184"/>
      <c r="F188" s="1184"/>
      <c r="G188" s="1185"/>
      <c r="H188" s="1047" t="s">
        <v>1660</v>
      </c>
      <c r="I188" s="1135"/>
      <c r="J188" s="1138">
        <v>0</v>
      </c>
      <c r="K188" s="1139"/>
      <c r="L188" s="1047">
        <v>3008</v>
      </c>
      <c r="M188" s="1135"/>
      <c r="N188" s="1138">
        <v>0</v>
      </c>
      <c r="O188" s="1139"/>
      <c r="P188" s="1138">
        <v>0</v>
      </c>
      <c r="Q188" s="1139"/>
      <c r="R188" s="1047">
        <v>1</v>
      </c>
      <c r="S188" s="1135"/>
      <c r="T188" s="1047">
        <v>1</v>
      </c>
      <c r="U188" s="1135"/>
      <c r="V188" s="1138">
        <v>0</v>
      </c>
      <c r="W188" s="1139"/>
      <c r="X188" s="1047">
        <v>1</v>
      </c>
      <c r="Y188" s="1135"/>
      <c r="Z188" s="1047">
        <v>0</v>
      </c>
      <c r="AA188" s="1135"/>
      <c r="AB188" s="1138">
        <v>0</v>
      </c>
      <c r="AC188" s="1139"/>
      <c r="AD188" s="1047">
        <v>1</v>
      </c>
      <c r="AE188" s="1135"/>
      <c r="AF188" s="354" t="s">
        <v>2208</v>
      </c>
      <c r="AG188" s="372"/>
      <c r="AH188" s="372"/>
      <c r="AI188" s="372"/>
      <c r="AJ188" s="372"/>
      <c r="AK188" s="372"/>
      <c r="AL188" s="372"/>
      <c r="AM188" s="372"/>
      <c r="AN188" s="372"/>
      <c r="AO188" s="372"/>
      <c r="AP188" s="372"/>
      <c r="AQ188" s="1047" t="s">
        <v>2212</v>
      </c>
      <c r="AR188" s="1135"/>
      <c r="AS188" s="1151" t="s">
        <v>3084</v>
      </c>
      <c r="AT188" s="1135"/>
      <c r="AU188" s="1183" t="str">
        <f>"HU→MD応答[#"&amp;C357&amp;":"&amp;D357&amp;"]"</f>
        <v>HU→MD応答[#1:プリセットリスト登録／取得応答]</v>
      </c>
      <c r="AV188" s="1184"/>
      <c r="AW188" s="1184"/>
      <c r="AX188" s="1184"/>
      <c r="AY188" s="1185"/>
      <c r="AZ188" s="1214"/>
      <c r="BA188" s="1215"/>
      <c r="BB188" s="1215"/>
      <c r="BC188" s="1215"/>
      <c r="BD188" s="1215"/>
      <c r="BE188" s="1215"/>
      <c r="BF188" s="1216"/>
      <c r="BG188" s="370"/>
      <c r="BH188" s="370"/>
      <c r="BI188" s="370"/>
      <c r="BJ188" s="370"/>
      <c r="BK188" s="370"/>
      <c r="BL188" s="371"/>
    </row>
    <row r="189" spans="3:64">
      <c r="C189" s="1229"/>
      <c r="D189" s="1226"/>
      <c r="E189" s="1227"/>
      <c r="F189" s="1227"/>
      <c r="G189" s="1228"/>
      <c r="H189" s="1048"/>
      <c r="I189" s="1201"/>
      <c r="J189" s="1199"/>
      <c r="K189" s="1200"/>
      <c r="L189" s="1048"/>
      <c r="M189" s="1201"/>
      <c r="N189" s="1199"/>
      <c r="O189" s="1200"/>
      <c r="P189" s="1199"/>
      <c r="Q189" s="1200"/>
      <c r="R189" s="1048"/>
      <c r="S189" s="1201"/>
      <c r="T189" s="1048"/>
      <c r="U189" s="1201"/>
      <c r="V189" s="1199"/>
      <c r="W189" s="1200"/>
      <c r="X189" s="1048"/>
      <c r="Y189" s="1201"/>
      <c r="Z189" s="1048"/>
      <c r="AA189" s="1201"/>
      <c r="AB189" s="1199"/>
      <c r="AC189" s="1200"/>
      <c r="AD189" s="1048"/>
      <c r="AE189" s="1201"/>
      <c r="AF189" s="356"/>
      <c r="AG189" s="375" t="s">
        <v>556</v>
      </c>
      <c r="AH189" s="366" t="s">
        <v>1752</v>
      </c>
      <c r="AI189" s="366"/>
      <c r="AJ189" s="366"/>
      <c r="AK189" s="366"/>
      <c r="AL189" s="366"/>
      <c r="AM189" s="366"/>
      <c r="AN189" s="366"/>
      <c r="AO189" s="366"/>
      <c r="AP189" s="366"/>
      <c r="AQ189" s="1048"/>
      <c r="AR189" s="1201"/>
      <c r="AS189" s="1048"/>
      <c r="AT189" s="1201"/>
      <c r="AU189" s="1226"/>
      <c r="AV189" s="1227"/>
      <c r="AW189" s="1227"/>
      <c r="AX189" s="1227"/>
      <c r="AY189" s="1228"/>
      <c r="AZ189" s="1243"/>
      <c r="BA189" s="1253"/>
      <c r="BB189" s="1253"/>
      <c r="BC189" s="1253"/>
      <c r="BD189" s="1253"/>
      <c r="BE189" s="1253"/>
      <c r="BF189" s="1245"/>
    </row>
    <row r="190" spans="3:64" ht="11.25" customHeight="1">
      <c r="C190" s="1229"/>
      <c r="D190" s="1226"/>
      <c r="E190" s="1227"/>
      <c r="F190" s="1227"/>
      <c r="G190" s="1228"/>
      <c r="H190" s="1048"/>
      <c r="I190" s="1201"/>
      <c r="J190" s="1199"/>
      <c r="K190" s="1200"/>
      <c r="L190" s="1048"/>
      <c r="M190" s="1201"/>
      <c r="N190" s="1199"/>
      <c r="O190" s="1200"/>
      <c r="P190" s="1199"/>
      <c r="Q190" s="1200"/>
      <c r="R190" s="1048"/>
      <c r="S190" s="1201"/>
      <c r="T190" s="1048"/>
      <c r="U190" s="1201"/>
      <c r="V190" s="1199"/>
      <c r="W190" s="1200"/>
      <c r="X190" s="1048"/>
      <c r="Y190" s="1201"/>
      <c r="Z190" s="1048"/>
      <c r="AA190" s="1201"/>
      <c r="AB190" s="1199"/>
      <c r="AC190" s="1200"/>
      <c r="AD190" s="1048"/>
      <c r="AE190" s="1201"/>
      <c r="AF190" s="358"/>
      <c r="AG190" s="364">
        <v>0</v>
      </c>
      <c r="AH190" s="1195" t="s">
        <v>2209</v>
      </c>
      <c r="AI190" s="1196"/>
      <c r="AJ190" s="1196"/>
      <c r="AK190" s="1196"/>
      <c r="AL190" s="1196"/>
      <c r="AM190" s="1196"/>
      <c r="AN190" s="1196"/>
      <c r="AO190" s="1196"/>
      <c r="AP190" s="1196"/>
      <c r="AQ190" s="1048"/>
      <c r="AR190" s="1201"/>
      <c r="AS190" s="1048"/>
      <c r="AT190" s="1201"/>
      <c r="AU190" s="1226"/>
      <c r="AV190" s="1227"/>
      <c r="AW190" s="1227"/>
      <c r="AX190" s="1227"/>
      <c r="AY190" s="1228"/>
      <c r="AZ190" s="1243"/>
      <c r="BA190" s="1253"/>
      <c r="BB190" s="1253"/>
      <c r="BC190" s="1253"/>
      <c r="BD190" s="1253"/>
      <c r="BE190" s="1253"/>
      <c r="BF190" s="1245"/>
    </row>
    <row r="191" spans="3:64">
      <c r="C191" s="1229"/>
      <c r="D191" s="1226"/>
      <c r="E191" s="1227"/>
      <c r="F191" s="1227"/>
      <c r="G191" s="1228"/>
      <c r="H191" s="1048"/>
      <c r="I191" s="1201"/>
      <c r="J191" s="1199"/>
      <c r="K191" s="1200"/>
      <c r="L191" s="1048"/>
      <c r="M191" s="1201"/>
      <c r="N191" s="1199"/>
      <c r="O191" s="1200"/>
      <c r="P191" s="1199"/>
      <c r="Q191" s="1200"/>
      <c r="R191" s="1048"/>
      <c r="S191" s="1201"/>
      <c r="T191" s="1048"/>
      <c r="U191" s="1201"/>
      <c r="V191" s="1199"/>
      <c r="W191" s="1200"/>
      <c r="X191" s="1048"/>
      <c r="Y191" s="1201"/>
      <c r="Z191" s="1048"/>
      <c r="AA191" s="1201"/>
      <c r="AB191" s="1199"/>
      <c r="AC191" s="1200"/>
      <c r="AD191" s="1048"/>
      <c r="AE191" s="1201"/>
      <c r="AF191" s="358"/>
      <c r="AG191" s="364">
        <v>1</v>
      </c>
      <c r="AH191" s="1195" t="s">
        <v>2210</v>
      </c>
      <c r="AI191" s="1196"/>
      <c r="AJ191" s="1196"/>
      <c r="AK191" s="1196"/>
      <c r="AL191" s="1196"/>
      <c r="AM191" s="1196"/>
      <c r="AN191" s="1196"/>
      <c r="AO191" s="1196"/>
      <c r="AP191" s="1196"/>
      <c r="AQ191" s="1048"/>
      <c r="AR191" s="1201"/>
      <c r="AS191" s="1048"/>
      <c r="AT191" s="1201"/>
      <c r="AU191" s="1226"/>
      <c r="AV191" s="1227"/>
      <c r="AW191" s="1227"/>
      <c r="AX191" s="1227"/>
      <c r="AY191" s="1228"/>
      <c r="AZ191" s="1243"/>
      <c r="BA191" s="1244"/>
      <c r="BB191" s="1244"/>
      <c r="BC191" s="1244"/>
      <c r="BD191" s="1244"/>
      <c r="BE191" s="1244"/>
      <c r="BF191" s="1245"/>
    </row>
    <row r="192" spans="3:64">
      <c r="C192" s="1190"/>
      <c r="D192" s="1186"/>
      <c r="E192" s="1187"/>
      <c r="F192" s="1187"/>
      <c r="G192" s="1188"/>
      <c r="H192" s="1142"/>
      <c r="I192" s="1137"/>
      <c r="J192" s="1140"/>
      <c r="K192" s="1141"/>
      <c r="L192" s="1142"/>
      <c r="M192" s="1137"/>
      <c r="N192" s="1140"/>
      <c r="O192" s="1141"/>
      <c r="P192" s="1140"/>
      <c r="Q192" s="1141"/>
      <c r="R192" s="1142"/>
      <c r="S192" s="1137"/>
      <c r="T192" s="1142"/>
      <c r="U192" s="1137"/>
      <c r="V192" s="1140"/>
      <c r="W192" s="1141"/>
      <c r="X192" s="1142"/>
      <c r="Y192" s="1137"/>
      <c r="Z192" s="1142"/>
      <c r="AA192" s="1137"/>
      <c r="AB192" s="1140"/>
      <c r="AC192" s="1141"/>
      <c r="AD192" s="1142"/>
      <c r="AE192" s="1137"/>
      <c r="AF192" s="360"/>
      <c r="AG192" s="364">
        <v>2</v>
      </c>
      <c r="AH192" s="1195" t="s">
        <v>2211</v>
      </c>
      <c r="AI192" s="1196"/>
      <c r="AJ192" s="1196"/>
      <c r="AK192" s="1196"/>
      <c r="AL192" s="1196"/>
      <c r="AM192" s="1196"/>
      <c r="AN192" s="1196"/>
      <c r="AO192" s="1196"/>
      <c r="AP192" s="1196"/>
      <c r="AQ192" s="1142"/>
      <c r="AR192" s="1137"/>
      <c r="AS192" s="1142"/>
      <c r="AT192" s="1137"/>
      <c r="AU192" s="1186"/>
      <c r="AV192" s="1187"/>
      <c r="AW192" s="1187"/>
      <c r="AX192" s="1187"/>
      <c r="AY192" s="1188"/>
      <c r="AZ192" s="1246"/>
      <c r="BA192" s="1247"/>
      <c r="BB192" s="1247"/>
      <c r="BC192" s="1247"/>
      <c r="BD192" s="1247"/>
      <c r="BE192" s="1247"/>
      <c r="BF192" s="1248"/>
    </row>
    <row r="193" spans="3:64" ht="13.5" customHeight="1">
      <c r="C193" s="1189">
        <f>MAX(C$15:C192)+1</f>
        <v>22</v>
      </c>
      <c r="D193" s="1183" t="s">
        <v>2218</v>
      </c>
      <c r="E193" s="1184"/>
      <c r="F193" s="1184"/>
      <c r="G193" s="1185"/>
      <c r="H193" s="1127" t="s">
        <v>2217</v>
      </c>
      <c r="I193" s="1128"/>
      <c r="J193" s="1128"/>
      <c r="K193" s="1128"/>
      <c r="L193" s="1128"/>
      <c r="M193" s="1128"/>
      <c r="N193" s="1128"/>
      <c r="O193" s="1128"/>
      <c r="P193" s="1128"/>
      <c r="Q193" s="1128"/>
      <c r="R193" s="1128"/>
      <c r="S193" s="1128"/>
      <c r="T193" s="1128"/>
      <c r="U193" s="1128"/>
      <c r="V193" s="1128"/>
      <c r="W193" s="1128"/>
      <c r="X193" s="1128"/>
      <c r="Y193" s="1128"/>
      <c r="Z193" s="1128"/>
      <c r="AA193" s="1128"/>
      <c r="AB193" s="1128"/>
      <c r="AC193" s="1128"/>
      <c r="AD193" s="1128"/>
      <c r="AE193" s="1128"/>
      <c r="AF193" s="1128"/>
      <c r="AG193" s="1128"/>
      <c r="AH193" s="1128"/>
      <c r="AI193" s="1128"/>
      <c r="AJ193" s="1128"/>
      <c r="AK193" s="1128"/>
      <c r="AL193" s="1128"/>
      <c r="AM193" s="1128"/>
      <c r="AN193" s="1128"/>
      <c r="AO193" s="1128"/>
      <c r="AP193" s="1129"/>
      <c r="AQ193" s="376"/>
      <c r="AR193" s="377"/>
      <c r="AS193" s="377"/>
      <c r="AT193" s="377"/>
      <c r="AU193" s="377"/>
      <c r="AV193" s="377"/>
      <c r="AW193" s="377"/>
      <c r="AX193" s="377"/>
      <c r="AY193" s="377"/>
    </row>
    <row r="194" spans="3:64" ht="13.5" customHeight="1">
      <c r="C194" s="1229"/>
      <c r="D194" s="1226"/>
      <c r="E194" s="1227"/>
      <c r="F194" s="1227"/>
      <c r="G194" s="1228"/>
      <c r="H194" s="1116" t="s">
        <v>1660</v>
      </c>
      <c r="I194" s="1116"/>
      <c r="J194" s="1115">
        <v>0</v>
      </c>
      <c r="K194" s="1115"/>
      <c r="L194" s="1116">
        <v>3009</v>
      </c>
      <c r="M194" s="1116"/>
      <c r="N194" s="1115">
        <v>0</v>
      </c>
      <c r="O194" s="1115"/>
      <c r="P194" s="1115">
        <v>0</v>
      </c>
      <c r="Q194" s="1115"/>
      <c r="R194" s="1116">
        <v>1</v>
      </c>
      <c r="S194" s="1116"/>
      <c r="T194" s="1047">
        <v>1</v>
      </c>
      <c r="U194" s="1135"/>
      <c r="V194" s="1138">
        <v>0</v>
      </c>
      <c r="W194" s="1139"/>
      <c r="X194" s="1047">
        <v>3</v>
      </c>
      <c r="Y194" s="1135"/>
      <c r="Z194" s="1116">
        <v>0</v>
      </c>
      <c r="AA194" s="1116"/>
      <c r="AB194" s="1115">
        <v>0</v>
      </c>
      <c r="AC194" s="1115"/>
      <c r="AD194" s="1116">
        <v>1</v>
      </c>
      <c r="AE194" s="1116"/>
      <c r="AF194" s="378" t="s">
        <v>2219</v>
      </c>
      <c r="AG194" s="367"/>
      <c r="AH194" s="355"/>
      <c r="AI194" s="355"/>
      <c r="AJ194" s="355"/>
      <c r="AK194" s="355"/>
      <c r="AL194" s="355"/>
      <c r="AM194" s="355"/>
      <c r="AN194" s="355"/>
      <c r="AO194" s="355"/>
      <c r="AP194" s="379"/>
      <c r="AQ194" s="1208" t="s">
        <v>834</v>
      </c>
      <c r="AR194" s="1208"/>
      <c r="AS194" s="1208"/>
      <c r="AT194" s="1208"/>
      <c r="AU194" s="802"/>
      <c r="AV194" s="802"/>
      <c r="AW194" s="802"/>
      <c r="AX194" s="802"/>
      <c r="AY194" s="802"/>
      <c r="AZ194" s="1214" t="str">
        <f>"HU→MD応答[#"&amp;C357&amp;":"&amp;D357&amp;"]の情報を基としてMD側で選択時に指定する"</f>
        <v>HU→MD応答[#1:プリセットリスト登録／取得応答]の情報を基としてMD側で選択時に指定する</v>
      </c>
      <c r="BA194" s="1215"/>
      <c r="BB194" s="1215"/>
      <c r="BC194" s="1215"/>
      <c r="BD194" s="1215"/>
      <c r="BE194" s="1215"/>
      <c r="BF194" s="1216"/>
      <c r="BG194" s="370"/>
      <c r="BH194" s="370"/>
      <c r="BI194" s="370"/>
      <c r="BJ194" s="370"/>
      <c r="BK194" s="370"/>
      <c r="BL194" s="371"/>
    </row>
    <row r="195" spans="3:64">
      <c r="C195" s="1229"/>
      <c r="D195" s="1226"/>
      <c r="E195" s="1227"/>
      <c r="F195" s="1227"/>
      <c r="G195" s="1228"/>
      <c r="H195" s="1116"/>
      <c r="I195" s="1116"/>
      <c r="J195" s="1115"/>
      <c r="K195" s="1115"/>
      <c r="L195" s="1116"/>
      <c r="M195" s="1116"/>
      <c r="N195" s="1115"/>
      <c r="O195" s="1115"/>
      <c r="P195" s="1115"/>
      <c r="Q195" s="1115"/>
      <c r="R195" s="1116"/>
      <c r="S195" s="1116"/>
      <c r="T195" s="1048"/>
      <c r="U195" s="1201"/>
      <c r="V195" s="1199"/>
      <c r="W195" s="1200"/>
      <c r="X195" s="1048"/>
      <c r="Y195" s="1201"/>
      <c r="Z195" s="1116"/>
      <c r="AA195" s="1116"/>
      <c r="AB195" s="1115"/>
      <c r="AC195" s="1115"/>
      <c r="AD195" s="1116"/>
      <c r="AE195" s="1116"/>
      <c r="AF195" s="356"/>
      <c r="AG195" s="362" t="s">
        <v>556</v>
      </c>
      <c r="AH195" s="175" t="s">
        <v>1752</v>
      </c>
      <c r="AI195" s="366"/>
      <c r="AJ195" s="366"/>
      <c r="AK195" s="366"/>
      <c r="AL195" s="366"/>
      <c r="AM195" s="366"/>
      <c r="AN195" s="366"/>
      <c r="AO195" s="366"/>
      <c r="AP195" s="369"/>
      <c r="AQ195" s="1208"/>
      <c r="AR195" s="1208"/>
      <c r="AS195" s="1208"/>
      <c r="AT195" s="1208"/>
      <c r="AU195" s="802"/>
      <c r="AV195" s="802"/>
      <c r="AW195" s="802"/>
      <c r="AX195" s="802"/>
      <c r="AY195" s="802"/>
      <c r="AZ195" s="1243"/>
      <c r="BA195" s="1253"/>
      <c r="BB195" s="1253"/>
      <c r="BC195" s="1253"/>
      <c r="BD195" s="1253"/>
      <c r="BE195" s="1253"/>
      <c r="BF195" s="1245"/>
    </row>
    <row r="196" spans="3:64" ht="11.25" customHeight="1">
      <c r="C196" s="1229"/>
      <c r="D196" s="1226"/>
      <c r="E196" s="1227"/>
      <c r="F196" s="1227"/>
      <c r="G196" s="1228"/>
      <c r="H196" s="1116"/>
      <c r="I196" s="1116"/>
      <c r="J196" s="1115"/>
      <c r="K196" s="1115"/>
      <c r="L196" s="1116"/>
      <c r="M196" s="1116"/>
      <c r="N196" s="1115"/>
      <c r="O196" s="1115"/>
      <c r="P196" s="1115"/>
      <c r="Q196" s="1115"/>
      <c r="R196" s="1116"/>
      <c r="S196" s="1116"/>
      <c r="T196" s="1048"/>
      <c r="U196" s="1201"/>
      <c r="V196" s="1199"/>
      <c r="W196" s="1200"/>
      <c r="X196" s="1048"/>
      <c r="Y196" s="1201"/>
      <c r="Z196" s="1116"/>
      <c r="AA196" s="1116"/>
      <c r="AB196" s="1115"/>
      <c r="AC196" s="1115"/>
      <c r="AD196" s="1116"/>
      <c r="AE196" s="1116"/>
      <c r="AF196" s="358"/>
      <c r="AG196" s="364">
        <v>0</v>
      </c>
      <c r="AH196" s="1118" t="s">
        <v>2209</v>
      </c>
      <c r="AI196" s="1118"/>
      <c r="AJ196" s="1118"/>
      <c r="AK196" s="1118"/>
      <c r="AL196" s="1118"/>
      <c r="AM196" s="1118"/>
      <c r="AN196" s="1118"/>
      <c r="AO196" s="1118"/>
      <c r="AP196" s="1118"/>
      <c r="AQ196" s="1208"/>
      <c r="AR196" s="1208"/>
      <c r="AS196" s="1208"/>
      <c r="AT196" s="1208"/>
      <c r="AU196" s="802"/>
      <c r="AV196" s="802"/>
      <c r="AW196" s="802"/>
      <c r="AX196" s="802"/>
      <c r="AY196" s="802"/>
      <c r="AZ196" s="1243"/>
      <c r="BA196" s="1253"/>
      <c r="BB196" s="1253"/>
      <c r="BC196" s="1253"/>
      <c r="BD196" s="1253"/>
      <c r="BE196" s="1253"/>
      <c r="BF196" s="1245"/>
    </row>
    <row r="197" spans="3:64">
      <c r="C197" s="1229"/>
      <c r="D197" s="1226"/>
      <c r="E197" s="1227"/>
      <c r="F197" s="1227"/>
      <c r="G197" s="1228"/>
      <c r="H197" s="1116"/>
      <c r="I197" s="1116"/>
      <c r="J197" s="1115"/>
      <c r="K197" s="1115"/>
      <c r="L197" s="1116"/>
      <c r="M197" s="1116"/>
      <c r="N197" s="1115"/>
      <c r="O197" s="1115"/>
      <c r="P197" s="1115"/>
      <c r="Q197" s="1115"/>
      <c r="R197" s="1116"/>
      <c r="S197" s="1116"/>
      <c r="T197" s="1048"/>
      <c r="U197" s="1201"/>
      <c r="V197" s="1199"/>
      <c r="W197" s="1200"/>
      <c r="X197" s="1048"/>
      <c r="Y197" s="1201"/>
      <c r="Z197" s="1116"/>
      <c r="AA197" s="1116"/>
      <c r="AB197" s="1115"/>
      <c r="AC197" s="1115"/>
      <c r="AD197" s="1116"/>
      <c r="AE197" s="1116"/>
      <c r="AF197" s="358"/>
      <c r="AG197" s="364">
        <v>1</v>
      </c>
      <c r="AH197" s="1118" t="s">
        <v>2210</v>
      </c>
      <c r="AI197" s="1118"/>
      <c r="AJ197" s="1118"/>
      <c r="AK197" s="1118"/>
      <c r="AL197" s="1118"/>
      <c r="AM197" s="1118"/>
      <c r="AN197" s="1118"/>
      <c r="AO197" s="1118"/>
      <c r="AP197" s="1118"/>
      <c r="AQ197" s="1208"/>
      <c r="AR197" s="1208"/>
      <c r="AS197" s="1208"/>
      <c r="AT197" s="1208"/>
      <c r="AU197" s="802"/>
      <c r="AV197" s="802"/>
      <c r="AW197" s="802"/>
      <c r="AX197" s="802"/>
      <c r="AY197" s="802"/>
      <c r="AZ197" s="1243"/>
      <c r="BA197" s="1253"/>
      <c r="BB197" s="1253"/>
      <c r="BC197" s="1253"/>
      <c r="BD197" s="1253"/>
      <c r="BE197" s="1253"/>
      <c r="BF197" s="1245"/>
    </row>
    <row r="198" spans="3:64" ht="37.5" customHeight="1">
      <c r="C198" s="1229"/>
      <c r="D198" s="1226"/>
      <c r="E198" s="1227"/>
      <c r="F198" s="1227"/>
      <c r="G198" s="1228"/>
      <c r="H198" s="1116"/>
      <c r="I198" s="1116"/>
      <c r="J198" s="1115"/>
      <c r="K198" s="1115"/>
      <c r="L198" s="1116"/>
      <c r="M198" s="1116"/>
      <c r="N198" s="1115"/>
      <c r="O198" s="1115"/>
      <c r="P198" s="1115"/>
      <c r="Q198" s="1115"/>
      <c r="R198" s="1116"/>
      <c r="S198" s="1116"/>
      <c r="T198" s="1048"/>
      <c r="U198" s="1201"/>
      <c r="V198" s="1199"/>
      <c r="W198" s="1200"/>
      <c r="X198" s="1048"/>
      <c r="Y198" s="1201"/>
      <c r="Z198" s="1116">
        <v>0</v>
      </c>
      <c r="AA198" s="1116"/>
      <c r="AB198" s="1115">
        <v>0</v>
      </c>
      <c r="AC198" s="1115"/>
      <c r="AD198" s="1116">
        <v>1</v>
      </c>
      <c r="AE198" s="1116"/>
      <c r="AF198" s="1120" t="s">
        <v>3085</v>
      </c>
      <c r="AG198" s="1118"/>
      <c r="AH198" s="1118"/>
      <c r="AI198" s="1118"/>
      <c r="AJ198" s="1118"/>
      <c r="AK198" s="1118"/>
      <c r="AL198" s="1118"/>
      <c r="AM198" s="1118"/>
      <c r="AN198" s="1118"/>
      <c r="AO198" s="1118"/>
      <c r="AP198" s="1118"/>
      <c r="AQ198" s="1208"/>
      <c r="AR198" s="1208"/>
      <c r="AS198" s="1208"/>
      <c r="AT198" s="1208"/>
      <c r="AU198" s="802"/>
      <c r="AV198" s="802"/>
      <c r="AW198" s="802"/>
      <c r="AX198" s="802"/>
      <c r="AY198" s="802"/>
      <c r="AZ198" s="1243"/>
      <c r="BA198" s="1253"/>
      <c r="BB198" s="1253"/>
      <c r="BC198" s="1253"/>
      <c r="BD198" s="1253"/>
      <c r="BE198" s="1253"/>
      <c r="BF198" s="1245"/>
    </row>
    <row r="199" spans="3:64" ht="37.5" customHeight="1">
      <c r="C199" s="1229"/>
      <c r="D199" s="1226"/>
      <c r="E199" s="1227"/>
      <c r="F199" s="1227"/>
      <c r="G199" s="1228"/>
      <c r="H199" s="1116"/>
      <c r="I199" s="1116"/>
      <c r="J199" s="1115"/>
      <c r="K199" s="1115"/>
      <c r="L199" s="1116"/>
      <c r="M199" s="1116"/>
      <c r="N199" s="1115"/>
      <c r="O199" s="1115"/>
      <c r="P199" s="1115"/>
      <c r="Q199" s="1115"/>
      <c r="R199" s="1116"/>
      <c r="S199" s="1116"/>
      <c r="T199" s="1142"/>
      <c r="U199" s="1137"/>
      <c r="V199" s="1140"/>
      <c r="W199" s="1141"/>
      <c r="X199" s="1142"/>
      <c r="Y199" s="1137"/>
      <c r="Z199" s="1116">
        <v>0</v>
      </c>
      <c r="AA199" s="1116"/>
      <c r="AB199" s="1115">
        <v>0</v>
      </c>
      <c r="AC199" s="1115"/>
      <c r="AD199" s="1116">
        <v>1</v>
      </c>
      <c r="AE199" s="1116"/>
      <c r="AF199" s="1120" t="s">
        <v>3086</v>
      </c>
      <c r="AG199" s="1118"/>
      <c r="AH199" s="1118"/>
      <c r="AI199" s="1118"/>
      <c r="AJ199" s="1118"/>
      <c r="AK199" s="1118"/>
      <c r="AL199" s="1118"/>
      <c r="AM199" s="1118"/>
      <c r="AN199" s="1118"/>
      <c r="AO199" s="1118"/>
      <c r="AP199" s="1118"/>
      <c r="AQ199" s="1208"/>
      <c r="AR199" s="1208"/>
      <c r="AS199" s="1208"/>
      <c r="AT199" s="1208"/>
      <c r="AU199" s="802"/>
      <c r="AV199" s="802"/>
      <c r="AW199" s="802"/>
      <c r="AX199" s="802"/>
      <c r="AY199" s="802"/>
      <c r="AZ199" s="1246"/>
      <c r="BA199" s="1247"/>
      <c r="BB199" s="1247"/>
      <c r="BC199" s="1247"/>
      <c r="BD199" s="1247"/>
      <c r="BE199" s="1247"/>
      <c r="BF199" s="1248"/>
    </row>
    <row r="200" spans="3:64" ht="13.5" customHeight="1">
      <c r="C200" s="1229"/>
      <c r="D200" s="1226"/>
      <c r="E200" s="1227"/>
      <c r="F200" s="1227"/>
      <c r="G200" s="1228"/>
      <c r="H200" s="1127" t="s">
        <v>2222</v>
      </c>
      <c r="I200" s="1128"/>
      <c r="J200" s="1128"/>
      <c r="K200" s="1128"/>
      <c r="L200" s="1128"/>
      <c r="M200" s="1128"/>
      <c r="N200" s="1128"/>
      <c r="O200" s="1128"/>
      <c r="P200" s="1128"/>
      <c r="Q200" s="1128"/>
      <c r="R200" s="1128"/>
      <c r="S200" s="1128"/>
      <c r="T200" s="1128"/>
      <c r="U200" s="1128"/>
      <c r="V200" s="1128"/>
      <c r="W200" s="1128"/>
      <c r="X200" s="1128"/>
      <c r="Y200" s="1128"/>
      <c r="Z200" s="1128"/>
      <c r="AA200" s="1128"/>
      <c r="AB200" s="1128"/>
      <c r="AC200" s="1128"/>
      <c r="AD200" s="1128"/>
      <c r="AE200" s="1128"/>
      <c r="AF200" s="1128"/>
      <c r="AG200" s="1128"/>
      <c r="AH200" s="1128"/>
      <c r="AI200" s="1128"/>
      <c r="AJ200" s="1128"/>
      <c r="AK200" s="1128"/>
      <c r="AL200" s="1128"/>
      <c r="AM200" s="1128"/>
      <c r="AN200" s="1128"/>
      <c r="AO200" s="1128"/>
      <c r="AP200" s="1129"/>
      <c r="AQ200" s="376"/>
      <c r="AR200" s="377"/>
      <c r="AS200" s="377"/>
      <c r="AT200" s="377"/>
      <c r="AU200" s="377"/>
      <c r="AV200" s="377"/>
      <c r="AW200" s="377"/>
      <c r="AX200" s="377"/>
      <c r="AY200" s="377"/>
    </row>
    <row r="201" spans="3:64" ht="13.5" customHeight="1">
      <c r="C201" s="1229"/>
      <c r="D201" s="1226"/>
      <c r="E201" s="1227"/>
      <c r="F201" s="1227"/>
      <c r="G201" s="1228"/>
      <c r="H201" s="1116" t="s">
        <v>1660</v>
      </c>
      <c r="I201" s="1116"/>
      <c r="J201" s="1115">
        <v>0</v>
      </c>
      <c r="K201" s="1115"/>
      <c r="L201" s="1116">
        <v>3009</v>
      </c>
      <c r="M201" s="1116"/>
      <c r="N201" s="1115">
        <v>0</v>
      </c>
      <c r="O201" s="1115"/>
      <c r="P201" s="1115">
        <v>0</v>
      </c>
      <c r="Q201" s="1115"/>
      <c r="R201" s="1116">
        <v>1</v>
      </c>
      <c r="S201" s="1116"/>
      <c r="T201" s="1047">
        <v>1</v>
      </c>
      <c r="U201" s="1135"/>
      <c r="V201" s="1138">
        <v>0</v>
      </c>
      <c r="W201" s="1139"/>
      <c r="X201" s="1047">
        <v>2</v>
      </c>
      <c r="Y201" s="1135"/>
      <c r="Z201" s="1116">
        <v>0</v>
      </c>
      <c r="AA201" s="1116"/>
      <c r="AB201" s="1115">
        <v>0</v>
      </c>
      <c r="AC201" s="1115"/>
      <c r="AD201" s="1116">
        <v>1</v>
      </c>
      <c r="AE201" s="1116"/>
      <c r="AF201" s="378" t="s">
        <v>2219</v>
      </c>
      <c r="AG201" s="367"/>
      <c r="AH201" s="355"/>
      <c r="AI201" s="355"/>
      <c r="AJ201" s="355"/>
      <c r="AK201" s="355"/>
      <c r="AL201" s="355"/>
      <c r="AM201" s="355"/>
      <c r="AN201" s="355"/>
      <c r="AO201" s="355"/>
      <c r="AP201" s="379"/>
      <c r="AQ201" s="1208" t="s">
        <v>834</v>
      </c>
      <c r="AR201" s="1208"/>
      <c r="AS201" s="1208"/>
      <c r="AT201" s="1208"/>
      <c r="AU201" s="802"/>
      <c r="AV201" s="802"/>
      <c r="AW201" s="802"/>
      <c r="AX201" s="802"/>
      <c r="AY201" s="802"/>
      <c r="AZ201" s="1172" t="str">
        <f>"HU→MD応答[#"&amp;C357&amp;":"&amp;D357&amp;"]の情報を基としてMD側で選択時に指定する"</f>
        <v>HU→MD応答[#1:プリセットリスト登録／取得応答]の情報を基としてMD側で選択時に指定する</v>
      </c>
      <c r="BA201" s="1172"/>
      <c r="BB201" s="1172"/>
      <c r="BC201" s="1172"/>
      <c r="BD201" s="1172"/>
      <c r="BE201" s="1172"/>
      <c r="BF201" s="1172"/>
      <c r="BG201" s="370"/>
      <c r="BH201" s="370"/>
      <c r="BI201" s="370"/>
      <c r="BJ201" s="370"/>
      <c r="BK201" s="370"/>
      <c r="BL201" s="371"/>
    </row>
    <row r="202" spans="3:64">
      <c r="C202" s="1229"/>
      <c r="D202" s="1226"/>
      <c r="E202" s="1227"/>
      <c r="F202" s="1227"/>
      <c r="G202" s="1228"/>
      <c r="H202" s="1116"/>
      <c r="I202" s="1116"/>
      <c r="J202" s="1115"/>
      <c r="K202" s="1115"/>
      <c r="L202" s="1116"/>
      <c r="M202" s="1116"/>
      <c r="N202" s="1115"/>
      <c r="O202" s="1115"/>
      <c r="P202" s="1115"/>
      <c r="Q202" s="1115"/>
      <c r="R202" s="1116"/>
      <c r="S202" s="1116"/>
      <c r="T202" s="1048"/>
      <c r="U202" s="1201"/>
      <c r="V202" s="1199"/>
      <c r="W202" s="1200"/>
      <c r="X202" s="1048"/>
      <c r="Y202" s="1201"/>
      <c r="Z202" s="1116"/>
      <c r="AA202" s="1116"/>
      <c r="AB202" s="1115"/>
      <c r="AC202" s="1115"/>
      <c r="AD202" s="1116"/>
      <c r="AE202" s="1116"/>
      <c r="AF202" s="356"/>
      <c r="AG202" s="362" t="s">
        <v>556</v>
      </c>
      <c r="AH202" s="175" t="s">
        <v>1752</v>
      </c>
      <c r="AI202" s="366"/>
      <c r="AJ202" s="366"/>
      <c r="AK202" s="366"/>
      <c r="AL202" s="366"/>
      <c r="AM202" s="366"/>
      <c r="AN202" s="366"/>
      <c r="AO202" s="366"/>
      <c r="AP202" s="369"/>
      <c r="AQ202" s="1208"/>
      <c r="AR202" s="1208"/>
      <c r="AS202" s="1208"/>
      <c r="AT202" s="1208"/>
      <c r="AU202" s="802"/>
      <c r="AV202" s="802"/>
      <c r="AW202" s="802"/>
      <c r="AX202" s="802"/>
      <c r="AY202" s="802"/>
      <c r="AZ202" s="1233"/>
      <c r="BA202" s="1233"/>
      <c r="BB202" s="1233"/>
      <c r="BC202" s="1233"/>
      <c r="BD202" s="1233"/>
      <c r="BE202" s="1233"/>
      <c r="BF202" s="1233"/>
    </row>
    <row r="203" spans="3:64">
      <c r="C203" s="1229"/>
      <c r="D203" s="1226"/>
      <c r="E203" s="1227"/>
      <c r="F203" s="1227"/>
      <c r="G203" s="1228"/>
      <c r="H203" s="1116"/>
      <c r="I203" s="1116"/>
      <c r="J203" s="1115"/>
      <c r="K203" s="1115"/>
      <c r="L203" s="1116"/>
      <c r="M203" s="1116"/>
      <c r="N203" s="1115"/>
      <c r="O203" s="1115"/>
      <c r="P203" s="1115"/>
      <c r="Q203" s="1115"/>
      <c r="R203" s="1116"/>
      <c r="S203" s="1116"/>
      <c r="T203" s="1048"/>
      <c r="U203" s="1201"/>
      <c r="V203" s="1199"/>
      <c r="W203" s="1200"/>
      <c r="X203" s="1048"/>
      <c r="Y203" s="1201"/>
      <c r="Z203" s="1116"/>
      <c r="AA203" s="1116"/>
      <c r="AB203" s="1115"/>
      <c r="AC203" s="1115"/>
      <c r="AD203" s="1116"/>
      <c r="AE203" s="1116"/>
      <c r="AF203" s="360"/>
      <c r="AG203" s="364">
        <v>2</v>
      </c>
      <c r="AH203" s="1118" t="s">
        <v>2211</v>
      </c>
      <c r="AI203" s="1118"/>
      <c r="AJ203" s="1118"/>
      <c r="AK203" s="1118"/>
      <c r="AL203" s="1118"/>
      <c r="AM203" s="1118"/>
      <c r="AN203" s="1118"/>
      <c r="AO203" s="1118"/>
      <c r="AP203" s="1118"/>
      <c r="AQ203" s="1208"/>
      <c r="AR203" s="1208"/>
      <c r="AS203" s="1208"/>
      <c r="AT203" s="1208"/>
      <c r="AU203" s="802"/>
      <c r="AV203" s="802"/>
      <c r="AW203" s="802"/>
      <c r="AX203" s="802"/>
      <c r="AY203" s="802"/>
      <c r="AZ203" s="1233"/>
      <c r="BA203" s="1233"/>
      <c r="BB203" s="1233"/>
      <c r="BC203" s="1233"/>
      <c r="BD203" s="1233"/>
      <c r="BE203" s="1233"/>
      <c r="BF203" s="1233"/>
    </row>
    <row r="204" spans="3:64" ht="43.5" customHeight="1">
      <c r="C204" s="1229"/>
      <c r="D204" s="1226"/>
      <c r="E204" s="1227"/>
      <c r="F204" s="1227"/>
      <c r="G204" s="1228"/>
      <c r="H204" s="1116"/>
      <c r="I204" s="1116"/>
      <c r="J204" s="1115"/>
      <c r="K204" s="1115"/>
      <c r="L204" s="1116"/>
      <c r="M204" s="1116"/>
      <c r="N204" s="1115"/>
      <c r="O204" s="1115"/>
      <c r="P204" s="1115"/>
      <c r="Q204" s="1115"/>
      <c r="R204" s="1116"/>
      <c r="S204" s="1116"/>
      <c r="T204" s="1142"/>
      <c r="U204" s="1137"/>
      <c r="V204" s="1140"/>
      <c r="W204" s="1141"/>
      <c r="X204" s="1142"/>
      <c r="Y204" s="1137"/>
      <c r="Z204" s="1116">
        <v>0</v>
      </c>
      <c r="AA204" s="1116"/>
      <c r="AB204" s="1115">
        <v>0</v>
      </c>
      <c r="AC204" s="1115"/>
      <c r="AD204" s="1116">
        <v>1</v>
      </c>
      <c r="AE204" s="1116"/>
      <c r="AF204" s="1120" t="s">
        <v>3087</v>
      </c>
      <c r="AG204" s="1118"/>
      <c r="AH204" s="1118"/>
      <c r="AI204" s="1118"/>
      <c r="AJ204" s="1118"/>
      <c r="AK204" s="1118"/>
      <c r="AL204" s="1118"/>
      <c r="AM204" s="1118"/>
      <c r="AN204" s="1118"/>
      <c r="AO204" s="1118"/>
      <c r="AP204" s="1118"/>
      <c r="AQ204" s="1208"/>
      <c r="AR204" s="1208"/>
      <c r="AS204" s="1208"/>
      <c r="AT204" s="1208"/>
      <c r="AU204" s="802"/>
      <c r="AV204" s="802"/>
      <c r="AW204" s="802"/>
      <c r="AX204" s="802"/>
      <c r="AY204" s="802"/>
      <c r="AZ204" s="1233"/>
      <c r="BA204" s="1233"/>
      <c r="BB204" s="1233"/>
      <c r="BC204" s="1233"/>
      <c r="BD204" s="1233"/>
      <c r="BE204" s="1233"/>
      <c r="BF204" s="1233"/>
    </row>
    <row r="205" spans="3:64" ht="13.5" customHeight="1">
      <c r="C205" s="1116">
        <f>MAX(C$15:C204)+1</f>
        <v>23</v>
      </c>
      <c r="D205" s="1120" t="s">
        <v>2221</v>
      </c>
      <c r="E205" s="1120"/>
      <c r="F205" s="1120"/>
      <c r="G205" s="1120"/>
      <c r="H205" s="1127" t="s">
        <v>2217</v>
      </c>
      <c r="I205" s="1128"/>
      <c r="J205" s="1128"/>
      <c r="K205" s="1128"/>
      <c r="L205" s="1128"/>
      <c r="M205" s="1128"/>
      <c r="N205" s="1128"/>
      <c r="O205" s="1128"/>
      <c r="P205" s="1128"/>
      <c r="Q205" s="1128"/>
      <c r="R205" s="1128"/>
      <c r="S205" s="1128"/>
      <c r="T205" s="1128"/>
      <c r="U205" s="1128"/>
      <c r="V205" s="1128"/>
      <c r="W205" s="1128"/>
      <c r="X205" s="1128"/>
      <c r="Y205" s="1128"/>
      <c r="Z205" s="1128"/>
      <c r="AA205" s="1128"/>
      <c r="AB205" s="1128"/>
      <c r="AC205" s="1128"/>
      <c r="AD205" s="1128"/>
      <c r="AE205" s="1128"/>
      <c r="AF205" s="1128"/>
      <c r="AG205" s="1128"/>
      <c r="AH205" s="1128"/>
      <c r="AI205" s="1128"/>
      <c r="AJ205" s="1128"/>
      <c r="AK205" s="1128"/>
      <c r="AL205" s="1128"/>
      <c r="AM205" s="1128"/>
      <c r="AN205" s="1128"/>
      <c r="AO205" s="1128"/>
      <c r="AP205" s="1129"/>
      <c r="AQ205" s="1116" t="s">
        <v>2227</v>
      </c>
      <c r="AR205" s="1116"/>
      <c r="AS205" s="1114" t="s">
        <v>3084</v>
      </c>
      <c r="AT205" s="1114"/>
      <c r="AU205" s="1114" t="str">
        <f>"HU→MD応答[#"&amp;C357&amp;":"&amp;D357&amp;"]"</f>
        <v>HU→MD応答[#1:プリセットリスト登録／取得応答]</v>
      </c>
      <c r="AV205" s="1114"/>
      <c r="AW205" s="1114"/>
      <c r="AX205" s="1114"/>
      <c r="AY205" s="1114"/>
      <c r="AZ205" s="1214" t="s">
        <v>2228</v>
      </c>
      <c r="BA205" s="1215"/>
      <c r="BB205" s="1215"/>
      <c r="BC205" s="1215"/>
      <c r="BD205" s="1215"/>
      <c r="BE205" s="1215"/>
      <c r="BF205" s="1216"/>
    </row>
    <row r="206" spans="3:64" ht="13.5" customHeight="1">
      <c r="C206" s="1116"/>
      <c r="D206" s="1120"/>
      <c r="E206" s="1120"/>
      <c r="F206" s="1120"/>
      <c r="G206" s="1120"/>
      <c r="H206" s="1116" t="s">
        <v>1660</v>
      </c>
      <c r="I206" s="1116"/>
      <c r="J206" s="1115">
        <v>0</v>
      </c>
      <c r="K206" s="1115"/>
      <c r="L206" s="1116">
        <v>3010</v>
      </c>
      <c r="M206" s="1116"/>
      <c r="N206" s="1115">
        <v>0</v>
      </c>
      <c r="O206" s="1115"/>
      <c r="P206" s="1115">
        <v>0</v>
      </c>
      <c r="Q206" s="1115"/>
      <c r="R206" s="1116">
        <v>1</v>
      </c>
      <c r="S206" s="1116"/>
      <c r="T206" s="1047">
        <v>1</v>
      </c>
      <c r="U206" s="1135"/>
      <c r="V206" s="1138">
        <v>0</v>
      </c>
      <c r="W206" s="1139"/>
      <c r="X206" s="1047">
        <v>4</v>
      </c>
      <c r="Y206" s="1135"/>
      <c r="Z206" s="1116">
        <v>0</v>
      </c>
      <c r="AA206" s="1116"/>
      <c r="AB206" s="1115">
        <v>0</v>
      </c>
      <c r="AC206" s="1115"/>
      <c r="AD206" s="1116">
        <v>1</v>
      </c>
      <c r="AE206" s="1116"/>
      <c r="AF206" s="378" t="s">
        <v>2219</v>
      </c>
      <c r="AG206" s="367"/>
      <c r="AH206" s="355"/>
      <c r="AI206" s="355"/>
      <c r="AJ206" s="355"/>
      <c r="AK206" s="355"/>
      <c r="AL206" s="355"/>
      <c r="AM206" s="355"/>
      <c r="AN206" s="355"/>
      <c r="AO206" s="355"/>
      <c r="AP206" s="379"/>
      <c r="AQ206" s="1116"/>
      <c r="AR206" s="1116"/>
      <c r="AS206" s="1114"/>
      <c r="AT206" s="1114"/>
      <c r="AU206" s="1114"/>
      <c r="AV206" s="1114"/>
      <c r="AW206" s="1114"/>
      <c r="AX206" s="1114"/>
      <c r="AY206" s="1114"/>
      <c r="AZ206" s="1235"/>
      <c r="BA206" s="650"/>
      <c r="BB206" s="650"/>
      <c r="BC206" s="650"/>
      <c r="BD206" s="650"/>
      <c r="BE206" s="650"/>
      <c r="BF206" s="1236"/>
      <c r="BG206" s="370"/>
      <c r="BH206" s="370"/>
      <c r="BI206" s="370"/>
      <c r="BJ206" s="370"/>
      <c r="BK206" s="370"/>
      <c r="BL206" s="371"/>
    </row>
    <row r="207" spans="3:64" ht="11.25" customHeight="1">
      <c r="C207" s="1116"/>
      <c r="D207" s="1120"/>
      <c r="E207" s="1120"/>
      <c r="F207" s="1120"/>
      <c r="G207" s="1120"/>
      <c r="H207" s="1116"/>
      <c r="I207" s="1116"/>
      <c r="J207" s="1115"/>
      <c r="K207" s="1115"/>
      <c r="L207" s="1116"/>
      <c r="M207" s="1116"/>
      <c r="N207" s="1115"/>
      <c r="O207" s="1115"/>
      <c r="P207" s="1115"/>
      <c r="Q207" s="1115"/>
      <c r="R207" s="1116"/>
      <c r="S207" s="1116"/>
      <c r="T207" s="1048"/>
      <c r="U207" s="1201"/>
      <c r="V207" s="1199"/>
      <c r="W207" s="1200"/>
      <c r="X207" s="1048"/>
      <c r="Y207" s="1201"/>
      <c r="Z207" s="1116"/>
      <c r="AA207" s="1116"/>
      <c r="AB207" s="1115"/>
      <c r="AC207" s="1115"/>
      <c r="AD207" s="1116"/>
      <c r="AE207" s="1116"/>
      <c r="AF207" s="356"/>
      <c r="AG207" s="362" t="s">
        <v>556</v>
      </c>
      <c r="AH207" s="175" t="s">
        <v>1752</v>
      </c>
      <c r="AI207" s="366"/>
      <c r="AJ207" s="366"/>
      <c r="AK207" s="366"/>
      <c r="AL207" s="366"/>
      <c r="AM207" s="366"/>
      <c r="AN207" s="366"/>
      <c r="AO207" s="366"/>
      <c r="AP207" s="369"/>
      <c r="AQ207" s="1116"/>
      <c r="AR207" s="1116"/>
      <c r="AS207" s="1114"/>
      <c r="AT207" s="1114"/>
      <c r="AU207" s="1114"/>
      <c r="AV207" s="1114"/>
      <c r="AW207" s="1114"/>
      <c r="AX207" s="1114"/>
      <c r="AY207" s="1114"/>
      <c r="AZ207" s="1235"/>
      <c r="BA207" s="650"/>
      <c r="BB207" s="650"/>
      <c r="BC207" s="650"/>
      <c r="BD207" s="650"/>
      <c r="BE207" s="650"/>
      <c r="BF207" s="1236"/>
    </row>
    <row r="208" spans="3:64" ht="11.25" customHeight="1">
      <c r="C208" s="1116"/>
      <c r="D208" s="1120"/>
      <c r="E208" s="1120"/>
      <c r="F208" s="1120"/>
      <c r="G208" s="1120"/>
      <c r="H208" s="1116"/>
      <c r="I208" s="1116"/>
      <c r="J208" s="1115"/>
      <c r="K208" s="1115"/>
      <c r="L208" s="1116"/>
      <c r="M208" s="1116"/>
      <c r="N208" s="1115"/>
      <c r="O208" s="1115"/>
      <c r="P208" s="1115"/>
      <c r="Q208" s="1115"/>
      <c r="R208" s="1116"/>
      <c r="S208" s="1116"/>
      <c r="T208" s="1048"/>
      <c r="U208" s="1201"/>
      <c r="V208" s="1199"/>
      <c r="W208" s="1200"/>
      <c r="X208" s="1048"/>
      <c r="Y208" s="1201"/>
      <c r="Z208" s="1116"/>
      <c r="AA208" s="1116"/>
      <c r="AB208" s="1115"/>
      <c r="AC208" s="1115"/>
      <c r="AD208" s="1116"/>
      <c r="AE208" s="1116"/>
      <c r="AF208" s="358"/>
      <c r="AG208" s="364">
        <v>0</v>
      </c>
      <c r="AH208" s="1118" t="s">
        <v>2209</v>
      </c>
      <c r="AI208" s="1118"/>
      <c r="AJ208" s="1118"/>
      <c r="AK208" s="1118"/>
      <c r="AL208" s="1118"/>
      <c r="AM208" s="1118"/>
      <c r="AN208" s="1118"/>
      <c r="AO208" s="1118"/>
      <c r="AP208" s="1118"/>
      <c r="AQ208" s="1116"/>
      <c r="AR208" s="1116"/>
      <c r="AS208" s="1114"/>
      <c r="AT208" s="1114"/>
      <c r="AU208" s="1114"/>
      <c r="AV208" s="1114"/>
      <c r="AW208" s="1114"/>
      <c r="AX208" s="1114"/>
      <c r="AY208" s="1114"/>
      <c r="AZ208" s="1235"/>
      <c r="BA208" s="650"/>
      <c r="BB208" s="650"/>
      <c r="BC208" s="650"/>
      <c r="BD208" s="650"/>
      <c r="BE208" s="650"/>
      <c r="BF208" s="1236"/>
    </row>
    <row r="209" spans="3:64" ht="11.25" customHeight="1">
      <c r="C209" s="1116"/>
      <c r="D209" s="1120"/>
      <c r="E209" s="1120"/>
      <c r="F209" s="1120"/>
      <c r="G209" s="1120"/>
      <c r="H209" s="1116"/>
      <c r="I209" s="1116"/>
      <c r="J209" s="1115"/>
      <c r="K209" s="1115"/>
      <c r="L209" s="1116"/>
      <c r="M209" s="1116"/>
      <c r="N209" s="1115"/>
      <c r="O209" s="1115"/>
      <c r="P209" s="1115"/>
      <c r="Q209" s="1115"/>
      <c r="R209" s="1116"/>
      <c r="S209" s="1116"/>
      <c r="T209" s="1048"/>
      <c r="U209" s="1201"/>
      <c r="V209" s="1199"/>
      <c r="W209" s="1200"/>
      <c r="X209" s="1048"/>
      <c r="Y209" s="1201"/>
      <c r="Z209" s="1116"/>
      <c r="AA209" s="1116"/>
      <c r="AB209" s="1115"/>
      <c r="AC209" s="1115"/>
      <c r="AD209" s="1116"/>
      <c r="AE209" s="1116"/>
      <c r="AF209" s="358"/>
      <c r="AG209" s="364">
        <v>1</v>
      </c>
      <c r="AH209" s="1118" t="s">
        <v>2210</v>
      </c>
      <c r="AI209" s="1118"/>
      <c r="AJ209" s="1118"/>
      <c r="AK209" s="1118"/>
      <c r="AL209" s="1118"/>
      <c r="AM209" s="1118"/>
      <c r="AN209" s="1118"/>
      <c r="AO209" s="1118"/>
      <c r="AP209" s="1118"/>
      <c r="AQ209" s="1116"/>
      <c r="AR209" s="1116"/>
      <c r="AS209" s="1114"/>
      <c r="AT209" s="1114"/>
      <c r="AU209" s="1114"/>
      <c r="AV209" s="1114"/>
      <c r="AW209" s="1114"/>
      <c r="AX209" s="1114"/>
      <c r="AY209" s="1114"/>
      <c r="AZ209" s="1235"/>
      <c r="BA209" s="650"/>
      <c r="BB209" s="650"/>
      <c r="BC209" s="650"/>
      <c r="BD209" s="650"/>
      <c r="BE209" s="650"/>
      <c r="BF209" s="1236"/>
    </row>
    <row r="210" spans="3:64" ht="40.5" customHeight="1">
      <c r="C210" s="1116"/>
      <c r="D210" s="1120"/>
      <c r="E210" s="1120"/>
      <c r="F210" s="1120"/>
      <c r="G210" s="1120"/>
      <c r="H210" s="1116"/>
      <c r="I210" s="1116"/>
      <c r="J210" s="1115"/>
      <c r="K210" s="1115"/>
      <c r="L210" s="1116"/>
      <c r="M210" s="1116"/>
      <c r="N210" s="1115"/>
      <c r="O210" s="1115"/>
      <c r="P210" s="1115"/>
      <c r="Q210" s="1115"/>
      <c r="R210" s="1116"/>
      <c r="S210" s="1116"/>
      <c r="T210" s="1048"/>
      <c r="U210" s="1201"/>
      <c r="V210" s="1199"/>
      <c r="W210" s="1200"/>
      <c r="X210" s="1048"/>
      <c r="Y210" s="1201"/>
      <c r="Z210" s="1116">
        <v>0</v>
      </c>
      <c r="AA210" s="1116"/>
      <c r="AB210" s="1115">
        <v>0</v>
      </c>
      <c r="AC210" s="1115"/>
      <c r="AD210" s="1116">
        <v>1</v>
      </c>
      <c r="AE210" s="1116"/>
      <c r="AF210" s="1120" t="s">
        <v>3088</v>
      </c>
      <c r="AG210" s="1118"/>
      <c r="AH210" s="1118"/>
      <c r="AI210" s="1118"/>
      <c r="AJ210" s="1118"/>
      <c r="AK210" s="1118"/>
      <c r="AL210" s="1118"/>
      <c r="AM210" s="1118"/>
      <c r="AN210" s="1118"/>
      <c r="AO210" s="1118"/>
      <c r="AP210" s="1118"/>
      <c r="AQ210" s="1116"/>
      <c r="AR210" s="1116"/>
      <c r="AS210" s="1114"/>
      <c r="AT210" s="1114"/>
      <c r="AU210" s="1114"/>
      <c r="AV210" s="1114"/>
      <c r="AW210" s="1114"/>
      <c r="AX210" s="1114"/>
      <c r="AY210" s="1114"/>
      <c r="AZ210" s="1235"/>
      <c r="BA210" s="650"/>
      <c r="BB210" s="650"/>
      <c r="BC210" s="650"/>
      <c r="BD210" s="650"/>
      <c r="BE210" s="650"/>
      <c r="BF210" s="1236"/>
    </row>
    <row r="211" spans="3:64" ht="40.5" customHeight="1">
      <c r="C211" s="1116"/>
      <c r="D211" s="1120"/>
      <c r="E211" s="1120"/>
      <c r="F211" s="1120"/>
      <c r="G211" s="1120"/>
      <c r="H211" s="1116"/>
      <c r="I211" s="1116"/>
      <c r="J211" s="1115"/>
      <c r="K211" s="1115"/>
      <c r="L211" s="1116"/>
      <c r="M211" s="1116"/>
      <c r="N211" s="1115"/>
      <c r="O211" s="1115"/>
      <c r="P211" s="1115"/>
      <c r="Q211" s="1115"/>
      <c r="R211" s="1116"/>
      <c r="S211" s="1116"/>
      <c r="T211" s="1048"/>
      <c r="U211" s="1201"/>
      <c r="V211" s="1199"/>
      <c r="W211" s="1200"/>
      <c r="X211" s="1048"/>
      <c r="Y211" s="1201"/>
      <c r="Z211" s="1116">
        <v>0</v>
      </c>
      <c r="AA211" s="1116"/>
      <c r="AB211" s="1115">
        <v>0</v>
      </c>
      <c r="AC211" s="1115"/>
      <c r="AD211" s="1116">
        <v>1</v>
      </c>
      <c r="AE211" s="1116"/>
      <c r="AF211" s="1120" t="s">
        <v>3086</v>
      </c>
      <c r="AG211" s="1118"/>
      <c r="AH211" s="1118"/>
      <c r="AI211" s="1118"/>
      <c r="AJ211" s="1118"/>
      <c r="AK211" s="1118"/>
      <c r="AL211" s="1118"/>
      <c r="AM211" s="1118"/>
      <c r="AN211" s="1118"/>
      <c r="AO211" s="1118"/>
      <c r="AP211" s="1118"/>
      <c r="AQ211" s="1116"/>
      <c r="AR211" s="1116"/>
      <c r="AS211" s="1114"/>
      <c r="AT211" s="1114"/>
      <c r="AU211" s="1114"/>
      <c r="AV211" s="1114"/>
      <c r="AW211" s="1114"/>
      <c r="AX211" s="1114"/>
      <c r="AY211" s="1114"/>
      <c r="AZ211" s="1235"/>
      <c r="BA211" s="650"/>
      <c r="BB211" s="650"/>
      <c r="BC211" s="650"/>
      <c r="BD211" s="650"/>
      <c r="BE211" s="650"/>
      <c r="BF211" s="1236"/>
    </row>
    <row r="212" spans="3:64" ht="60" customHeight="1">
      <c r="C212" s="1116"/>
      <c r="D212" s="1120"/>
      <c r="E212" s="1120"/>
      <c r="F212" s="1120"/>
      <c r="G212" s="1120"/>
      <c r="H212" s="1116"/>
      <c r="I212" s="1116"/>
      <c r="J212" s="1115"/>
      <c r="K212" s="1115"/>
      <c r="L212" s="1116"/>
      <c r="M212" s="1116"/>
      <c r="N212" s="1115"/>
      <c r="O212" s="1115"/>
      <c r="P212" s="1115"/>
      <c r="Q212" s="1115"/>
      <c r="R212" s="1116"/>
      <c r="S212" s="1116"/>
      <c r="T212" s="1142"/>
      <c r="U212" s="1137"/>
      <c r="V212" s="1140"/>
      <c r="W212" s="1141"/>
      <c r="X212" s="1142"/>
      <c r="Y212" s="1137"/>
      <c r="Z212" s="1116">
        <v>0</v>
      </c>
      <c r="AA212" s="1116"/>
      <c r="AB212" s="1115">
        <v>0</v>
      </c>
      <c r="AC212" s="1115"/>
      <c r="AD212" s="1116">
        <v>2</v>
      </c>
      <c r="AE212" s="1116"/>
      <c r="AF212" s="1120" t="s">
        <v>3089</v>
      </c>
      <c r="AG212" s="1118"/>
      <c r="AH212" s="1118"/>
      <c r="AI212" s="1118"/>
      <c r="AJ212" s="1118"/>
      <c r="AK212" s="1118"/>
      <c r="AL212" s="1118"/>
      <c r="AM212" s="1118"/>
      <c r="AN212" s="1118"/>
      <c r="AO212" s="1118"/>
      <c r="AP212" s="1118"/>
      <c r="AQ212" s="1116"/>
      <c r="AR212" s="1116"/>
      <c r="AS212" s="1114"/>
      <c r="AT212" s="1114"/>
      <c r="AU212" s="1114"/>
      <c r="AV212" s="1114"/>
      <c r="AW212" s="1114"/>
      <c r="AX212" s="1114"/>
      <c r="AY212" s="1114"/>
      <c r="AZ212" s="1235"/>
      <c r="BA212" s="650"/>
      <c r="BB212" s="650"/>
      <c r="BC212" s="650"/>
      <c r="BD212" s="650"/>
      <c r="BE212" s="650"/>
      <c r="BF212" s="1236"/>
    </row>
    <row r="213" spans="3:64" ht="13.5" customHeight="1">
      <c r="C213" s="1116"/>
      <c r="D213" s="1120"/>
      <c r="E213" s="1120"/>
      <c r="F213" s="1120"/>
      <c r="G213" s="1120"/>
      <c r="H213" s="1127" t="s">
        <v>2222</v>
      </c>
      <c r="I213" s="1128"/>
      <c r="J213" s="1128"/>
      <c r="K213" s="1128"/>
      <c r="L213" s="1128"/>
      <c r="M213" s="1128"/>
      <c r="N213" s="1128"/>
      <c r="O213" s="1128"/>
      <c r="P213" s="1128"/>
      <c r="Q213" s="1128"/>
      <c r="R213" s="1128"/>
      <c r="S213" s="1128"/>
      <c r="T213" s="1128"/>
      <c r="U213" s="1128"/>
      <c r="V213" s="1128"/>
      <c r="W213" s="1128"/>
      <c r="X213" s="1128"/>
      <c r="Y213" s="1128"/>
      <c r="Z213" s="1128"/>
      <c r="AA213" s="1128"/>
      <c r="AB213" s="1128"/>
      <c r="AC213" s="1128"/>
      <c r="AD213" s="1128"/>
      <c r="AE213" s="1128"/>
      <c r="AF213" s="1128"/>
      <c r="AG213" s="1128"/>
      <c r="AH213" s="1128"/>
      <c r="AI213" s="1128"/>
      <c r="AJ213" s="1128"/>
      <c r="AK213" s="1128"/>
      <c r="AL213" s="1128"/>
      <c r="AM213" s="1128"/>
      <c r="AN213" s="1128"/>
      <c r="AO213" s="1128"/>
      <c r="AP213" s="1129"/>
      <c r="AQ213" s="1116"/>
      <c r="AR213" s="1116"/>
      <c r="AS213" s="1114"/>
      <c r="AT213" s="1114"/>
      <c r="AU213" s="1114"/>
      <c r="AV213" s="1114"/>
      <c r="AW213" s="1114"/>
      <c r="AX213" s="1114"/>
      <c r="AY213" s="1114"/>
      <c r="AZ213" s="1235"/>
      <c r="BA213" s="650"/>
      <c r="BB213" s="650"/>
      <c r="BC213" s="650"/>
      <c r="BD213" s="650"/>
      <c r="BE213" s="650"/>
      <c r="BF213" s="1236"/>
    </row>
    <row r="214" spans="3:64" ht="13.5" customHeight="1">
      <c r="C214" s="1116"/>
      <c r="D214" s="1120"/>
      <c r="E214" s="1120"/>
      <c r="F214" s="1120"/>
      <c r="G214" s="1120"/>
      <c r="H214" s="1116" t="s">
        <v>1660</v>
      </c>
      <c r="I214" s="1116"/>
      <c r="J214" s="1115">
        <v>0</v>
      </c>
      <c r="K214" s="1115"/>
      <c r="L214" s="1116">
        <v>3010</v>
      </c>
      <c r="M214" s="1116"/>
      <c r="N214" s="1115">
        <v>0</v>
      </c>
      <c r="O214" s="1115"/>
      <c r="P214" s="1115">
        <v>0</v>
      </c>
      <c r="Q214" s="1115"/>
      <c r="R214" s="1134">
        <v>1</v>
      </c>
      <c r="S214" s="1135"/>
      <c r="T214" s="1047">
        <v>1</v>
      </c>
      <c r="U214" s="1135"/>
      <c r="V214" s="1138">
        <v>0</v>
      </c>
      <c r="W214" s="1139"/>
      <c r="X214" s="1047">
        <v>3</v>
      </c>
      <c r="Y214" s="1135"/>
      <c r="Z214" s="1116">
        <v>0</v>
      </c>
      <c r="AA214" s="1116"/>
      <c r="AB214" s="1115">
        <v>0</v>
      </c>
      <c r="AC214" s="1115"/>
      <c r="AD214" s="1116">
        <v>1</v>
      </c>
      <c r="AE214" s="1116"/>
      <c r="AF214" s="378" t="s">
        <v>2219</v>
      </c>
      <c r="AG214" s="367"/>
      <c r="AH214" s="355"/>
      <c r="AI214" s="355"/>
      <c r="AJ214" s="355"/>
      <c r="AK214" s="355"/>
      <c r="AL214" s="355"/>
      <c r="AM214" s="355"/>
      <c r="AN214" s="355"/>
      <c r="AO214" s="355"/>
      <c r="AP214" s="355"/>
      <c r="AQ214" s="1116"/>
      <c r="AR214" s="1116"/>
      <c r="AS214" s="1114"/>
      <c r="AT214" s="1114"/>
      <c r="AU214" s="1114"/>
      <c r="AV214" s="1114"/>
      <c r="AW214" s="1114"/>
      <c r="AX214" s="1114"/>
      <c r="AY214" s="1114"/>
      <c r="AZ214" s="1235"/>
      <c r="BA214" s="650"/>
      <c r="BB214" s="650"/>
      <c r="BC214" s="650"/>
      <c r="BD214" s="650"/>
      <c r="BE214" s="650"/>
      <c r="BF214" s="1236"/>
      <c r="BG214" s="370"/>
      <c r="BH214" s="370"/>
      <c r="BI214" s="370"/>
      <c r="BJ214" s="370"/>
      <c r="BK214" s="370"/>
      <c r="BL214" s="371"/>
    </row>
    <row r="215" spans="3:64" ht="11.25" customHeight="1">
      <c r="C215" s="1116"/>
      <c r="D215" s="1120"/>
      <c r="E215" s="1120"/>
      <c r="F215" s="1120"/>
      <c r="G215" s="1120"/>
      <c r="H215" s="1116"/>
      <c r="I215" s="1116"/>
      <c r="J215" s="1115"/>
      <c r="K215" s="1115"/>
      <c r="L215" s="1116"/>
      <c r="M215" s="1116"/>
      <c r="N215" s="1115"/>
      <c r="O215" s="1115"/>
      <c r="P215" s="1115"/>
      <c r="Q215" s="1115"/>
      <c r="R215" s="1249"/>
      <c r="S215" s="1201"/>
      <c r="T215" s="1048"/>
      <c r="U215" s="1201"/>
      <c r="V215" s="1199"/>
      <c r="W215" s="1200"/>
      <c r="X215" s="1048"/>
      <c r="Y215" s="1201"/>
      <c r="Z215" s="1116"/>
      <c r="AA215" s="1116"/>
      <c r="AB215" s="1115"/>
      <c r="AC215" s="1115"/>
      <c r="AD215" s="1116"/>
      <c r="AE215" s="1116"/>
      <c r="AF215" s="356"/>
      <c r="AG215" s="362" t="s">
        <v>556</v>
      </c>
      <c r="AH215" s="175" t="s">
        <v>1752</v>
      </c>
      <c r="AI215" s="366"/>
      <c r="AJ215" s="366"/>
      <c r="AK215" s="366"/>
      <c r="AL215" s="366"/>
      <c r="AM215" s="366"/>
      <c r="AN215" s="366"/>
      <c r="AO215" s="366"/>
      <c r="AP215" s="366"/>
      <c r="AQ215" s="1116"/>
      <c r="AR215" s="1116"/>
      <c r="AS215" s="1114"/>
      <c r="AT215" s="1114"/>
      <c r="AU215" s="1114"/>
      <c r="AV215" s="1114"/>
      <c r="AW215" s="1114"/>
      <c r="AX215" s="1114"/>
      <c r="AY215" s="1114"/>
      <c r="AZ215" s="1235"/>
      <c r="BA215" s="650"/>
      <c r="BB215" s="650"/>
      <c r="BC215" s="650"/>
      <c r="BD215" s="650"/>
      <c r="BE215" s="650"/>
      <c r="BF215" s="1236"/>
    </row>
    <row r="216" spans="3:64" ht="11.25" customHeight="1">
      <c r="C216" s="1116"/>
      <c r="D216" s="1120"/>
      <c r="E216" s="1120"/>
      <c r="F216" s="1120"/>
      <c r="G216" s="1120"/>
      <c r="H216" s="1116"/>
      <c r="I216" s="1116"/>
      <c r="J216" s="1115"/>
      <c r="K216" s="1115"/>
      <c r="L216" s="1116"/>
      <c r="M216" s="1116"/>
      <c r="N216" s="1115"/>
      <c r="O216" s="1115"/>
      <c r="P216" s="1115"/>
      <c r="Q216" s="1115"/>
      <c r="R216" s="1249"/>
      <c r="S216" s="1201"/>
      <c r="T216" s="1048"/>
      <c r="U216" s="1201"/>
      <c r="V216" s="1199"/>
      <c r="W216" s="1200"/>
      <c r="X216" s="1048"/>
      <c r="Y216" s="1201"/>
      <c r="Z216" s="1116"/>
      <c r="AA216" s="1116"/>
      <c r="AB216" s="1115"/>
      <c r="AC216" s="1115"/>
      <c r="AD216" s="1116"/>
      <c r="AE216" s="1116"/>
      <c r="AF216" s="360"/>
      <c r="AG216" s="364">
        <v>2</v>
      </c>
      <c r="AH216" s="1118" t="s">
        <v>2211</v>
      </c>
      <c r="AI216" s="1118"/>
      <c r="AJ216" s="1118"/>
      <c r="AK216" s="1118"/>
      <c r="AL216" s="1118"/>
      <c r="AM216" s="1118"/>
      <c r="AN216" s="1118"/>
      <c r="AO216" s="1118"/>
      <c r="AP216" s="1195"/>
      <c r="AQ216" s="1116"/>
      <c r="AR216" s="1116"/>
      <c r="AS216" s="1114"/>
      <c r="AT216" s="1114"/>
      <c r="AU216" s="1114"/>
      <c r="AV216" s="1114"/>
      <c r="AW216" s="1114"/>
      <c r="AX216" s="1114"/>
      <c r="AY216" s="1114"/>
      <c r="AZ216" s="1235"/>
      <c r="BA216" s="650"/>
      <c r="BB216" s="650"/>
      <c r="BC216" s="650"/>
      <c r="BD216" s="650"/>
      <c r="BE216" s="650"/>
      <c r="BF216" s="1236"/>
    </row>
    <row r="217" spans="3:64" ht="42" customHeight="1">
      <c r="C217" s="1116"/>
      <c r="D217" s="1120"/>
      <c r="E217" s="1120"/>
      <c r="F217" s="1120"/>
      <c r="G217" s="1120"/>
      <c r="H217" s="1116"/>
      <c r="I217" s="1116"/>
      <c r="J217" s="1115"/>
      <c r="K217" s="1115"/>
      <c r="L217" s="1116"/>
      <c r="M217" s="1116"/>
      <c r="N217" s="1115"/>
      <c r="O217" s="1115"/>
      <c r="P217" s="1115"/>
      <c r="Q217" s="1115"/>
      <c r="R217" s="1249"/>
      <c r="S217" s="1201"/>
      <c r="T217" s="1048"/>
      <c r="U217" s="1201"/>
      <c r="V217" s="1199"/>
      <c r="W217" s="1200"/>
      <c r="X217" s="1048"/>
      <c r="Y217" s="1201"/>
      <c r="Z217" s="1116">
        <v>0</v>
      </c>
      <c r="AA217" s="1116"/>
      <c r="AB217" s="1115">
        <v>0</v>
      </c>
      <c r="AC217" s="1115"/>
      <c r="AD217" s="1116">
        <v>1</v>
      </c>
      <c r="AE217" s="1116"/>
      <c r="AF217" s="1120" t="s">
        <v>3087</v>
      </c>
      <c r="AG217" s="1118"/>
      <c r="AH217" s="1118"/>
      <c r="AI217" s="1118"/>
      <c r="AJ217" s="1118"/>
      <c r="AK217" s="1118"/>
      <c r="AL217" s="1118"/>
      <c r="AM217" s="1118"/>
      <c r="AN217" s="1118"/>
      <c r="AO217" s="1118"/>
      <c r="AP217" s="1195"/>
      <c r="AQ217" s="1116"/>
      <c r="AR217" s="1116"/>
      <c r="AS217" s="1114"/>
      <c r="AT217" s="1114"/>
      <c r="AU217" s="1114"/>
      <c r="AV217" s="1114"/>
      <c r="AW217" s="1114"/>
      <c r="AX217" s="1114"/>
      <c r="AY217" s="1114"/>
      <c r="AZ217" s="1235"/>
      <c r="BA217" s="650"/>
      <c r="BB217" s="650"/>
      <c r="BC217" s="650"/>
      <c r="BD217" s="650"/>
      <c r="BE217" s="650"/>
      <c r="BF217" s="1236"/>
    </row>
    <row r="218" spans="3:64" ht="34.5" customHeight="1">
      <c r="C218" s="1116"/>
      <c r="D218" s="1120"/>
      <c r="E218" s="1120"/>
      <c r="F218" s="1120"/>
      <c r="G218" s="1120"/>
      <c r="H218" s="1116"/>
      <c r="I218" s="1116"/>
      <c r="J218" s="1115"/>
      <c r="K218" s="1115"/>
      <c r="L218" s="1116"/>
      <c r="M218" s="1116"/>
      <c r="N218" s="1115"/>
      <c r="O218" s="1115"/>
      <c r="P218" s="1115"/>
      <c r="Q218" s="1115"/>
      <c r="R218" s="1136"/>
      <c r="S218" s="1137"/>
      <c r="T218" s="1142"/>
      <c r="U218" s="1137"/>
      <c r="V218" s="1140"/>
      <c r="W218" s="1141"/>
      <c r="X218" s="1142"/>
      <c r="Y218" s="1137"/>
      <c r="Z218" s="1116">
        <v>0</v>
      </c>
      <c r="AA218" s="1116"/>
      <c r="AB218" s="1115">
        <v>0</v>
      </c>
      <c r="AC218" s="1115"/>
      <c r="AD218" s="1116">
        <v>2</v>
      </c>
      <c r="AE218" s="1116"/>
      <c r="AF218" s="1120" t="s">
        <v>2231</v>
      </c>
      <c r="AG218" s="1118"/>
      <c r="AH218" s="1118"/>
      <c r="AI218" s="1118"/>
      <c r="AJ218" s="1118"/>
      <c r="AK218" s="1118"/>
      <c r="AL218" s="1118"/>
      <c r="AM218" s="1118"/>
      <c r="AN218" s="1118"/>
      <c r="AO218" s="1118"/>
      <c r="AP218" s="1195"/>
      <c r="AQ218" s="1116"/>
      <c r="AR218" s="1116"/>
      <c r="AS218" s="1114"/>
      <c r="AT218" s="1114"/>
      <c r="AU218" s="1114"/>
      <c r="AV218" s="1114"/>
      <c r="AW218" s="1114"/>
      <c r="AX218" s="1114"/>
      <c r="AY218" s="1114"/>
      <c r="AZ218" s="1217"/>
      <c r="BA218" s="1218"/>
      <c r="BB218" s="1218"/>
      <c r="BC218" s="1218"/>
      <c r="BD218" s="1218"/>
      <c r="BE218" s="1218"/>
      <c r="BF218" s="1219"/>
    </row>
    <row r="219" spans="3:64" ht="38.25" customHeight="1">
      <c r="C219" s="364">
        <f>MAX(C$15:C218)+1</f>
        <v>24</v>
      </c>
      <c r="D219" s="1120" t="s">
        <v>2230</v>
      </c>
      <c r="E219" s="1120"/>
      <c r="F219" s="1120"/>
      <c r="G219" s="1120"/>
      <c r="H219" s="1116" t="s">
        <v>1660</v>
      </c>
      <c r="I219" s="1116"/>
      <c r="J219" s="1115">
        <v>0</v>
      </c>
      <c r="K219" s="1115"/>
      <c r="L219" s="1116">
        <v>3011</v>
      </c>
      <c r="M219" s="1116"/>
      <c r="N219" s="1115">
        <v>0</v>
      </c>
      <c r="O219" s="1115"/>
      <c r="P219" s="1115">
        <v>0</v>
      </c>
      <c r="Q219" s="1115"/>
      <c r="R219" s="1116">
        <v>1</v>
      </c>
      <c r="S219" s="1116"/>
      <c r="T219" s="1116">
        <v>1</v>
      </c>
      <c r="U219" s="1116"/>
      <c r="V219" s="1115">
        <v>0</v>
      </c>
      <c r="W219" s="1115"/>
      <c r="X219" s="1116">
        <v>1</v>
      </c>
      <c r="Y219" s="1116"/>
      <c r="Z219" s="1116">
        <v>0</v>
      </c>
      <c r="AA219" s="1116"/>
      <c r="AB219" s="1115">
        <v>0</v>
      </c>
      <c r="AC219" s="1115"/>
      <c r="AD219" s="1116">
        <v>2</v>
      </c>
      <c r="AE219" s="1116"/>
      <c r="AF219" s="1147" t="s">
        <v>2795</v>
      </c>
      <c r="AG219" s="1148"/>
      <c r="AH219" s="1148"/>
      <c r="AI219" s="1148"/>
      <c r="AJ219" s="1148"/>
      <c r="AK219" s="1148"/>
      <c r="AL219" s="1148"/>
      <c r="AM219" s="1148"/>
      <c r="AN219" s="1148"/>
      <c r="AO219" s="1148"/>
      <c r="AP219" s="1149"/>
      <c r="AQ219" s="1208" t="s">
        <v>834</v>
      </c>
      <c r="AR219" s="1208"/>
      <c r="AS219" s="1208"/>
      <c r="AT219" s="1208"/>
      <c r="AU219" s="802"/>
      <c r="AV219" s="802"/>
      <c r="AW219" s="802"/>
      <c r="AX219" s="802"/>
      <c r="AY219" s="802"/>
      <c r="AZ219" s="1172"/>
      <c r="BA219" s="1172"/>
      <c r="BB219" s="1172"/>
      <c r="BC219" s="1172"/>
      <c r="BD219" s="1172"/>
      <c r="BE219" s="1172"/>
      <c r="BF219" s="1172"/>
      <c r="BG219" s="370"/>
      <c r="BH219" s="370"/>
      <c r="BI219" s="370"/>
      <c r="BJ219" s="370"/>
      <c r="BK219" s="370"/>
      <c r="BL219" s="371"/>
    </row>
    <row r="220" spans="3:64" ht="13.5">
      <c r="C220" s="1189">
        <f>MAX(C$15:C219)+1</f>
        <v>25</v>
      </c>
      <c r="D220" s="1183" t="s">
        <v>2232</v>
      </c>
      <c r="E220" s="1184"/>
      <c r="F220" s="1184"/>
      <c r="G220" s="1185"/>
      <c r="H220" s="1047" t="s">
        <v>1660</v>
      </c>
      <c r="I220" s="1135"/>
      <c r="J220" s="1138">
        <v>0</v>
      </c>
      <c r="K220" s="1139"/>
      <c r="L220" s="1047">
        <v>3012</v>
      </c>
      <c r="M220" s="1135"/>
      <c r="N220" s="1138">
        <v>0</v>
      </c>
      <c r="O220" s="1139"/>
      <c r="P220" s="1138">
        <v>0</v>
      </c>
      <c r="Q220" s="1139"/>
      <c r="R220" s="1047">
        <v>1</v>
      </c>
      <c r="S220" s="1135"/>
      <c r="T220" s="1047">
        <v>1</v>
      </c>
      <c r="U220" s="1135"/>
      <c r="V220" s="1138">
        <v>0</v>
      </c>
      <c r="W220" s="1139"/>
      <c r="X220" s="1047">
        <v>1</v>
      </c>
      <c r="Y220" s="1135"/>
      <c r="Z220" s="1047">
        <v>0</v>
      </c>
      <c r="AA220" s="1135"/>
      <c r="AB220" s="1138">
        <v>0</v>
      </c>
      <c r="AC220" s="1139"/>
      <c r="AD220" s="1047">
        <v>1</v>
      </c>
      <c r="AE220" s="1135"/>
      <c r="AF220" s="354" t="s">
        <v>2575</v>
      </c>
      <c r="AG220" s="372"/>
      <c r="AH220" s="372"/>
      <c r="AI220" s="372"/>
      <c r="AJ220" s="372"/>
      <c r="AK220" s="372"/>
      <c r="AL220" s="372"/>
      <c r="AM220" s="372"/>
      <c r="AN220" s="372"/>
      <c r="AO220" s="372"/>
      <c r="AP220" s="372"/>
      <c r="AQ220" s="1202" t="s">
        <v>834</v>
      </c>
      <c r="AR220" s="1203"/>
      <c r="AS220" s="1202"/>
      <c r="AT220" s="1203"/>
      <c r="AU220" s="768"/>
      <c r="AV220" s="769"/>
      <c r="AW220" s="769"/>
      <c r="AX220" s="769"/>
      <c r="AY220" s="770"/>
      <c r="AZ220" s="1214"/>
      <c r="BA220" s="1215"/>
      <c r="BB220" s="1215"/>
      <c r="BC220" s="1215"/>
      <c r="BD220" s="1215"/>
      <c r="BE220" s="1215"/>
      <c r="BF220" s="1216"/>
      <c r="BG220" s="370"/>
      <c r="BH220" s="370"/>
      <c r="BI220" s="370"/>
      <c r="BJ220" s="370"/>
      <c r="BK220" s="370"/>
      <c r="BL220" s="371"/>
    </row>
    <row r="221" spans="3:64">
      <c r="C221" s="1229"/>
      <c r="D221" s="1226"/>
      <c r="E221" s="1227"/>
      <c r="F221" s="1227"/>
      <c r="G221" s="1228"/>
      <c r="H221" s="1048"/>
      <c r="I221" s="1201"/>
      <c r="J221" s="1199"/>
      <c r="K221" s="1200"/>
      <c r="L221" s="1048"/>
      <c r="M221" s="1201"/>
      <c r="N221" s="1199"/>
      <c r="O221" s="1200"/>
      <c r="P221" s="1199"/>
      <c r="Q221" s="1200"/>
      <c r="R221" s="1048"/>
      <c r="S221" s="1201"/>
      <c r="T221" s="1048"/>
      <c r="U221" s="1201"/>
      <c r="V221" s="1199"/>
      <c r="W221" s="1200"/>
      <c r="X221" s="1048"/>
      <c r="Y221" s="1201"/>
      <c r="Z221" s="1048"/>
      <c r="AA221" s="1201"/>
      <c r="AB221" s="1199"/>
      <c r="AC221" s="1200"/>
      <c r="AD221" s="1048"/>
      <c r="AE221" s="1201"/>
      <c r="AF221" s="356"/>
      <c r="AG221" s="362" t="s">
        <v>556</v>
      </c>
      <c r="AH221" s="366" t="s">
        <v>1752</v>
      </c>
      <c r="AI221" s="366"/>
      <c r="AJ221" s="366"/>
      <c r="AK221" s="366"/>
      <c r="AL221" s="366"/>
      <c r="AM221" s="366"/>
      <c r="AN221" s="366"/>
      <c r="AO221" s="366"/>
      <c r="AP221" s="366"/>
      <c r="AQ221" s="1204"/>
      <c r="AR221" s="1205"/>
      <c r="AS221" s="1204"/>
      <c r="AT221" s="1205"/>
      <c r="AU221" s="771"/>
      <c r="AV221" s="772"/>
      <c r="AW221" s="772"/>
      <c r="AX221" s="772"/>
      <c r="AY221" s="773"/>
      <c r="AZ221" s="1243"/>
      <c r="BA221" s="1253"/>
      <c r="BB221" s="1253"/>
      <c r="BC221" s="1253"/>
      <c r="BD221" s="1253"/>
      <c r="BE221" s="1253"/>
      <c r="BF221" s="1245"/>
    </row>
    <row r="222" spans="3:64">
      <c r="C222" s="1229"/>
      <c r="D222" s="1226"/>
      <c r="E222" s="1227"/>
      <c r="F222" s="1227"/>
      <c r="G222" s="1228"/>
      <c r="H222" s="1048"/>
      <c r="I222" s="1201"/>
      <c r="J222" s="1199"/>
      <c r="K222" s="1200"/>
      <c r="L222" s="1048"/>
      <c r="M222" s="1201"/>
      <c r="N222" s="1199"/>
      <c r="O222" s="1200"/>
      <c r="P222" s="1199"/>
      <c r="Q222" s="1200"/>
      <c r="R222" s="1048"/>
      <c r="S222" s="1201"/>
      <c r="T222" s="1048"/>
      <c r="U222" s="1201"/>
      <c r="V222" s="1199"/>
      <c r="W222" s="1200"/>
      <c r="X222" s="1048"/>
      <c r="Y222" s="1201"/>
      <c r="Z222" s="1048"/>
      <c r="AA222" s="1201"/>
      <c r="AB222" s="1199"/>
      <c r="AC222" s="1200"/>
      <c r="AD222" s="1048"/>
      <c r="AE222" s="1201"/>
      <c r="AF222" s="358"/>
      <c r="AG222" s="364">
        <v>0</v>
      </c>
      <c r="AH222" s="1195" t="s">
        <v>2182</v>
      </c>
      <c r="AI222" s="1196"/>
      <c r="AJ222" s="1196"/>
      <c r="AK222" s="1196"/>
      <c r="AL222" s="1196"/>
      <c r="AM222" s="1196"/>
      <c r="AN222" s="1196"/>
      <c r="AO222" s="1196"/>
      <c r="AP222" s="1234"/>
      <c r="AQ222" s="1204"/>
      <c r="AR222" s="1205"/>
      <c r="AS222" s="1204"/>
      <c r="AT222" s="1205"/>
      <c r="AU222" s="771"/>
      <c r="AV222" s="772"/>
      <c r="AW222" s="772"/>
      <c r="AX222" s="772"/>
      <c r="AY222" s="773"/>
      <c r="AZ222" s="1243"/>
      <c r="BA222" s="1253"/>
      <c r="BB222" s="1253"/>
      <c r="BC222" s="1253"/>
      <c r="BD222" s="1253"/>
      <c r="BE222" s="1253"/>
      <c r="BF222" s="1245"/>
    </row>
    <row r="223" spans="3:64">
      <c r="C223" s="1190"/>
      <c r="D223" s="1186"/>
      <c r="E223" s="1187"/>
      <c r="F223" s="1187"/>
      <c r="G223" s="1188"/>
      <c r="H223" s="1142"/>
      <c r="I223" s="1137"/>
      <c r="J223" s="1140"/>
      <c r="K223" s="1141"/>
      <c r="L223" s="1142"/>
      <c r="M223" s="1137"/>
      <c r="N223" s="1140"/>
      <c r="O223" s="1141"/>
      <c r="P223" s="1140"/>
      <c r="Q223" s="1141"/>
      <c r="R223" s="1142"/>
      <c r="S223" s="1137"/>
      <c r="T223" s="1142"/>
      <c r="U223" s="1137"/>
      <c r="V223" s="1140"/>
      <c r="W223" s="1141"/>
      <c r="X223" s="1142"/>
      <c r="Y223" s="1137"/>
      <c r="Z223" s="1142"/>
      <c r="AA223" s="1137"/>
      <c r="AB223" s="1140"/>
      <c r="AC223" s="1141"/>
      <c r="AD223" s="1142"/>
      <c r="AE223" s="1137"/>
      <c r="AF223" s="358"/>
      <c r="AG223" s="364">
        <v>1</v>
      </c>
      <c r="AH223" s="1195" t="s">
        <v>2183</v>
      </c>
      <c r="AI223" s="1196"/>
      <c r="AJ223" s="1196"/>
      <c r="AK223" s="1196"/>
      <c r="AL223" s="1196"/>
      <c r="AM223" s="1196"/>
      <c r="AN223" s="1196"/>
      <c r="AO223" s="1196"/>
      <c r="AP223" s="1234"/>
      <c r="AQ223" s="1206"/>
      <c r="AR223" s="1207"/>
      <c r="AS223" s="1206"/>
      <c r="AT223" s="1207"/>
      <c r="AU223" s="774"/>
      <c r="AV223" s="775"/>
      <c r="AW223" s="775"/>
      <c r="AX223" s="775"/>
      <c r="AY223" s="776"/>
      <c r="AZ223" s="1246"/>
      <c r="BA223" s="1247"/>
      <c r="BB223" s="1247"/>
      <c r="BC223" s="1247"/>
      <c r="BD223" s="1247"/>
      <c r="BE223" s="1247"/>
      <c r="BF223" s="1248"/>
    </row>
    <row r="224" spans="3:64" ht="48.75" customHeight="1">
      <c r="C224" s="364">
        <f>MAX(C$15:C223)+1</f>
        <v>26</v>
      </c>
      <c r="D224" s="1147" t="s">
        <v>2794</v>
      </c>
      <c r="E224" s="1148"/>
      <c r="F224" s="1148"/>
      <c r="G224" s="1149"/>
      <c r="H224" s="1143" t="s">
        <v>1660</v>
      </c>
      <c r="I224" s="1117"/>
      <c r="J224" s="1144">
        <v>0</v>
      </c>
      <c r="K224" s="1145"/>
      <c r="L224" s="1143">
        <v>3013</v>
      </c>
      <c r="M224" s="1117"/>
      <c r="N224" s="1144">
        <v>0</v>
      </c>
      <c r="O224" s="1145"/>
      <c r="P224" s="1144">
        <v>0</v>
      </c>
      <c r="Q224" s="1145"/>
      <c r="R224" s="1143">
        <v>1</v>
      </c>
      <c r="S224" s="1117"/>
      <c r="T224" s="1143">
        <v>1</v>
      </c>
      <c r="U224" s="1117"/>
      <c r="V224" s="1144">
        <v>0</v>
      </c>
      <c r="W224" s="1145"/>
      <c r="X224" s="1143">
        <v>1</v>
      </c>
      <c r="Y224" s="1117"/>
      <c r="Z224" s="1143">
        <v>0</v>
      </c>
      <c r="AA224" s="1117"/>
      <c r="AB224" s="1144">
        <v>0</v>
      </c>
      <c r="AC224" s="1145"/>
      <c r="AD224" s="1143">
        <v>1</v>
      </c>
      <c r="AE224" s="1117"/>
      <c r="AF224" s="367" t="s">
        <v>2233</v>
      </c>
      <c r="AG224" s="355"/>
      <c r="AH224" s="355"/>
      <c r="AI224" s="355"/>
      <c r="AJ224" s="355"/>
      <c r="AK224" s="355"/>
      <c r="AL224" s="355"/>
      <c r="AM224" s="355"/>
      <c r="AN224" s="355"/>
      <c r="AO224" s="355"/>
      <c r="AP224" s="355"/>
      <c r="AQ224" s="1209" t="s">
        <v>834</v>
      </c>
      <c r="AR224" s="1210"/>
      <c r="AS224" s="1209"/>
      <c r="AT224" s="1210"/>
      <c r="AU224" s="1211"/>
      <c r="AV224" s="1212"/>
      <c r="AW224" s="1212"/>
      <c r="AX224" s="1212"/>
      <c r="AY224" s="1213"/>
      <c r="AZ224" s="1250"/>
      <c r="BA224" s="1251"/>
      <c r="BB224" s="1251"/>
      <c r="BC224" s="1251"/>
      <c r="BD224" s="1251"/>
      <c r="BE224" s="1251"/>
      <c r="BF224" s="1252"/>
      <c r="BG224" s="370"/>
      <c r="BH224" s="370"/>
      <c r="BI224" s="370"/>
      <c r="BJ224" s="370"/>
      <c r="BK224" s="370"/>
      <c r="BL224" s="371"/>
    </row>
    <row r="225" spans="3:64" ht="13.5" customHeight="1">
      <c r="C225" s="1189">
        <f>MAX(C$15:C224)+1</f>
        <v>27</v>
      </c>
      <c r="D225" s="1183" t="s">
        <v>2234</v>
      </c>
      <c r="E225" s="1184"/>
      <c r="F225" s="1184"/>
      <c r="G225" s="1185"/>
      <c r="H225" s="1047" t="s">
        <v>1660</v>
      </c>
      <c r="I225" s="1135"/>
      <c r="J225" s="1138">
        <v>0</v>
      </c>
      <c r="K225" s="1139"/>
      <c r="L225" s="1047">
        <v>3014</v>
      </c>
      <c r="M225" s="1135"/>
      <c r="N225" s="1138">
        <v>0</v>
      </c>
      <c r="O225" s="1139"/>
      <c r="P225" s="1138">
        <v>0</v>
      </c>
      <c r="Q225" s="1139"/>
      <c r="R225" s="1047">
        <v>1</v>
      </c>
      <c r="S225" s="1135"/>
      <c r="T225" s="1047">
        <v>1</v>
      </c>
      <c r="U225" s="1135"/>
      <c r="V225" s="1138">
        <v>0</v>
      </c>
      <c r="W225" s="1139"/>
      <c r="X225" s="1047">
        <v>2</v>
      </c>
      <c r="Y225" s="1135"/>
      <c r="Z225" s="1116">
        <v>0</v>
      </c>
      <c r="AA225" s="1116"/>
      <c r="AB225" s="1115">
        <v>0</v>
      </c>
      <c r="AC225" s="1115"/>
      <c r="AD225" s="1116">
        <v>1</v>
      </c>
      <c r="AE225" s="1116"/>
      <c r="AF225" s="378" t="s">
        <v>2235</v>
      </c>
      <c r="AG225" s="372"/>
      <c r="AH225" s="372"/>
      <c r="AI225" s="372"/>
      <c r="AJ225" s="372"/>
      <c r="AK225" s="372"/>
      <c r="AL225" s="372"/>
      <c r="AM225" s="372"/>
      <c r="AN225" s="372"/>
      <c r="AO225" s="372"/>
      <c r="AP225" s="372"/>
      <c r="AQ225" s="1202" t="s">
        <v>834</v>
      </c>
      <c r="AR225" s="1203"/>
      <c r="AS225" s="1202"/>
      <c r="AT225" s="1203"/>
      <c r="AU225" s="768"/>
      <c r="AV225" s="769"/>
      <c r="AW225" s="769"/>
      <c r="AX225" s="769"/>
      <c r="AY225" s="770"/>
      <c r="AZ225" s="1214" t="s">
        <v>2238</v>
      </c>
      <c r="BA225" s="1215"/>
      <c r="BB225" s="1215"/>
      <c r="BC225" s="1215"/>
      <c r="BD225" s="1215"/>
      <c r="BE225" s="1215"/>
      <c r="BF225" s="1216"/>
      <c r="BG225" s="370"/>
      <c r="BH225" s="370"/>
      <c r="BI225" s="370"/>
      <c r="BJ225" s="370"/>
      <c r="BK225" s="370"/>
      <c r="BL225" s="371"/>
    </row>
    <row r="226" spans="3:64" ht="11.25" customHeight="1">
      <c r="C226" s="1229"/>
      <c r="D226" s="1226"/>
      <c r="E226" s="1227"/>
      <c r="F226" s="1227"/>
      <c r="G226" s="1228"/>
      <c r="H226" s="1048"/>
      <c r="I226" s="1201"/>
      <c r="J226" s="1199"/>
      <c r="K226" s="1200"/>
      <c r="L226" s="1048"/>
      <c r="M226" s="1201"/>
      <c r="N226" s="1199"/>
      <c r="O226" s="1200"/>
      <c r="P226" s="1199"/>
      <c r="Q226" s="1200"/>
      <c r="R226" s="1048"/>
      <c r="S226" s="1201"/>
      <c r="T226" s="1048"/>
      <c r="U226" s="1201"/>
      <c r="V226" s="1199"/>
      <c r="W226" s="1200"/>
      <c r="X226" s="1048"/>
      <c r="Y226" s="1201"/>
      <c r="Z226" s="1116"/>
      <c r="AA226" s="1116"/>
      <c r="AB226" s="1115"/>
      <c r="AC226" s="1115"/>
      <c r="AD226" s="1116"/>
      <c r="AE226" s="1116"/>
      <c r="AF226" s="356"/>
      <c r="AG226" s="375" t="s">
        <v>556</v>
      </c>
      <c r="AH226" s="366" t="s">
        <v>1752</v>
      </c>
      <c r="AI226" s="366"/>
      <c r="AJ226" s="366"/>
      <c r="AK226" s="366"/>
      <c r="AL226" s="366"/>
      <c r="AM226" s="366"/>
      <c r="AN226" s="366"/>
      <c r="AO226" s="366"/>
      <c r="AP226" s="366"/>
      <c r="AQ226" s="1204"/>
      <c r="AR226" s="1205"/>
      <c r="AS226" s="1204"/>
      <c r="AT226" s="1205"/>
      <c r="AU226" s="771"/>
      <c r="AV226" s="772"/>
      <c r="AW226" s="772"/>
      <c r="AX226" s="772"/>
      <c r="AY226" s="773"/>
      <c r="AZ226" s="1235"/>
      <c r="BA226" s="650"/>
      <c r="BB226" s="650"/>
      <c r="BC226" s="650"/>
      <c r="BD226" s="650"/>
      <c r="BE226" s="650"/>
      <c r="BF226" s="1236"/>
    </row>
    <row r="227" spans="3:64" ht="11.25" customHeight="1">
      <c r="C227" s="1229"/>
      <c r="D227" s="1226"/>
      <c r="E227" s="1227"/>
      <c r="F227" s="1227"/>
      <c r="G227" s="1228"/>
      <c r="H227" s="1048"/>
      <c r="I227" s="1201"/>
      <c r="J227" s="1199"/>
      <c r="K227" s="1200"/>
      <c r="L227" s="1048"/>
      <c r="M227" s="1201"/>
      <c r="N227" s="1199"/>
      <c r="O227" s="1200"/>
      <c r="P227" s="1199"/>
      <c r="Q227" s="1200"/>
      <c r="R227" s="1048"/>
      <c r="S227" s="1201"/>
      <c r="T227" s="1048"/>
      <c r="U227" s="1201"/>
      <c r="V227" s="1199"/>
      <c r="W227" s="1200"/>
      <c r="X227" s="1048"/>
      <c r="Y227" s="1201"/>
      <c r="Z227" s="1116"/>
      <c r="AA227" s="1116"/>
      <c r="AB227" s="1115"/>
      <c r="AC227" s="1115"/>
      <c r="AD227" s="1116"/>
      <c r="AE227" s="1116"/>
      <c r="AF227" s="358"/>
      <c r="AG227" s="364">
        <v>0</v>
      </c>
      <c r="AH227" s="1195" t="s">
        <v>2209</v>
      </c>
      <c r="AI227" s="1196"/>
      <c r="AJ227" s="1196"/>
      <c r="AK227" s="1196"/>
      <c r="AL227" s="1196"/>
      <c r="AM227" s="1196"/>
      <c r="AN227" s="1196"/>
      <c r="AO227" s="1196"/>
      <c r="AP227" s="1196"/>
      <c r="AQ227" s="1204"/>
      <c r="AR227" s="1205"/>
      <c r="AS227" s="1204"/>
      <c r="AT227" s="1205"/>
      <c r="AU227" s="771"/>
      <c r="AV227" s="772"/>
      <c r="AW227" s="772"/>
      <c r="AX227" s="772"/>
      <c r="AY227" s="773"/>
      <c r="AZ227" s="1235"/>
      <c r="BA227" s="650"/>
      <c r="BB227" s="650"/>
      <c r="BC227" s="650"/>
      <c r="BD227" s="650"/>
      <c r="BE227" s="650"/>
      <c r="BF227" s="1236"/>
    </row>
    <row r="228" spans="3:64" ht="11.25" customHeight="1">
      <c r="C228" s="1229"/>
      <c r="D228" s="1226"/>
      <c r="E228" s="1227"/>
      <c r="F228" s="1227"/>
      <c r="G228" s="1228"/>
      <c r="H228" s="1048"/>
      <c r="I228" s="1201"/>
      <c r="J228" s="1199"/>
      <c r="K228" s="1200"/>
      <c r="L228" s="1048"/>
      <c r="M228" s="1201"/>
      <c r="N228" s="1199"/>
      <c r="O228" s="1200"/>
      <c r="P228" s="1199"/>
      <c r="Q228" s="1200"/>
      <c r="R228" s="1048"/>
      <c r="S228" s="1201"/>
      <c r="T228" s="1048"/>
      <c r="U228" s="1201"/>
      <c r="V228" s="1199"/>
      <c r="W228" s="1200"/>
      <c r="X228" s="1048"/>
      <c r="Y228" s="1201"/>
      <c r="Z228" s="1116"/>
      <c r="AA228" s="1116"/>
      <c r="AB228" s="1115"/>
      <c r="AC228" s="1115"/>
      <c r="AD228" s="1116"/>
      <c r="AE228" s="1116"/>
      <c r="AF228" s="360"/>
      <c r="AG228" s="364">
        <v>1</v>
      </c>
      <c r="AH228" s="1195" t="s">
        <v>2210</v>
      </c>
      <c r="AI228" s="1196"/>
      <c r="AJ228" s="1196"/>
      <c r="AK228" s="1196"/>
      <c r="AL228" s="1196"/>
      <c r="AM228" s="1196"/>
      <c r="AN228" s="1196"/>
      <c r="AO228" s="1196"/>
      <c r="AP228" s="1196"/>
      <c r="AQ228" s="1204"/>
      <c r="AR228" s="1205"/>
      <c r="AS228" s="1204"/>
      <c r="AT228" s="1205"/>
      <c r="AU228" s="771"/>
      <c r="AV228" s="772"/>
      <c r="AW228" s="772"/>
      <c r="AX228" s="772"/>
      <c r="AY228" s="773"/>
      <c r="AZ228" s="1235"/>
      <c r="BA228" s="650"/>
      <c r="BB228" s="650"/>
      <c r="BC228" s="650"/>
      <c r="BD228" s="650"/>
      <c r="BE228" s="650"/>
      <c r="BF228" s="1236"/>
    </row>
    <row r="229" spans="3:64" ht="13.5">
      <c r="C229" s="1229"/>
      <c r="D229" s="1226"/>
      <c r="E229" s="1227"/>
      <c r="F229" s="1227"/>
      <c r="G229" s="1228"/>
      <c r="H229" s="1048"/>
      <c r="I229" s="1201"/>
      <c r="J229" s="1199"/>
      <c r="K229" s="1200"/>
      <c r="L229" s="1048"/>
      <c r="M229" s="1201"/>
      <c r="N229" s="1199"/>
      <c r="O229" s="1200"/>
      <c r="P229" s="1199"/>
      <c r="Q229" s="1200"/>
      <c r="R229" s="1048"/>
      <c r="S229" s="1201"/>
      <c r="T229" s="1048"/>
      <c r="U229" s="1201"/>
      <c r="V229" s="1199"/>
      <c r="W229" s="1200"/>
      <c r="X229" s="1048"/>
      <c r="Y229" s="1201"/>
      <c r="Z229" s="1116">
        <v>0</v>
      </c>
      <c r="AA229" s="1116"/>
      <c r="AB229" s="1115">
        <v>0</v>
      </c>
      <c r="AC229" s="1115"/>
      <c r="AD229" s="1116">
        <v>1</v>
      </c>
      <c r="AE229" s="1116"/>
      <c r="AF229" s="354" t="s">
        <v>2576</v>
      </c>
      <c r="AG229" s="372"/>
      <c r="AH229" s="372"/>
      <c r="AI229" s="372"/>
      <c r="AJ229" s="372"/>
      <c r="AK229" s="372"/>
      <c r="AL229" s="372"/>
      <c r="AM229" s="372"/>
      <c r="AN229" s="372"/>
      <c r="AO229" s="372"/>
      <c r="AP229" s="372"/>
      <c r="AQ229" s="1204"/>
      <c r="AR229" s="1205"/>
      <c r="AS229" s="1204"/>
      <c r="AT229" s="1205"/>
      <c r="AU229" s="771"/>
      <c r="AV229" s="772"/>
      <c r="AW229" s="772"/>
      <c r="AX229" s="772"/>
      <c r="AY229" s="773"/>
      <c r="AZ229" s="1235"/>
      <c r="BA229" s="650"/>
      <c r="BB229" s="650"/>
      <c r="BC229" s="650"/>
      <c r="BD229" s="650"/>
      <c r="BE229" s="650"/>
      <c r="BF229" s="1236"/>
      <c r="BG229" s="370"/>
      <c r="BH229" s="370"/>
      <c r="BI229" s="370"/>
      <c r="BJ229" s="370"/>
      <c r="BK229" s="370"/>
      <c r="BL229" s="371"/>
    </row>
    <row r="230" spans="3:64">
      <c r="C230" s="1229"/>
      <c r="D230" s="1226"/>
      <c r="E230" s="1227"/>
      <c r="F230" s="1227"/>
      <c r="G230" s="1228"/>
      <c r="H230" s="1048"/>
      <c r="I230" s="1201"/>
      <c r="J230" s="1199"/>
      <c r="K230" s="1200"/>
      <c r="L230" s="1048"/>
      <c r="M230" s="1201"/>
      <c r="N230" s="1199"/>
      <c r="O230" s="1200"/>
      <c r="P230" s="1199"/>
      <c r="Q230" s="1200"/>
      <c r="R230" s="1048"/>
      <c r="S230" s="1201"/>
      <c r="T230" s="1048"/>
      <c r="U230" s="1201"/>
      <c r="V230" s="1199"/>
      <c r="W230" s="1200"/>
      <c r="X230" s="1048"/>
      <c r="Y230" s="1201"/>
      <c r="Z230" s="1116"/>
      <c r="AA230" s="1116"/>
      <c r="AB230" s="1115"/>
      <c r="AC230" s="1115"/>
      <c r="AD230" s="1116"/>
      <c r="AE230" s="1116"/>
      <c r="AF230" s="356"/>
      <c r="AG230" s="362" t="s">
        <v>556</v>
      </c>
      <c r="AH230" s="175" t="s">
        <v>1752</v>
      </c>
      <c r="AI230" s="366"/>
      <c r="AJ230" s="366"/>
      <c r="AK230" s="366"/>
      <c r="AL230" s="366"/>
      <c r="AM230" s="366"/>
      <c r="AN230" s="366"/>
      <c r="AO230" s="366"/>
      <c r="AP230" s="369"/>
      <c r="AQ230" s="1204"/>
      <c r="AR230" s="1205"/>
      <c r="AS230" s="1204"/>
      <c r="AT230" s="1205"/>
      <c r="AU230" s="771"/>
      <c r="AV230" s="772"/>
      <c r="AW230" s="772"/>
      <c r="AX230" s="772"/>
      <c r="AY230" s="773"/>
      <c r="AZ230" s="1243"/>
      <c r="BA230" s="1244"/>
      <c r="BB230" s="1244"/>
      <c r="BC230" s="1244"/>
      <c r="BD230" s="1244"/>
      <c r="BE230" s="1244"/>
      <c r="BF230" s="1245"/>
    </row>
    <row r="231" spans="3:64">
      <c r="C231" s="1229"/>
      <c r="D231" s="1226"/>
      <c r="E231" s="1227"/>
      <c r="F231" s="1227"/>
      <c r="G231" s="1228"/>
      <c r="H231" s="1048"/>
      <c r="I231" s="1201"/>
      <c r="J231" s="1199"/>
      <c r="K231" s="1200"/>
      <c r="L231" s="1048"/>
      <c r="M231" s="1201"/>
      <c r="N231" s="1199"/>
      <c r="O231" s="1200"/>
      <c r="P231" s="1199"/>
      <c r="Q231" s="1200"/>
      <c r="R231" s="1048"/>
      <c r="S231" s="1201"/>
      <c r="T231" s="1048"/>
      <c r="U231" s="1201"/>
      <c r="V231" s="1199"/>
      <c r="W231" s="1200"/>
      <c r="X231" s="1048"/>
      <c r="Y231" s="1201"/>
      <c r="Z231" s="1116"/>
      <c r="AA231" s="1116"/>
      <c r="AB231" s="1115"/>
      <c r="AC231" s="1115"/>
      <c r="AD231" s="1116"/>
      <c r="AE231" s="1116"/>
      <c r="AF231" s="358"/>
      <c r="AG231" s="364">
        <v>0</v>
      </c>
      <c r="AH231" s="1118" t="s">
        <v>2236</v>
      </c>
      <c r="AI231" s="1118"/>
      <c r="AJ231" s="1118"/>
      <c r="AK231" s="1118"/>
      <c r="AL231" s="1118"/>
      <c r="AM231" s="1118"/>
      <c r="AN231" s="1118"/>
      <c r="AO231" s="1118"/>
      <c r="AP231" s="1118"/>
      <c r="AQ231" s="1204"/>
      <c r="AR231" s="1205"/>
      <c r="AS231" s="1204"/>
      <c r="AT231" s="1205"/>
      <c r="AU231" s="771"/>
      <c r="AV231" s="772"/>
      <c r="AW231" s="772"/>
      <c r="AX231" s="772"/>
      <c r="AY231" s="773"/>
      <c r="AZ231" s="1243"/>
      <c r="BA231" s="1244"/>
      <c r="BB231" s="1244"/>
      <c r="BC231" s="1244"/>
      <c r="BD231" s="1244"/>
      <c r="BE231" s="1244"/>
      <c r="BF231" s="1245"/>
    </row>
    <row r="232" spans="3:64">
      <c r="C232" s="1190"/>
      <c r="D232" s="1186"/>
      <c r="E232" s="1187"/>
      <c r="F232" s="1187"/>
      <c r="G232" s="1188"/>
      <c r="H232" s="1142"/>
      <c r="I232" s="1137"/>
      <c r="J232" s="1140"/>
      <c r="K232" s="1141"/>
      <c r="L232" s="1142"/>
      <c r="M232" s="1137"/>
      <c r="N232" s="1140"/>
      <c r="O232" s="1141"/>
      <c r="P232" s="1140"/>
      <c r="Q232" s="1141"/>
      <c r="R232" s="1142"/>
      <c r="S232" s="1137"/>
      <c r="T232" s="1142"/>
      <c r="U232" s="1137"/>
      <c r="V232" s="1140"/>
      <c r="W232" s="1141"/>
      <c r="X232" s="1142"/>
      <c r="Y232" s="1137"/>
      <c r="Z232" s="1116"/>
      <c r="AA232" s="1116"/>
      <c r="AB232" s="1115"/>
      <c r="AC232" s="1115"/>
      <c r="AD232" s="1116"/>
      <c r="AE232" s="1116"/>
      <c r="AF232" s="360"/>
      <c r="AG232" s="364">
        <v>1</v>
      </c>
      <c r="AH232" s="1118" t="s">
        <v>2237</v>
      </c>
      <c r="AI232" s="1118"/>
      <c r="AJ232" s="1118"/>
      <c r="AK232" s="1118"/>
      <c r="AL232" s="1118"/>
      <c r="AM232" s="1118"/>
      <c r="AN232" s="1118"/>
      <c r="AO232" s="1118"/>
      <c r="AP232" s="1118"/>
      <c r="AQ232" s="1206"/>
      <c r="AR232" s="1207"/>
      <c r="AS232" s="1206"/>
      <c r="AT232" s="1207"/>
      <c r="AU232" s="774"/>
      <c r="AV232" s="775"/>
      <c r="AW232" s="775"/>
      <c r="AX232" s="775"/>
      <c r="AY232" s="776"/>
      <c r="AZ232" s="1246"/>
      <c r="BA232" s="1247"/>
      <c r="BB232" s="1247"/>
      <c r="BC232" s="1247"/>
      <c r="BD232" s="1247"/>
      <c r="BE232" s="1247"/>
      <c r="BF232" s="1248"/>
    </row>
    <row r="233" spans="3:64" ht="13.5" customHeight="1">
      <c r="C233" s="1189">
        <f>MAX(C$15:C232)+1</f>
        <v>28</v>
      </c>
      <c r="D233" s="1183" t="s">
        <v>2244</v>
      </c>
      <c r="E233" s="1184"/>
      <c r="F233" s="1184"/>
      <c r="G233" s="1185"/>
      <c r="H233" s="1047" t="s">
        <v>1660</v>
      </c>
      <c r="I233" s="1135"/>
      <c r="J233" s="1138">
        <v>0</v>
      </c>
      <c r="K233" s="1139"/>
      <c r="L233" s="1047">
        <v>3015</v>
      </c>
      <c r="M233" s="1135"/>
      <c r="N233" s="1138">
        <v>0</v>
      </c>
      <c r="O233" s="1139"/>
      <c r="P233" s="1138">
        <v>0</v>
      </c>
      <c r="Q233" s="1139"/>
      <c r="R233" s="1047">
        <v>1</v>
      </c>
      <c r="S233" s="1135"/>
      <c r="T233" s="1047">
        <v>1</v>
      </c>
      <c r="U233" s="1135"/>
      <c r="V233" s="1138">
        <v>0</v>
      </c>
      <c r="W233" s="1139"/>
      <c r="X233" s="1047">
        <v>2</v>
      </c>
      <c r="Y233" s="1135"/>
      <c r="Z233" s="1116">
        <v>0</v>
      </c>
      <c r="AA233" s="1116"/>
      <c r="AB233" s="1115">
        <v>0</v>
      </c>
      <c r="AC233" s="1115"/>
      <c r="AD233" s="1116">
        <v>1</v>
      </c>
      <c r="AE233" s="1116"/>
      <c r="AF233" s="354" t="s">
        <v>2578</v>
      </c>
      <c r="AG233" s="372"/>
      <c r="AH233" s="372"/>
      <c r="AI233" s="372"/>
      <c r="AJ233" s="372"/>
      <c r="AK233" s="372"/>
      <c r="AL233" s="372"/>
      <c r="AM233" s="372"/>
      <c r="AN233" s="372"/>
      <c r="AO233" s="372"/>
      <c r="AP233" s="372"/>
      <c r="AQ233" s="1202" t="s">
        <v>834</v>
      </c>
      <c r="AR233" s="1203"/>
      <c r="AS233" s="1202"/>
      <c r="AT233" s="1203"/>
      <c r="AU233" s="768"/>
      <c r="AV233" s="769"/>
      <c r="AW233" s="769"/>
      <c r="AX233" s="769"/>
      <c r="AY233" s="770"/>
      <c r="AZ233" s="1214" t="s">
        <v>2238</v>
      </c>
      <c r="BA233" s="1215"/>
      <c r="BB233" s="1215"/>
      <c r="BC233" s="1215"/>
      <c r="BD233" s="1215"/>
      <c r="BE233" s="1215"/>
      <c r="BF233" s="1216"/>
      <c r="BG233" s="370"/>
      <c r="BH233" s="370"/>
      <c r="BI233" s="370"/>
      <c r="BJ233" s="370"/>
      <c r="BK233" s="370"/>
      <c r="BL233" s="371"/>
    </row>
    <row r="234" spans="3:64" ht="11.25" customHeight="1">
      <c r="C234" s="1229"/>
      <c r="D234" s="1226"/>
      <c r="E234" s="1227"/>
      <c r="F234" s="1227"/>
      <c r="G234" s="1228"/>
      <c r="H234" s="1048"/>
      <c r="I234" s="1201"/>
      <c r="J234" s="1199"/>
      <c r="K234" s="1200"/>
      <c r="L234" s="1048"/>
      <c r="M234" s="1201"/>
      <c r="N234" s="1199"/>
      <c r="O234" s="1200"/>
      <c r="P234" s="1199"/>
      <c r="Q234" s="1200"/>
      <c r="R234" s="1048"/>
      <c r="S234" s="1201"/>
      <c r="T234" s="1048"/>
      <c r="U234" s="1201"/>
      <c r="V234" s="1199"/>
      <c r="W234" s="1200"/>
      <c r="X234" s="1048"/>
      <c r="Y234" s="1201"/>
      <c r="Z234" s="1116"/>
      <c r="AA234" s="1116"/>
      <c r="AB234" s="1115"/>
      <c r="AC234" s="1115"/>
      <c r="AD234" s="1116"/>
      <c r="AE234" s="1116"/>
      <c r="AF234" s="356"/>
      <c r="AG234" s="375" t="s">
        <v>556</v>
      </c>
      <c r="AH234" s="366" t="s">
        <v>1752</v>
      </c>
      <c r="AI234" s="366"/>
      <c r="AJ234" s="366"/>
      <c r="AK234" s="366"/>
      <c r="AL234" s="366"/>
      <c r="AM234" s="366"/>
      <c r="AN234" s="366"/>
      <c r="AO234" s="366"/>
      <c r="AP234" s="366"/>
      <c r="AQ234" s="1204"/>
      <c r="AR234" s="1205"/>
      <c r="AS234" s="1204"/>
      <c r="AT234" s="1205"/>
      <c r="AU234" s="771"/>
      <c r="AV234" s="772"/>
      <c r="AW234" s="772"/>
      <c r="AX234" s="772"/>
      <c r="AY234" s="773"/>
      <c r="AZ234" s="1235"/>
      <c r="BA234" s="650"/>
      <c r="BB234" s="650"/>
      <c r="BC234" s="650"/>
      <c r="BD234" s="650"/>
      <c r="BE234" s="650"/>
      <c r="BF234" s="1236"/>
    </row>
    <row r="235" spans="3:64" ht="11.25" customHeight="1">
      <c r="C235" s="1229"/>
      <c r="D235" s="1226"/>
      <c r="E235" s="1227"/>
      <c r="F235" s="1227"/>
      <c r="G235" s="1228"/>
      <c r="H235" s="1048"/>
      <c r="I235" s="1201"/>
      <c r="J235" s="1199"/>
      <c r="K235" s="1200"/>
      <c r="L235" s="1048"/>
      <c r="M235" s="1201"/>
      <c r="N235" s="1199"/>
      <c r="O235" s="1200"/>
      <c r="P235" s="1199"/>
      <c r="Q235" s="1200"/>
      <c r="R235" s="1048"/>
      <c r="S235" s="1201"/>
      <c r="T235" s="1048"/>
      <c r="U235" s="1201"/>
      <c r="V235" s="1199"/>
      <c r="W235" s="1200"/>
      <c r="X235" s="1048"/>
      <c r="Y235" s="1201"/>
      <c r="Z235" s="1116"/>
      <c r="AA235" s="1116"/>
      <c r="AB235" s="1115"/>
      <c r="AC235" s="1115"/>
      <c r="AD235" s="1116"/>
      <c r="AE235" s="1116"/>
      <c r="AF235" s="358"/>
      <c r="AG235" s="364">
        <v>0</v>
      </c>
      <c r="AH235" s="1195" t="s">
        <v>2209</v>
      </c>
      <c r="AI235" s="1196"/>
      <c r="AJ235" s="1196"/>
      <c r="AK235" s="1196"/>
      <c r="AL235" s="1196"/>
      <c r="AM235" s="1196"/>
      <c r="AN235" s="1196"/>
      <c r="AO235" s="1196"/>
      <c r="AP235" s="1196"/>
      <c r="AQ235" s="1204"/>
      <c r="AR235" s="1205"/>
      <c r="AS235" s="1204"/>
      <c r="AT235" s="1205"/>
      <c r="AU235" s="771"/>
      <c r="AV235" s="772"/>
      <c r="AW235" s="772"/>
      <c r="AX235" s="772"/>
      <c r="AY235" s="773"/>
      <c r="AZ235" s="1235"/>
      <c r="BA235" s="650"/>
      <c r="BB235" s="650"/>
      <c r="BC235" s="650"/>
      <c r="BD235" s="650"/>
      <c r="BE235" s="650"/>
      <c r="BF235" s="1236"/>
    </row>
    <row r="236" spans="3:64" ht="11.25" customHeight="1">
      <c r="C236" s="1229"/>
      <c r="D236" s="1226"/>
      <c r="E236" s="1227"/>
      <c r="F236" s="1227"/>
      <c r="G236" s="1228"/>
      <c r="H236" s="1048"/>
      <c r="I236" s="1201"/>
      <c r="J236" s="1199"/>
      <c r="K236" s="1200"/>
      <c r="L236" s="1048"/>
      <c r="M236" s="1201"/>
      <c r="N236" s="1199"/>
      <c r="O236" s="1200"/>
      <c r="P236" s="1199"/>
      <c r="Q236" s="1200"/>
      <c r="R236" s="1048"/>
      <c r="S236" s="1201"/>
      <c r="T236" s="1048"/>
      <c r="U236" s="1201"/>
      <c r="V236" s="1199"/>
      <c r="W236" s="1200"/>
      <c r="X236" s="1048"/>
      <c r="Y236" s="1201"/>
      <c r="Z236" s="1116"/>
      <c r="AA236" s="1116"/>
      <c r="AB236" s="1115"/>
      <c r="AC236" s="1115"/>
      <c r="AD236" s="1116"/>
      <c r="AE236" s="1116"/>
      <c r="AF236" s="360"/>
      <c r="AG236" s="364">
        <v>1</v>
      </c>
      <c r="AH236" s="1195" t="s">
        <v>2210</v>
      </c>
      <c r="AI236" s="1196"/>
      <c r="AJ236" s="1196"/>
      <c r="AK236" s="1196"/>
      <c r="AL236" s="1196"/>
      <c r="AM236" s="1196"/>
      <c r="AN236" s="1196"/>
      <c r="AO236" s="1196"/>
      <c r="AP236" s="1196"/>
      <c r="AQ236" s="1204"/>
      <c r="AR236" s="1205"/>
      <c r="AS236" s="1204"/>
      <c r="AT236" s="1205"/>
      <c r="AU236" s="771"/>
      <c r="AV236" s="772"/>
      <c r="AW236" s="772"/>
      <c r="AX236" s="772"/>
      <c r="AY236" s="773"/>
      <c r="AZ236" s="1235"/>
      <c r="BA236" s="650"/>
      <c r="BB236" s="650"/>
      <c r="BC236" s="650"/>
      <c r="BD236" s="650"/>
      <c r="BE236" s="650"/>
      <c r="BF236" s="1236"/>
    </row>
    <row r="237" spans="3:64" ht="13.5">
      <c r="C237" s="1229"/>
      <c r="D237" s="1226"/>
      <c r="E237" s="1227"/>
      <c r="F237" s="1227"/>
      <c r="G237" s="1228"/>
      <c r="H237" s="1048"/>
      <c r="I237" s="1201"/>
      <c r="J237" s="1199"/>
      <c r="K237" s="1200"/>
      <c r="L237" s="1048"/>
      <c r="M237" s="1201"/>
      <c r="N237" s="1199"/>
      <c r="O237" s="1200"/>
      <c r="P237" s="1199"/>
      <c r="Q237" s="1200"/>
      <c r="R237" s="1048"/>
      <c r="S237" s="1201"/>
      <c r="T237" s="1048"/>
      <c r="U237" s="1201"/>
      <c r="V237" s="1199"/>
      <c r="W237" s="1200"/>
      <c r="X237" s="1048"/>
      <c r="Y237" s="1201"/>
      <c r="Z237" s="1047">
        <v>0</v>
      </c>
      <c r="AA237" s="1135"/>
      <c r="AB237" s="1138">
        <v>0</v>
      </c>
      <c r="AC237" s="1139"/>
      <c r="AD237" s="1047">
        <v>1</v>
      </c>
      <c r="AE237" s="1135"/>
      <c r="AF237" s="354" t="s">
        <v>2577</v>
      </c>
      <c r="AG237" s="372"/>
      <c r="AH237" s="372"/>
      <c r="AI237" s="372"/>
      <c r="AJ237" s="372"/>
      <c r="AK237" s="372"/>
      <c r="AL237" s="372"/>
      <c r="AM237" s="372"/>
      <c r="AN237" s="372"/>
      <c r="AO237" s="372"/>
      <c r="AP237" s="372"/>
      <c r="AQ237" s="1204"/>
      <c r="AR237" s="1205"/>
      <c r="AS237" s="1204"/>
      <c r="AT237" s="1205"/>
      <c r="AU237" s="771"/>
      <c r="AV237" s="772"/>
      <c r="AW237" s="772"/>
      <c r="AX237" s="772"/>
      <c r="AY237" s="773"/>
      <c r="AZ237" s="1235"/>
      <c r="BA237" s="650"/>
      <c r="BB237" s="650"/>
      <c r="BC237" s="650"/>
      <c r="BD237" s="650"/>
      <c r="BE237" s="650"/>
      <c r="BF237" s="1236"/>
      <c r="BG237" s="370"/>
      <c r="BH237" s="370"/>
      <c r="BI237" s="370"/>
      <c r="BJ237" s="370"/>
      <c r="BK237" s="370"/>
      <c r="BL237" s="371"/>
    </row>
    <row r="238" spans="3:64">
      <c r="C238" s="1229"/>
      <c r="D238" s="1226"/>
      <c r="E238" s="1227"/>
      <c r="F238" s="1227"/>
      <c r="G238" s="1228"/>
      <c r="H238" s="1048"/>
      <c r="I238" s="1201"/>
      <c r="J238" s="1199"/>
      <c r="K238" s="1200"/>
      <c r="L238" s="1048"/>
      <c r="M238" s="1201"/>
      <c r="N238" s="1199"/>
      <c r="O238" s="1200"/>
      <c r="P238" s="1199"/>
      <c r="Q238" s="1200"/>
      <c r="R238" s="1048"/>
      <c r="S238" s="1201"/>
      <c r="T238" s="1048"/>
      <c r="U238" s="1201"/>
      <c r="V238" s="1199"/>
      <c r="W238" s="1200"/>
      <c r="X238" s="1048"/>
      <c r="Y238" s="1201"/>
      <c r="Z238" s="1048"/>
      <c r="AA238" s="1201"/>
      <c r="AB238" s="1199"/>
      <c r="AC238" s="1200"/>
      <c r="AD238" s="1048"/>
      <c r="AE238" s="1201"/>
      <c r="AF238" s="356"/>
      <c r="AG238" s="362" t="s">
        <v>556</v>
      </c>
      <c r="AH238" s="175" t="s">
        <v>1752</v>
      </c>
      <c r="AI238" s="366"/>
      <c r="AJ238" s="366"/>
      <c r="AK238" s="366"/>
      <c r="AL238" s="366"/>
      <c r="AM238" s="366"/>
      <c r="AN238" s="366"/>
      <c r="AO238" s="366"/>
      <c r="AP238" s="369"/>
      <c r="AQ238" s="1204"/>
      <c r="AR238" s="1205"/>
      <c r="AS238" s="1204"/>
      <c r="AT238" s="1205"/>
      <c r="AU238" s="771"/>
      <c r="AV238" s="772"/>
      <c r="AW238" s="772"/>
      <c r="AX238" s="772"/>
      <c r="AY238" s="773"/>
      <c r="AZ238" s="1243"/>
      <c r="BA238" s="1244"/>
      <c r="BB238" s="1244"/>
      <c r="BC238" s="1244"/>
      <c r="BD238" s="1244"/>
      <c r="BE238" s="1244"/>
      <c r="BF238" s="1245"/>
    </row>
    <row r="239" spans="3:64">
      <c r="C239" s="1229"/>
      <c r="D239" s="1226"/>
      <c r="E239" s="1227"/>
      <c r="F239" s="1227"/>
      <c r="G239" s="1228"/>
      <c r="H239" s="1048"/>
      <c r="I239" s="1201"/>
      <c r="J239" s="1199"/>
      <c r="K239" s="1200"/>
      <c r="L239" s="1048"/>
      <c r="M239" s="1201"/>
      <c r="N239" s="1199"/>
      <c r="O239" s="1200"/>
      <c r="P239" s="1199"/>
      <c r="Q239" s="1200"/>
      <c r="R239" s="1048"/>
      <c r="S239" s="1201"/>
      <c r="T239" s="1048"/>
      <c r="U239" s="1201"/>
      <c r="V239" s="1199"/>
      <c r="W239" s="1200"/>
      <c r="X239" s="1048"/>
      <c r="Y239" s="1201"/>
      <c r="Z239" s="1048"/>
      <c r="AA239" s="1201"/>
      <c r="AB239" s="1199"/>
      <c r="AC239" s="1200"/>
      <c r="AD239" s="1048"/>
      <c r="AE239" s="1201"/>
      <c r="AF239" s="358"/>
      <c r="AG239" s="364">
        <v>0</v>
      </c>
      <c r="AH239" s="1118" t="s">
        <v>2239</v>
      </c>
      <c r="AI239" s="1118"/>
      <c r="AJ239" s="1118"/>
      <c r="AK239" s="1118"/>
      <c r="AL239" s="1118"/>
      <c r="AM239" s="1118"/>
      <c r="AN239" s="1118"/>
      <c r="AO239" s="1118"/>
      <c r="AP239" s="1118"/>
      <c r="AQ239" s="1204"/>
      <c r="AR239" s="1205"/>
      <c r="AS239" s="1204"/>
      <c r="AT239" s="1205"/>
      <c r="AU239" s="771"/>
      <c r="AV239" s="772"/>
      <c r="AW239" s="772"/>
      <c r="AX239" s="772"/>
      <c r="AY239" s="773"/>
      <c r="AZ239" s="1243"/>
      <c r="BA239" s="1244"/>
      <c r="BB239" s="1244"/>
      <c r="BC239" s="1244"/>
      <c r="BD239" s="1244"/>
      <c r="BE239" s="1244"/>
      <c r="BF239" s="1245"/>
    </row>
    <row r="240" spans="3:64">
      <c r="C240" s="1229"/>
      <c r="D240" s="1226"/>
      <c r="E240" s="1227"/>
      <c r="F240" s="1227"/>
      <c r="G240" s="1228"/>
      <c r="H240" s="1048"/>
      <c r="I240" s="1201"/>
      <c r="J240" s="1199"/>
      <c r="K240" s="1200"/>
      <c r="L240" s="1048"/>
      <c r="M240" s="1201"/>
      <c r="N240" s="1199"/>
      <c r="O240" s="1200"/>
      <c r="P240" s="1199"/>
      <c r="Q240" s="1200"/>
      <c r="R240" s="1048"/>
      <c r="S240" s="1201"/>
      <c r="T240" s="1048"/>
      <c r="U240" s="1201"/>
      <c r="V240" s="1199"/>
      <c r="W240" s="1200"/>
      <c r="X240" s="1048"/>
      <c r="Y240" s="1201"/>
      <c r="Z240" s="1048"/>
      <c r="AA240" s="1201"/>
      <c r="AB240" s="1199"/>
      <c r="AC240" s="1200"/>
      <c r="AD240" s="1048"/>
      <c r="AE240" s="1201"/>
      <c r="AF240" s="358"/>
      <c r="AG240" s="364">
        <v>1</v>
      </c>
      <c r="AH240" s="1118" t="s">
        <v>2240</v>
      </c>
      <c r="AI240" s="1118"/>
      <c r="AJ240" s="1118"/>
      <c r="AK240" s="1118"/>
      <c r="AL240" s="1118"/>
      <c r="AM240" s="1118"/>
      <c r="AN240" s="1118"/>
      <c r="AO240" s="1118"/>
      <c r="AP240" s="1118"/>
      <c r="AQ240" s="1204"/>
      <c r="AR240" s="1205"/>
      <c r="AS240" s="1204"/>
      <c r="AT240" s="1205"/>
      <c r="AU240" s="771"/>
      <c r="AV240" s="772"/>
      <c r="AW240" s="772"/>
      <c r="AX240" s="772"/>
      <c r="AY240" s="773"/>
      <c r="AZ240" s="1243"/>
      <c r="BA240" s="1244"/>
      <c r="BB240" s="1244"/>
      <c r="BC240" s="1244"/>
      <c r="BD240" s="1244"/>
      <c r="BE240" s="1244"/>
      <c r="BF240" s="1245"/>
    </row>
    <row r="241" spans="3:64">
      <c r="C241" s="1229"/>
      <c r="D241" s="1226"/>
      <c r="E241" s="1227"/>
      <c r="F241" s="1227"/>
      <c r="G241" s="1228"/>
      <c r="H241" s="1048"/>
      <c r="I241" s="1201"/>
      <c r="J241" s="1199"/>
      <c r="K241" s="1200"/>
      <c r="L241" s="1048"/>
      <c r="M241" s="1201"/>
      <c r="N241" s="1199"/>
      <c r="O241" s="1200"/>
      <c r="P241" s="1199"/>
      <c r="Q241" s="1200"/>
      <c r="R241" s="1048"/>
      <c r="S241" s="1201"/>
      <c r="T241" s="1048"/>
      <c r="U241" s="1201"/>
      <c r="V241" s="1199"/>
      <c r="W241" s="1200"/>
      <c r="X241" s="1048"/>
      <c r="Y241" s="1201"/>
      <c r="Z241" s="1048"/>
      <c r="AA241" s="1201"/>
      <c r="AB241" s="1199"/>
      <c r="AC241" s="1200"/>
      <c r="AD241" s="1048"/>
      <c r="AE241" s="1201"/>
      <c r="AF241" s="358"/>
      <c r="AG241" s="364">
        <v>2</v>
      </c>
      <c r="AH241" s="1118" t="s">
        <v>2241</v>
      </c>
      <c r="AI241" s="1118"/>
      <c r="AJ241" s="1118"/>
      <c r="AK241" s="1118"/>
      <c r="AL241" s="1118"/>
      <c r="AM241" s="1118"/>
      <c r="AN241" s="1118"/>
      <c r="AO241" s="1118"/>
      <c r="AP241" s="1118"/>
      <c r="AQ241" s="1204"/>
      <c r="AR241" s="1205"/>
      <c r="AS241" s="1204"/>
      <c r="AT241" s="1205"/>
      <c r="AU241" s="771"/>
      <c r="AV241" s="772"/>
      <c r="AW241" s="772"/>
      <c r="AX241" s="772"/>
      <c r="AY241" s="773"/>
      <c r="AZ241" s="1243"/>
      <c r="BA241" s="1244"/>
      <c r="BB241" s="1244"/>
      <c r="BC241" s="1244"/>
      <c r="BD241" s="1244"/>
      <c r="BE241" s="1244"/>
      <c r="BF241" s="1245"/>
    </row>
    <row r="242" spans="3:64">
      <c r="C242" s="1229"/>
      <c r="D242" s="1226"/>
      <c r="E242" s="1227"/>
      <c r="F242" s="1227"/>
      <c r="G242" s="1228"/>
      <c r="H242" s="1048"/>
      <c r="I242" s="1201"/>
      <c r="J242" s="1199"/>
      <c r="K242" s="1200"/>
      <c r="L242" s="1048"/>
      <c r="M242" s="1201"/>
      <c r="N242" s="1199"/>
      <c r="O242" s="1200"/>
      <c r="P242" s="1199"/>
      <c r="Q242" s="1200"/>
      <c r="R242" s="1048"/>
      <c r="S242" s="1201"/>
      <c r="T242" s="1048"/>
      <c r="U242" s="1201"/>
      <c r="V242" s="1199"/>
      <c r="W242" s="1200"/>
      <c r="X242" s="1048"/>
      <c r="Y242" s="1201"/>
      <c r="Z242" s="1048"/>
      <c r="AA242" s="1201"/>
      <c r="AB242" s="1199"/>
      <c r="AC242" s="1200"/>
      <c r="AD242" s="1048"/>
      <c r="AE242" s="1201"/>
      <c r="AF242" s="358"/>
      <c r="AG242" s="364">
        <v>3</v>
      </c>
      <c r="AH242" s="1118" t="s">
        <v>2242</v>
      </c>
      <c r="AI242" s="1118"/>
      <c r="AJ242" s="1118"/>
      <c r="AK242" s="1118"/>
      <c r="AL242" s="1118"/>
      <c r="AM242" s="1118"/>
      <c r="AN242" s="1118"/>
      <c r="AO242" s="1118"/>
      <c r="AP242" s="1118"/>
      <c r="AQ242" s="1204"/>
      <c r="AR242" s="1205"/>
      <c r="AS242" s="1204"/>
      <c r="AT242" s="1205"/>
      <c r="AU242" s="771"/>
      <c r="AV242" s="772"/>
      <c r="AW242" s="772"/>
      <c r="AX242" s="772"/>
      <c r="AY242" s="773"/>
      <c r="AZ242" s="1243"/>
      <c r="BA242" s="1244"/>
      <c r="BB242" s="1244"/>
      <c r="BC242" s="1244"/>
      <c r="BD242" s="1244"/>
      <c r="BE242" s="1244"/>
      <c r="BF242" s="1245"/>
    </row>
    <row r="243" spans="3:64">
      <c r="C243" s="1190"/>
      <c r="D243" s="1186"/>
      <c r="E243" s="1187"/>
      <c r="F243" s="1187"/>
      <c r="G243" s="1188"/>
      <c r="H243" s="1142"/>
      <c r="I243" s="1137"/>
      <c r="J243" s="1140"/>
      <c r="K243" s="1141"/>
      <c r="L243" s="1142"/>
      <c r="M243" s="1137"/>
      <c r="N243" s="1140"/>
      <c r="O243" s="1141"/>
      <c r="P243" s="1140"/>
      <c r="Q243" s="1141"/>
      <c r="R243" s="1142"/>
      <c r="S243" s="1137"/>
      <c r="T243" s="1142"/>
      <c r="U243" s="1137"/>
      <c r="V243" s="1140"/>
      <c r="W243" s="1141"/>
      <c r="X243" s="1142"/>
      <c r="Y243" s="1137"/>
      <c r="Z243" s="1142"/>
      <c r="AA243" s="1137"/>
      <c r="AB243" s="1140"/>
      <c r="AC243" s="1141"/>
      <c r="AD243" s="1142"/>
      <c r="AE243" s="1137"/>
      <c r="AF243" s="360"/>
      <c r="AG243" s="364">
        <v>4</v>
      </c>
      <c r="AH243" s="1118" t="s">
        <v>2243</v>
      </c>
      <c r="AI243" s="1118"/>
      <c r="AJ243" s="1118"/>
      <c r="AK243" s="1118"/>
      <c r="AL243" s="1118"/>
      <c r="AM243" s="1118"/>
      <c r="AN243" s="1118"/>
      <c r="AO243" s="1118"/>
      <c r="AP243" s="1118"/>
      <c r="AQ243" s="1206"/>
      <c r="AR243" s="1207"/>
      <c r="AS243" s="1206"/>
      <c r="AT243" s="1207"/>
      <c r="AU243" s="774"/>
      <c r="AV243" s="775"/>
      <c r="AW243" s="775"/>
      <c r="AX243" s="775"/>
      <c r="AY243" s="776"/>
      <c r="AZ243" s="1246"/>
      <c r="BA243" s="1247"/>
      <c r="BB243" s="1247"/>
      <c r="BC243" s="1247"/>
      <c r="BD243" s="1247"/>
      <c r="BE243" s="1247"/>
      <c r="BF243" s="1248"/>
    </row>
    <row r="244" spans="3:64" ht="13.5" customHeight="1">
      <c r="C244" s="1189">
        <f>MAX(C$15:C243)+1</f>
        <v>29</v>
      </c>
      <c r="D244" s="1183" t="s">
        <v>2255</v>
      </c>
      <c r="E244" s="1184"/>
      <c r="F244" s="1184"/>
      <c r="G244" s="1185"/>
      <c r="H244" s="1047" t="s">
        <v>1660</v>
      </c>
      <c r="I244" s="1135"/>
      <c r="J244" s="1138">
        <v>0</v>
      </c>
      <c r="K244" s="1139"/>
      <c r="L244" s="1047">
        <v>3016</v>
      </c>
      <c r="M244" s="1135"/>
      <c r="N244" s="1138">
        <v>0</v>
      </c>
      <c r="O244" s="1139"/>
      <c r="P244" s="1138">
        <v>0</v>
      </c>
      <c r="Q244" s="1139"/>
      <c r="R244" s="1047">
        <v>1</v>
      </c>
      <c r="S244" s="1135"/>
      <c r="T244" s="1047">
        <v>1</v>
      </c>
      <c r="U244" s="1135"/>
      <c r="V244" s="1138">
        <v>0</v>
      </c>
      <c r="W244" s="1139"/>
      <c r="X244" s="1047">
        <v>1</v>
      </c>
      <c r="Y244" s="1135"/>
      <c r="Z244" s="1047">
        <v>0</v>
      </c>
      <c r="AA244" s="1135"/>
      <c r="AB244" s="1138">
        <v>0</v>
      </c>
      <c r="AC244" s="1139"/>
      <c r="AD244" s="1047">
        <v>1</v>
      </c>
      <c r="AE244" s="1135"/>
      <c r="AF244" s="354" t="s">
        <v>2257</v>
      </c>
      <c r="AG244" s="372"/>
      <c r="AH244" s="372"/>
      <c r="AI244" s="372"/>
      <c r="AJ244" s="372"/>
      <c r="AK244" s="372"/>
      <c r="AL244" s="372"/>
      <c r="AM244" s="372"/>
      <c r="AN244" s="372"/>
      <c r="AO244" s="372"/>
      <c r="AP244" s="372"/>
      <c r="AQ244" s="1047" t="s">
        <v>2212</v>
      </c>
      <c r="AR244" s="1135"/>
      <c r="AS244" s="1151" t="s">
        <v>3084</v>
      </c>
      <c r="AT244" s="1135"/>
      <c r="AU244" s="1183" t="str">
        <f>"HU→MD応答[#"&amp;C399&amp;":"&amp;D399&amp;"]"</f>
        <v>HU→MD応答[#2:ステーションリスト取得応答]</v>
      </c>
      <c r="AV244" s="1184"/>
      <c r="AW244" s="1184"/>
      <c r="AX244" s="1184"/>
      <c r="AY244" s="1185"/>
      <c r="AZ244" s="1214"/>
      <c r="BA244" s="1215"/>
      <c r="BB244" s="1215"/>
      <c r="BC244" s="1215"/>
      <c r="BD244" s="1215"/>
      <c r="BE244" s="1215"/>
      <c r="BF244" s="1216"/>
      <c r="BG244" s="370"/>
      <c r="BH244" s="370"/>
      <c r="BI244" s="370"/>
      <c r="BJ244" s="370"/>
      <c r="BK244" s="370"/>
      <c r="BL244" s="371"/>
    </row>
    <row r="245" spans="3:64">
      <c r="C245" s="1229"/>
      <c r="D245" s="1226"/>
      <c r="E245" s="1227"/>
      <c r="F245" s="1227"/>
      <c r="G245" s="1228"/>
      <c r="H245" s="1048"/>
      <c r="I245" s="1201"/>
      <c r="J245" s="1199"/>
      <c r="K245" s="1200"/>
      <c r="L245" s="1048"/>
      <c r="M245" s="1201"/>
      <c r="N245" s="1199"/>
      <c r="O245" s="1200"/>
      <c r="P245" s="1199"/>
      <c r="Q245" s="1200"/>
      <c r="R245" s="1048"/>
      <c r="S245" s="1201"/>
      <c r="T245" s="1048"/>
      <c r="U245" s="1201"/>
      <c r="V245" s="1199"/>
      <c r="W245" s="1200"/>
      <c r="X245" s="1048"/>
      <c r="Y245" s="1201"/>
      <c r="Z245" s="1048"/>
      <c r="AA245" s="1201"/>
      <c r="AB245" s="1199"/>
      <c r="AC245" s="1200"/>
      <c r="AD245" s="1048"/>
      <c r="AE245" s="1201"/>
      <c r="AF245" s="356"/>
      <c r="AG245" s="375" t="s">
        <v>556</v>
      </c>
      <c r="AH245" s="366" t="s">
        <v>1752</v>
      </c>
      <c r="AI245" s="366"/>
      <c r="AJ245" s="366"/>
      <c r="AK245" s="366"/>
      <c r="AL245" s="366"/>
      <c r="AM245" s="366"/>
      <c r="AN245" s="366"/>
      <c r="AO245" s="366"/>
      <c r="AP245" s="366"/>
      <c r="AQ245" s="1048"/>
      <c r="AR245" s="1201"/>
      <c r="AS245" s="1048"/>
      <c r="AT245" s="1201"/>
      <c r="AU245" s="1226"/>
      <c r="AV245" s="1227"/>
      <c r="AW245" s="1227"/>
      <c r="AX245" s="1227"/>
      <c r="AY245" s="1228"/>
      <c r="AZ245" s="1243"/>
      <c r="BA245" s="1244"/>
      <c r="BB245" s="1244"/>
      <c r="BC245" s="1244"/>
      <c r="BD245" s="1244"/>
      <c r="BE245" s="1244"/>
      <c r="BF245" s="1245"/>
    </row>
    <row r="246" spans="3:64" ht="11.25" customHeight="1">
      <c r="C246" s="1229"/>
      <c r="D246" s="1226"/>
      <c r="E246" s="1227"/>
      <c r="F246" s="1227"/>
      <c r="G246" s="1228"/>
      <c r="H246" s="1048"/>
      <c r="I246" s="1201"/>
      <c r="J246" s="1199"/>
      <c r="K246" s="1200"/>
      <c r="L246" s="1048"/>
      <c r="M246" s="1201"/>
      <c r="N246" s="1199"/>
      <c r="O246" s="1200"/>
      <c r="P246" s="1199"/>
      <c r="Q246" s="1200"/>
      <c r="R246" s="1048"/>
      <c r="S246" s="1201"/>
      <c r="T246" s="1048"/>
      <c r="U246" s="1201"/>
      <c r="V246" s="1199"/>
      <c r="W246" s="1200"/>
      <c r="X246" s="1048"/>
      <c r="Y246" s="1201"/>
      <c r="Z246" s="1048"/>
      <c r="AA246" s="1201"/>
      <c r="AB246" s="1199"/>
      <c r="AC246" s="1200"/>
      <c r="AD246" s="1048"/>
      <c r="AE246" s="1201"/>
      <c r="AF246" s="358"/>
      <c r="AG246" s="364">
        <v>0</v>
      </c>
      <c r="AH246" s="1195" t="s">
        <v>2209</v>
      </c>
      <c r="AI246" s="1196"/>
      <c r="AJ246" s="1196"/>
      <c r="AK246" s="1196"/>
      <c r="AL246" s="1196"/>
      <c r="AM246" s="1196"/>
      <c r="AN246" s="1196"/>
      <c r="AO246" s="1196"/>
      <c r="AP246" s="1196"/>
      <c r="AQ246" s="1048"/>
      <c r="AR246" s="1201"/>
      <c r="AS246" s="1048"/>
      <c r="AT246" s="1201"/>
      <c r="AU246" s="1226"/>
      <c r="AV246" s="1227"/>
      <c r="AW246" s="1227"/>
      <c r="AX246" s="1227"/>
      <c r="AY246" s="1228"/>
      <c r="AZ246" s="1243"/>
      <c r="BA246" s="1244"/>
      <c r="BB246" s="1244"/>
      <c r="BC246" s="1244"/>
      <c r="BD246" s="1244"/>
      <c r="BE246" s="1244"/>
      <c r="BF246" s="1245"/>
    </row>
    <row r="247" spans="3:64">
      <c r="C247" s="1190"/>
      <c r="D247" s="1186"/>
      <c r="E247" s="1187"/>
      <c r="F247" s="1187"/>
      <c r="G247" s="1188"/>
      <c r="H247" s="1142"/>
      <c r="I247" s="1137"/>
      <c r="J247" s="1140"/>
      <c r="K247" s="1141"/>
      <c r="L247" s="1142"/>
      <c r="M247" s="1137"/>
      <c r="N247" s="1140"/>
      <c r="O247" s="1141"/>
      <c r="P247" s="1140"/>
      <c r="Q247" s="1141"/>
      <c r="R247" s="1142"/>
      <c r="S247" s="1137"/>
      <c r="T247" s="1142"/>
      <c r="U247" s="1137"/>
      <c r="V247" s="1140"/>
      <c r="W247" s="1141"/>
      <c r="X247" s="1142"/>
      <c r="Y247" s="1137"/>
      <c r="Z247" s="1142"/>
      <c r="AA247" s="1137"/>
      <c r="AB247" s="1140"/>
      <c r="AC247" s="1141"/>
      <c r="AD247" s="1142"/>
      <c r="AE247" s="1137"/>
      <c r="AF247" s="360"/>
      <c r="AG247" s="364">
        <v>1</v>
      </c>
      <c r="AH247" s="1195" t="s">
        <v>2210</v>
      </c>
      <c r="AI247" s="1196"/>
      <c r="AJ247" s="1196"/>
      <c r="AK247" s="1196"/>
      <c r="AL247" s="1196"/>
      <c r="AM247" s="1196"/>
      <c r="AN247" s="1196"/>
      <c r="AO247" s="1196"/>
      <c r="AP247" s="1196"/>
      <c r="AQ247" s="1142"/>
      <c r="AR247" s="1137"/>
      <c r="AS247" s="1142"/>
      <c r="AT247" s="1137"/>
      <c r="AU247" s="1186"/>
      <c r="AV247" s="1187"/>
      <c r="AW247" s="1187"/>
      <c r="AX247" s="1187"/>
      <c r="AY247" s="1188"/>
      <c r="AZ247" s="1246"/>
      <c r="BA247" s="1247"/>
      <c r="BB247" s="1247"/>
      <c r="BC247" s="1247"/>
      <c r="BD247" s="1247"/>
      <c r="BE247" s="1247"/>
      <c r="BF247" s="1248"/>
    </row>
    <row r="248" spans="3:64" ht="13.5" customHeight="1">
      <c r="C248" s="1116">
        <f>MAX(C$15:C247)+1</f>
        <v>30</v>
      </c>
      <c r="D248" s="1183" t="s">
        <v>2256</v>
      </c>
      <c r="E248" s="1184"/>
      <c r="F248" s="1184"/>
      <c r="G248" s="1185"/>
      <c r="H248" s="1116" t="s">
        <v>1660</v>
      </c>
      <c r="I248" s="1116"/>
      <c r="J248" s="1115">
        <v>0</v>
      </c>
      <c r="K248" s="1115"/>
      <c r="L248" s="1116">
        <v>3017</v>
      </c>
      <c r="M248" s="1116"/>
      <c r="N248" s="1115">
        <v>0</v>
      </c>
      <c r="O248" s="1115"/>
      <c r="P248" s="1115">
        <v>0</v>
      </c>
      <c r="Q248" s="1115"/>
      <c r="R248" s="1116">
        <v>2</v>
      </c>
      <c r="S248" s="1116"/>
      <c r="T248" s="1047">
        <v>1</v>
      </c>
      <c r="U248" s="1135"/>
      <c r="V248" s="1138">
        <v>0</v>
      </c>
      <c r="W248" s="1139"/>
      <c r="X248" s="1047">
        <v>2</v>
      </c>
      <c r="Y248" s="1135"/>
      <c r="Z248" s="1116">
        <v>0</v>
      </c>
      <c r="AA248" s="1116"/>
      <c r="AB248" s="1115">
        <v>0</v>
      </c>
      <c r="AC248" s="1115"/>
      <c r="AD248" s="1116">
        <v>1</v>
      </c>
      <c r="AE248" s="1116"/>
      <c r="AF248" s="354" t="s">
        <v>2258</v>
      </c>
      <c r="AG248" s="372"/>
      <c r="AH248" s="372"/>
      <c r="AI248" s="372"/>
      <c r="AJ248" s="372"/>
      <c r="AK248" s="372"/>
      <c r="AL248" s="372"/>
      <c r="AM248" s="372"/>
      <c r="AN248" s="372"/>
      <c r="AO248" s="372"/>
      <c r="AP248" s="372"/>
      <c r="AQ248" s="1208" t="s">
        <v>834</v>
      </c>
      <c r="AR248" s="1208"/>
      <c r="AS248" s="1208"/>
      <c r="AT248" s="1208"/>
      <c r="AU248" s="802"/>
      <c r="AV248" s="802"/>
      <c r="AW248" s="802"/>
      <c r="AX248" s="802"/>
      <c r="AY248" s="802"/>
      <c r="AZ248" s="1214" t="s">
        <v>2259</v>
      </c>
      <c r="BA248" s="1215"/>
      <c r="BB248" s="1215"/>
      <c r="BC248" s="1215"/>
      <c r="BD248" s="1215"/>
      <c r="BE248" s="1215"/>
      <c r="BF248" s="1216"/>
      <c r="BG248" s="370"/>
      <c r="BH248" s="370"/>
      <c r="BI248" s="370"/>
      <c r="BJ248" s="370"/>
      <c r="BK248" s="370"/>
      <c r="BL248" s="371"/>
    </row>
    <row r="249" spans="3:64" ht="11.25" customHeight="1">
      <c r="C249" s="1116"/>
      <c r="D249" s="1226"/>
      <c r="E249" s="1227"/>
      <c r="F249" s="1227"/>
      <c r="G249" s="1228"/>
      <c r="H249" s="1116"/>
      <c r="I249" s="1116"/>
      <c r="J249" s="1115"/>
      <c r="K249" s="1115"/>
      <c r="L249" s="1116"/>
      <c r="M249" s="1116"/>
      <c r="N249" s="1115"/>
      <c r="O249" s="1115"/>
      <c r="P249" s="1115"/>
      <c r="Q249" s="1115"/>
      <c r="R249" s="1116"/>
      <c r="S249" s="1116"/>
      <c r="T249" s="1048"/>
      <c r="U249" s="1201"/>
      <c r="V249" s="1199"/>
      <c r="W249" s="1200"/>
      <c r="X249" s="1048"/>
      <c r="Y249" s="1201"/>
      <c r="Z249" s="1116"/>
      <c r="AA249" s="1116"/>
      <c r="AB249" s="1115"/>
      <c r="AC249" s="1115"/>
      <c r="AD249" s="1116"/>
      <c r="AE249" s="1116"/>
      <c r="AF249" s="356"/>
      <c r="AG249" s="375" t="s">
        <v>556</v>
      </c>
      <c r="AH249" s="366" t="s">
        <v>1752</v>
      </c>
      <c r="AI249" s="366"/>
      <c r="AJ249" s="366"/>
      <c r="AK249" s="366"/>
      <c r="AL249" s="366"/>
      <c r="AM249" s="366"/>
      <c r="AN249" s="366"/>
      <c r="AO249" s="366"/>
      <c r="AP249" s="366"/>
      <c r="AQ249" s="1208"/>
      <c r="AR249" s="1208"/>
      <c r="AS249" s="1208"/>
      <c r="AT249" s="1208"/>
      <c r="AU249" s="802"/>
      <c r="AV249" s="802"/>
      <c r="AW249" s="802"/>
      <c r="AX249" s="802"/>
      <c r="AY249" s="802"/>
      <c r="AZ249" s="1235"/>
      <c r="BA249" s="650"/>
      <c r="BB249" s="650"/>
      <c r="BC249" s="650"/>
      <c r="BD249" s="650"/>
      <c r="BE249" s="650"/>
      <c r="BF249" s="1236"/>
    </row>
    <row r="250" spans="3:64" ht="11.25" customHeight="1">
      <c r="C250" s="1116"/>
      <c r="D250" s="1226"/>
      <c r="E250" s="1227"/>
      <c r="F250" s="1227"/>
      <c r="G250" s="1228"/>
      <c r="H250" s="1116"/>
      <c r="I250" s="1116"/>
      <c r="J250" s="1115"/>
      <c r="K250" s="1115"/>
      <c r="L250" s="1116"/>
      <c r="M250" s="1116"/>
      <c r="N250" s="1115"/>
      <c r="O250" s="1115"/>
      <c r="P250" s="1115"/>
      <c r="Q250" s="1115"/>
      <c r="R250" s="1116"/>
      <c r="S250" s="1116"/>
      <c r="T250" s="1048"/>
      <c r="U250" s="1201"/>
      <c r="V250" s="1199"/>
      <c r="W250" s="1200"/>
      <c r="X250" s="1048"/>
      <c r="Y250" s="1201"/>
      <c r="Z250" s="1116"/>
      <c r="AA250" s="1116"/>
      <c r="AB250" s="1115"/>
      <c r="AC250" s="1115"/>
      <c r="AD250" s="1116"/>
      <c r="AE250" s="1116"/>
      <c r="AF250" s="358"/>
      <c r="AG250" s="364">
        <v>0</v>
      </c>
      <c r="AH250" s="1195" t="s">
        <v>2209</v>
      </c>
      <c r="AI250" s="1196"/>
      <c r="AJ250" s="1196"/>
      <c r="AK250" s="1196"/>
      <c r="AL250" s="1196"/>
      <c r="AM250" s="1196"/>
      <c r="AN250" s="1196"/>
      <c r="AO250" s="1196"/>
      <c r="AP250" s="1196"/>
      <c r="AQ250" s="1208"/>
      <c r="AR250" s="1208"/>
      <c r="AS250" s="1208"/>
      <c r="AT250" s="1208"/>
      <c r="AU250" s="802"/>
      <c r="AV250" s="802"/>
      <c r="AW250" s="802"/>
      <c r="AX250" s="802"/>
      <c r="AY250" s="802"/>
      <c r="AZ250" s="1235"/>
      <c r="BA250" s="650"/>
      <c r="BB250" s="650"/>
      <c r="BC250" s="650"/>
      <c r="BD250" s="650"/>
      <c r="BE250" s="650"/>
      <c r="BF250" s="1236"/>
    </row>
    <row r="251" spans="3:64" ht="11.25" customHeight="1">
      <c r="C251" s="1116"/>
      <c r="D251" s="1226"/>
      <c r="E251" s="1227"/>
      <c r="F251" s="1227"/>
      <c r="G251" s="1228"/>
      <c r="H251" s="1116"/>
      <c r="I251" s="1116"/>
      <c r="J251" s="1115"/>
      <c r="K251" s="1115"/>
      <c r="L251" s="1116"/>
      <c r="M251" s="1116"/>
      <c r="N251" s="1115"/>
      <c r="O251" s="1115"/>
      <c r="P251" s="1115"/>
      <c r="Q251" s="1115"/>
      <c r="R251" s="1116"/>
      <c r="S251" s="1116"/>
      <c r="T251" s="1048"/>
      <c r="U251" s="1201"/>
      <c r="V251" s="1199"/>
      <c r="W251" s="1200"/>
      <c r="X251" s="1048"/>
      <c r="Y251" s="1201"/>
      <c r="Z251" s="1116"/>
      <c r="AA251" s="1116"/>
      <c r="AB251" s="1115"/>
      <c r="AC251" s="1115"/>
      <c r="AD251" s="1116"/>
      <c r="AE251" s="1116"/>
      <c r="AF251" s="360"/>
      <c r="AG251" s="364">
        <v>1</v>
      </c>
      <c r="AH251" s="1195" t="s">
        <v>2210</v>
      </c>
      <c r="AI251" s="1196"/>
      <c r="AJ251" s="1196"/>
      <c r="AK251" s="1196"/>
      <c r="AL251" s="1196"/>
      <c r="AM251" s="1196"/>
      <c r="AN251" s="1196"/>
      <c r="AO251" s="1196"/>
      <c r="AP251" s="1196"/>
      <c r="AQ251" s="1208"/>
      <c r="AR251" s="1208"/>
      <c r="AS251" s="1208"/>
      <c r="AT251" s="1208"/>
      <c r="AU251" s="802"/>
      <c r="AV251" s="802"/>
      <c r="AW251" s="802"/>
      <c r="AX251" s="802"/>
      <c r="AY251" s="802"/>
      <c r="AZ251" s="1235"/>
      <c r="BA251" s="650"/>
      <c r="BB251" s="650"/>
      <c r="BC251" s="650"/>
      <c r="BD251" s="650"/>
      <c r="BE251" s="650"/>
      <c r="BF251" s="1236"/>
    </row>
    <row r="252" spans="3:64" ht="51.75" customHeight="1">
      <c r="C252" s="1116"/>
      <c r="D252" s="1186"/>
      <c r="E252" s="1187"/>
      <c r="F252" s="1187"/>
      <c r="G252" s="1188"/>
      <c r="H252" s="1116"/>
      <c r="I252" s="1116"/>
      <c r="J252" s="1115"/>
      <c r="K252" s="1115"/>
      <c r="L252" s="1116"/>
      <c r="M252" s="1116"/>
      <c r="N252" s="1115"/>
      <c r="O252" s="1115"/>
      <c r="P252" s="1115"/>
      <c r="Q252" s="1115"/>
      <c r="R252" s="1116"/>
      <c r="S252" s="1116"/>
      <c r="T252" s="1142"/>
      <c r="U252" s="1137"/>
      <c r="V252" s="1140"/>
      <c r="W252" s="1141"/>
      <c r="X252" s="1142"/>
      <c r="Y252" s="1137"/>
      <c r="Z252" s="1116">
        <v>0</v>
      </c>
      <c r="AA252" s="1116"/>
      <c r="AB252" s="1115">
        <v>0</v>
      </c>
      <c r="AC252" s="1115"/>
      <c r="AD252" s="1116">
        <v>2</v>
      </c>
      <c r="AE252" s="1116"/>
      <c r="AF252" s="1120" t="s">
        <v>3089</v>
      </c>
      <c r="AG252" s="1118"/>
      <c r="AH252" s="1118"/>
      <c r="AI252" s="1118"/>
      <c r="AJ252" s="1118"/>
      <c r="AK252" s="1118"/>
      <c r="AL252" s="1118"/>
      <c r="AM252" s="1118"/>
      <c r="AN252" s="1118"/>
      <c r="AO252" s="1118"/>
      <c r="AP252" s="1195"/>
      <c r="AQ252" s="1208"/>
      <c r="AR252" s="1208"/>
      <c r="AS252" s="1208"/>
      <c r="AT252" s="1208"/>
      <c r="AU252" s="802"/>
      <c r="AV252" s="802"/>
      <c r="AW252" s="802"/>
      <c r="AX252" s="802"/>
      <c r="AY252" s="802"/>
      <c r="AZ252" s="1217"/>
      <c r="BA252" s="1218"/>
      <c r="BB252" s="1218"/>
      <c r="BC252" s="1218"/>
      <c r="BD252" s="1218"/>
      <c r="BE252" s="1218"/>
      <c r="BF252" s="1219"/>
    </row>
    <row r="253" spans="3:64">
      <c r="C253" s="1180" t="s">
        <v>2260</v>
      </c>
      <c r="D253" s="1181"/>
      <c r="E253" s="1181"/>
      <c r="F253" s="1181"/>
      <c r="G253" s="1181"/>
      <c r="H253" s="1181"/>
      <c r="I253" s="1181"/>
      <c r="J253" s="1181"/>
      <c r="K253" s="1181"/>
      <c r="L253" s="1181"/>
      <c r="M253" s="1181"/>
      <c r="N253" s="1181"/>
      <c r="O253" s="1181"/>
      <c r="P253" s="1181"/>
      <c r="Q253" s="1181"/>
      <c r="R253" s="1181"/>
      <c r="S253" s="1181"/>
      <c r="T253" s="1181"/>
      <c r="U253" s="1181"/>
      <c r="V253" s="1181"/>
      <c r="W253" s="1181"/>
      <c r="X253" s="1181"/>
      <c r="Y253" s="1181"/>
      <c r="Z253" s="1181"/>
      <c r="AA253" s="1181"/>
      <c r="AB253" s="1181"/>
      <c r="AC253" s="1181"/>
      <c r="AD253" s="1181"/>
      <c r="AE253" s="1181"/>
      <c r="AF253" s="1181"/>
      <c r="AG253" s="1181"/>
      <c r="AH253" s="1181"/>
      <c r="AI253" s="1181"/>
      <c r="AJ253" s="1181"/>
      <c r="AK253" s="1181"/>
      <c r="AL253" s="1181"/>
      <c r="AM253" s="1181"/>
      <c r="AN253" s="1181"/>
      <c r="AO253" s="1181"/>
      <c r="AP253" s="1181"/>
      <c r="AQ253" s="1181"/>
      <c r="AR253" s="1181"/>
      <c r="AS253" s="1181"/>
      <c r="AT253" s="1181"/>
      <c r="AU253" s="1181"/>
      <c r="AV253" s="1181"/>
      <c r="AW253" s="1181"/>
      <c r="AX253" s="1181"/>
      <c r="AY253" s="1181"/>
      <c r="AZ253" s="1181"/>
      <c r="BA253" s="1181"/>
      <c r="BB253" s="1181"/>
      <c r="BC253" s="1181"/>
      <c r="BD253" s="1181"/>
      <c r="BE253" s="1181"/>
      <c r="BF253" s="1182"/>
    </row>
    <row r="254" spans="3:64" ht="13.5" customHeight="1">
      <c r="C254" s="1116">
        <f>MAX(C$15:C252)+1</f>
        <v>31</v>
      </c>
      <c r="D254" s="1114" t="s">
        <v>2263</v>
      </c>
      <c r="E254" s="1114"/>
      <c r="F254" s="1114"/>
      <c r="G254" s="1114"/>
      <c r="H254" s="1116" t="s">
        <v>1660</v>
      </c>
      <c r="I254" s="1116"/>
      <c r="J254" s="1115">
        <v>0</v>
      </c>
      <c r="K254" s="1115"/>
      <c r="L254" s="1116">
        <v>5000</v>
      </c>
      <c r="M254" s="1116"/>
      <c r="N254" s="1115">
        <v>0</v>
      </c>
      <c r="O254" s="1115"/>
      <c r="P254" s="1115">
        <v>0</v>
      </c>
      <c r="Q254" s="1115"/>
      <c r="R254" s="1116">
        <v>1</v>
      </c>
      <c r="S254" s="1116"/>
      <c r="T254" s="1116">
        <v>1</v>
      </c>
      <c r="U254" s="1116"/>
      <c r="V254" s="1115">
        <v>0</v>
      </c>
      <c r="W254" s="1115"/>
      <c r="X254" s="1116">
        <v>3</v>
      </c>
      <c r="Y254" s="1116"/>
      <c r="Z254" s="1134">
        <v>0</v>
      </c>
      <c r="AA254" s="1135"/>
      <c r="AB254" s="1138">
        <v>0</v>
      </c>
      <c r="AC254" s="1139"/>
      <c r="AD254" s="1047">
        <v>1</v>
      </c>
      <c r="AE254" s="1135"/>
      <c r="AF254" s="354" t="s">
        <v>2846</v>
      </c>
      <c r="AG254" s="355"/>
      <c r="AH254" s="355"/>
      <c r="AI254" s="355"/>
      <c r="AJ254" s="355"/>
      <c r="AK254" s="355"/>
      <c r="AL254" s="355"/>
      <c r="AM254" s="355"/>
      <c r="AN254" s="355"/>
      <c r="AO254" s="355"/>
      <c r="AP254" s="355"/>
      <c r="AQ254" s="1208" t="s">
        <v>834</v>
      </c>
      <c r="AR254" s="1208"/>
      <c r="AS254" s="1208"/>
      <c r="AT254" s="1208"/>
      <c r="AU254" s="1208"/>
      <c r="AV254" s="1208"/>
      <c r="AW254" s="1208"/>
      <c r="AX254" s="1208"/>
      <c r="AY254" s="1208"/>
      <c r="AZ254" s="1172" t="s">
        <v>3090</v>
      </c>
      <c r="BA254" s="1172"/>
      <c r="BB254" s="1172"/>
      <c r="BC254" s="1172"/>
      <c r="BD254" s="1172"/>
      <c r="BE254" s="1172"/>
      <c r="BF254" s="1172"/>
      <c r="BG254" s="370"/>
      <c r="BH254" s="370"/>
      <c r="BI254" s="370"/>
      <c r="BJ254" s="370"/>
      <c r="BK254" s="370"/>
      <c r="BL254" s="371"/>
    </row>
    <row r="255" spans="3:64" ht="11.25" customHeight="1">
      <c r="C255" s="1116"/>
      <c r="D255" s="1114"/>
      <c r="E255" s="1114"/>
      <c r="F255" s="1114"/>
      <c r="G255" s="1114"/>
      <c r="H255" s="1116"/>
      <c r="I255" s="1116"/>
      <c r="J255" s="1115"/>
      <c r="K255" s="1115"/>
      <c r="L255" s="1116"/>
      <c r="M255" s="1116"/>
      <c r="N255" s="1115"/>
      <c r="O255" s="1115"/>
      <c r="P255" s="1115"/>
      <c r="Q255" s="1115"/>
      <c r="R255" s="1116"/>
      <c r="S255" s="1116"/>
      <c r="T255" s="1116"/>
      <c r="U255" s="1116"/>
      <c r="V255" s="1115"/>
      <c r="W255" s="1115"/>
      <c r="X255" s="1116"/>
      <c r="Y255" s="1116"/>
      <c r="Z255" s="1249"/>
      <c r="AA255" s="1201"/>
      <c r="AB255" s="1199"/>
      <c r="AC255" s="1200"/>
      <c r="AD255" s="1048"/>
      <c r="AE255" s="1201"/>
      <c r="AF255" s="356"/>
      <c r="AG255" s="357" t="s">
        <v>556</v>
      </c>
      <c r="AH255" s="366" t="s">
        <v>1752</v>
      </c>
      <c r="AI255" s="366"/>
      <c r="AJ255" s="366"/>
      <c r="AK255" s="366"/>
      <c r="AL255" s="366"/>
      <c r="AM255" s="366"/>
      <c r="AN255" s="366"/>
      <c r="AO255" s="366"/>
      <c r="AP255" s="366"/>
      <c r="AQ255" s="1208"/>
      <c r="AR255" s="1208"/>
      <c r="AS255" s="1208"/>
      <c r="AT255" s="1208"/>
      <c r="AU255" s="1208"/>
      <c r="AV255" s="1208"/>
      <c r="AW255" s="1208"/>
      <c r="AX255" s="1208"/>
      <c r="AY255" s="1208"/>
      <c r="AZ255" s="1172"/>
      <c r="BA255" s="1172"/>
      <c r="BB255" s="1172"/>
      <c r="BC255" s="1172"/>
      <c r="BD255" s="1172"/>
      <c r="BE255" s="1172"/>
      <c r="BF255" s="1172"/>
    </row>
    <row r="256" spans="3:64" ht="11.25" customHeight="1">
      <c r="C256" s="1116"/>
      <c r="D256" s="1114"/>
      <c r="E256" s="1114"/>
      <c r="F256" s="1114"/>
      <c r="G256" s="1114"/>
      <c r="H256" s="1116"/>
      <c r="I256" s="1116"/>
      <c r="J256" s="1115"/>
      <c r="K256" s="1115"/>
      <c r="L256" s="1116"/>
      <c r="M256" s="1116"/>
      <c r="N256" s="1115"/>
      <c r="O256" s="1115"/>
      <c r="P256" s="1115"/>
      <c r="Q256" s="1115"/>
      <c r="R256" s="1116"/>
      <c r="S256" s="1116"/>
      <c r="T256" s="1116"/>
      <c r="U256" s="1116"/>
      <c r="V256" s="1115"/>
      <c r="W256" s="1115"/>
      <c r="X256" s="1116"/>
      <c r="Y256" s="1116"/>
      <c r="Z256" s="1249"/>
      <c r="AA256" s="1201"/>
      <c r="AB256" s="1199"/>
      <c r="AC256" s="1200"/>
      <c r="AD256" s="1048"/>
      <c r="AE256" s="1201"/>
      <c r="AF256" s="358"/>
      <c r="AG256" s="359">
        <v>0</v>
      </c>
      <c r="AH256" s="1195" t="s">
        <v>2837</v>
      </c>
      <c r="AI256" s="1196"/>
      <c r="AJ256" s="1196"/>
      <c r="AK256" s="1196"/>
      <c r="AL256" s="1196"/>
      <c r="AM256" s="1196"/>
      <c r="AN256" s="1196"/>
      <c r="AO256" s="1196"/>
      <c r="AP256" s="1234"/>
      <c r="AQ256" s="1208"/>
      <c r="AR256" s="1208"/>
      <c r="AS256" s="1208"/>
      <c r="AT256" s="1208"/>
      <c r="AU256" s="1208"/>
      <c r="AV256" s="1208"/>
      <c r="AW256" s="1208"/>
      <c r="AX256" s="1208"/>
      <c r="AY256" s="1208"/>
      <c r="AZ256" s="1172"/>
      <c r="BA256" s="1172"/>
      <c r="BB256" s="1172"/>
      <c r="BC256" s="1172"/>
      <c r="BD256" s="1172"/>
      <c r="BE256" s="1172"/>
      <c r="BF256" s="1172"/>
    </row>
    <row r="257" spans="3:64" ht="11.25" customHeight="1">
      <c r="C257" s="1116"/>
      <c r="D257" s="1114"/>
      <c r="E257" s="1114"/>
      <c r="F257" s="1114"/>
      <c r="G257" s="1114"/>
      <c r="H257" s="1116"/>
      <c r="I257" s="1116"/>
      <c r="J257" s="1115"/>
      <c r="K257" s="1115"/>
      <c r="L257" s="1116"/>
      <c r="M257" s="1116"/>
      <c r="N257" s="1115"/>
      <c r="O257" s="1115"/>
      <c r="P257" s="1115"/>
      <c r="Q257" s="1115"/>
      <c r="R257" s="1116"/>
      <c r="S257" s="1116"/>
      <c r="T257" s="1116"/>
      <c r="U257" s="1116"/>
      <c r="V257" s="1115"/>
      <c r="W257" s="1115"/>
      <c r="X257" s="1116"/>
      <c r="Y257" s="1116"/>
      <c r="Z257" s="1249"/>
      <c r="AA257" s="1201"/>
      <c r="AB257" s="1199"/>
      <c r="AC257" s="1200"/>
      <c r="AD257" s="1048"/>
      <c r="AE257" s="1201"/>
      <c r="AF257" s="358"/>
      <c r="AG257" s="359">
        <v>1</v>
      </c>
      <c r="AH257" s="1195" t="s">
        <v>2838</v>
      </c>
      <c r="AI257" s="1196"/>
      <c r="AJ257" s="1196"/>
      <c r="AK257" s="1196"/>
      <c r="AL257" s="1196"/>
      <c r="AM257" s="1196"/>
      <c r="AN257" s="1196"/>
      <c r="AO257" s="1196"/>
      <c r="AP257" s="1234"/>
      <c r="AQ257" s="1208"/>
      <c r="AR257" s="1208"/>
      <c r="AS257" s="1208"/>
      <c r="AT257" s="1208"/>
      <c r="AU257" s="1208"/>
      <c r="AV257" s="1208"/>
      <c r="AW257" s="1208"/>
      <c r="AX257" s="1208"/>
      <c r="AY257" s="1208"/>
      <c r="AZ257" s="1172"/>
      <c r="BA257" s="1172"/>
      <c r="BB257" s="1172"/>
      <c r="BC257" s="1172"/>
      <c r="BD257" s="1172"/>
      <c r="BE257" s="1172"/>
      <c r="BF257" s="1172"/>
    </row>
    <row r="258" spans="3:64" ht="11.25" customHeight="1">
      <c r="C258" s="1116"/>
      <c r="D258" s="1114"/>
      <c r="E258" s="1114"/>
      <c r="F258" s="1114"/>
      <c r="G258" s="1114"/>
      <c r="H258" s="1116"/>
      <c r="I258" s="1116"/>
      <c r="J258" s="1115"/>
      <c r="K258" s="1115"/>
      <c r="L258" s="1116"/>
      <c r="M258" s="1116"/>
      <c r="N258" s="1115"/>
      <c r="O258" s="1115"/>
      <c r="P258" s="1115"/>
      <c r="Q258" s="1115"/>
      <c r="R258" s="1116"/>
      <c r="S258" s="1116"/>
      <c r="T258" s="1116"/>
      <c r="U258" s="1116"/>
      <c r="V258" s="1115"/>
      <c r="W258" s="1115"/>
      <c r="X258" s="1116"/>
      <c r="Y258" s="1116"/>
      <c r="Z258" s="1249"/>
      <c r="AA258" s="1201"/>
      <c r="AB258" s="1199"/>
      <c r="AC258" s="1200"/>
      <c r="AD258" s="1048"/>
      <c r="AE258" s="1201"/>
      <c r="AF258" s="358"/>
      <c r="AG258" s="359">
        <v>2</v>
      </c>
      <c r="AH258" s="1195" t="s">
        <v>2839</v>
      </c>
      <c r="AI258" s="1196"/>
      <c r="AJ258" s="1196"/>
      <c r="AK258" s="1196"/>
      <c r="AL258" s="1196"/>
      <c r="AM258" s="1196"/>
      <c r="AN258" s="1196"/>
      <c r="AO258" s="1196"/>
      <c r="AP258" s="1234"/>
      <c r="AQ258" s="1208"/>
      <c r="AR258" s="1208"/>
      <c r="AS258" s="1208"/>
      <c r="AT258" s="1208"/>
      <c r="AU258" s="1208"/>
      <c r="AV258" s="1208"/>
      <c r="AW258" s="1208"/>
      <c r="AX258" s="1208"/>
      <c r="AY258" s="1208"/>
      <c r="AZ258" s="1172"/>
      <c r="BA258" s="1172"/>
      <c r="BB258" s="1172"/>
      <c r="BC258" s="1172"/>
      <c r="BD258" s="1172"/>
      <c r="BE258" s="1172"/>
      <c r="BF258" s="1172"/>
    </row>
    <row r="259" spans="3:64" ht="11.25" customHeight="1">
      <c r="C259" s="1116"/>
      <c r="D259" s="1114"/>
      <c r="E259" s="1114"/>
      <c r="F259" s="1114"/>
      <c r="G259" s="1114"/>
      <c r="H259" s="1116"/>
      <c r="I259" s="1116"/>
      <c r="J259" s="1115"/>
      <c r="K259" s="1115"/>
      <c r="L259" s="1116"/>
      <c r="M259" s="1116"/>
      <c r="N259" s="1115"/>
      <c r="O259" s="1115"/>
      <c r="P259" s="1115"/>
      <c r="Q259" s="1115"/>
      <c r="R259" s="1116"/>
      <c r="S259" s="1116"/>
      <c r="T259" s="1116"/>
      <c r="U259" s="1116"/>
      <c r="V259" s="1115"/>
      <c r="W259" s="1115"/>
      <c r="X259" s="1116"/>
      <c r="Y259" s="1116"/>
      <c r="Z259" s="1249"/>
      <c r="AA259" s="1201"/>
      <c r="AB259" s="1199"/>
      <c r="AC259" s="1200"/>
      <c r="AD259" s="1048"/>
      <c r="AE259" s="1201"/>
      <c r="AF259" s="358"/>
      <c r="AG259" s="359">
        <v>3</v>
      </c>
      <c r="AH259" s="1195" t="s">
        <v>2840</v>
      </c>
      <c r="AI259" s="1196"/>
      <c r="AJ259" s="1196"/>
      <c r="AK259" s="1196"/>
      <c r="AL259" s="1196"/>
      <c r="AM259" s="1196"/>
      <c r="AN259" s="1196"/>
      <c r="AO259" s="1196"/>
      <c r="AP259" s="1234"/>
      <c r="AQ259" s="1208"/>
      <c r="AR259" s="1208"/>
      <c r="AS259" s="1208"/>
      <c r="AT259" s="1208"/>
      <c r="AU259" s="1208"/>
      <c r="AV259" s="1208"/>
      <c r="AW259" s="1208"/>
      <c r="AX259" s="1208"/>
      <c r="AY259" s="1208"/>
      <c r="AZ259" s="1172"/>
      <c r="BA259" s="1172"/>
      <c r="BB259" s="1172"/>
      <c r="BC259" s="1172"/>
      <c r="BD259" s="1172"/>
      <c r="BE259" s="1172"/>
      <c r="BF259" s="1172"/>
    </row>
    <row r="260" spans="3:64" ht="11.25" customHeight="1">
      <c r="C260" s="1116"/>
      <c r="D260" s="1114"/>
      <c r="E260" s="1114"/>
      <c r="F260" s="1114"/>
      <c r="G260" s="1114"/>
      <c r="H260" s="1116"/>
      <c r="I260" s="1116"/>
      <c r="J260" s="1115"/>
      <c r="K260" s="1115"/>
      <c r="L260" s="1116"/>
      <c r="M260" s="1116"/>
      <c r="N260" s="1115"/>
      <c r="O260" s="1115"/>
      <c r="P260" s="1115"/>
      <c r="Q260" s="1115"/>
      <c r="R260" s="1116"/>
      <c r="S260" s="1116"/>
      <c r="T260" s="1116"/>
      <c r="U260" s="1116"/>
      <c r="V260" s="1115"/>
      <c r="W260" s="1115"/>
      <c r="X260" s="1116"/>
      <c r="Y260" s="1116"/>
      <c r="Z260" s="1249"/>
      <c r="AA260" s="1201"/>
      <c r="AB260" s="1199"/>
      <c r="AC260" s="1200"/>
      <c r="AD260" s="1048"/>
      <c r="AE260" s="1201"/>
      <c r="AF260" s="358"/>
      <c r="AG260" s="359">
        <v>4</v>
      </c>
      <c r="AH260" s="1195" t="s">
        <v>2841</v>
      </c>
      <c r="AI260" s="1196"/>
      <c r="AJ260" s="1196"/>
      <c r="AK260" s="1196"/>
      <c r="AL260" s="1196"/>
      <c r="AM260" s="1196"/>
      <c r="AN260" s="1196"/>
      <c r="AO260" s="1196"/>
      <c r="AP260" s="1234"/>
      <c r="AQ260" s="1208"/>
      <c r="AR260" s="1208"/>
      <c r="AS260" s="1208"/>
      <c r="AT260" s="1208"/>
      <c r="AU260" s="1208"/>
      <c r="AV260" s="1208"/>
      <c r="AW260" s="1208"/>
      <c r="AX260" s="1208"/>
      <c r="AY260" s="1208"/>
      <c r="AZ260" s="1172"/>
      <c r="BA260" s="1172"/>
      <c r="BB260" s="1172"/>
      <c r="BC260" s="1172"/>
      <c r="BD260" s="1172"/>
      <c r="BE260" s="1172"/>
      <c r="BF260" s="1172"/>
    </row>
    <row r="261" spans="3:64" ht="11.25" customHeight="1">
      <c r="C261" s="1116"/>
      <c r="D261" s="1114"/>
      <c r="E261" s="1114"/>
      <c r="F261" s="1114"/>
      <c r="G261" s="1114"/>
      <c r="H261" s="1116"/>
      <c r="I261" s="1116"/>
      <c r="J261" s="1115"/>
      <c r="K261" s="1115"/>
      <c r="L261" s="1116"/>
      <c r="M261" s="1116"/>
      <c r="N261" s="1115"/>
      <c r="O261" s="1115"/>
      <c r="P261" s="1115"/>
      <c r="Q261" s="1115"/>
      <c r="R261" s="1116"/>
      <c r="S261" s="1116"/>
      <c r="T261" s="1116"/>
      <c r="U261" s="1116"/>
      <c r="V261" s="1115"/>
      <c r="W261" s="1115"/>
      <c r="X261" s="1116"/>
      <c r="Y261" s="1116"/>
      <c r="Z261" s="1249"/>
      <c r="AA261" s="1201"/>
      <c r="AB261" s="1199"/>
      <c r="AC261" s="1200"/>
      <c r="AD261" s="1048"/>
      <c r="AE261" s="1201"/>
      <c r="AF261" s="358"/>
      <c r="AG261" s="359">
        <v>5</v>
      </c>
      <c r="AH261" s="1195" t="s">
        <v>2842</v>
      </c>
      <c r="AI261" s="1196"/>
      <c r="AJ261" s="1196"/>
      <c r="AK261" s="1196"/>
      <c r="AL261" s="1196"/>
      <c r="AM261" s="1196"/>
      <c r="AN261" s="1196"/>
      <c r="AO261" s="1196"/>
      <c r="AP261" s="1234"/>
      <c r="AQ261" s="1208"/>
      <c r="AR261" s="1208"/>
      <c r="AS261" s="1208"/>
      <c r="AT261" s="1208"/>
      <c r="AU261" s="1208"/>
      <c r="AV261" s="1208"/>
      <c r="AW261" s="1208"/>
      <c r="AX261" s="1208"/>
      <c r="AY261" s="1208"/>
      <c r="AZ261" s="1172"/>
      <c r="BA261" s="1172"/>
      <c r="BB261" s="1172"/>
      <c r="BC261" s="1172"/>
      <c r="BD261" s="1172"/>
      <c r="BE261" s="1172"/>
      <c r="BF261" s="1172"/>
    </row>
    <row r="262" spans="3:64" ht="11.25" customHeight="1">
      <c r="C262" s="1116"/>
      <c r="D262" s="1114"/>
      <c r="E262" s="1114"/>
      <c r="F262" s="1114"/>
      <c r="G262" s="1114"/>
      <c r="H262" s="1116"/>
      <c r="I262" s="1116"/>
      <c r="J262" s="1115"/>
      <c r="K262" s="1115"/>
      <c r="L262" s="1116"/>
      <c r="M262" s="1116"/>
      <c r="N262" s="1115"/>
      <c r="O262" s="1115"/>
      <c r="P262" s="1115"/>
      <c r="Q262" s="1115"/>
      <c r="R262" s="1116"/>
      <c r="S262" s="1116"/>
      <c r="T262" s="1116"/>
      <c r="U262" s="1116"/>
      <c r="V262" s="1115"/>
      <c r="W262" s="1115"/>
      <c r="X262" s="1116"/>
      <c r="Y262" s="1116"/>
      <c r="Z262" s="1249"/>
      <c r="AA262" s="1201"/>
      <c r="AB262" s="1199"/>
      <c r="AC262" s="1200"/>
      <c r="AD262" s="1048"/>
      <c r="AE262" s="1201"/>
      <c r="AF262" s="358"/>
      <c r="AG262" s="359">
        <v>6</v>
      </c>
      <c r="AH262" s="1195" t="s">
        <v>2843</v>
      </c>
      <c r="AI262" s="1196"/>
      <c r="AJ262" s="1196"/>
      <c r="AK262" s="1196"/>
      <c r="AL262" s="1196"/>
      <c r="AM262" s="1196"/>
      <c r="AN262" s="1196"/>
      <c r="AO262" s="1196"/>
      <c r="AP262" s="1234"/>
      <c r="AQ262" s="1208"/>
      <c r="AR262" s="1208"/>
      <c r="AS262" s="1208"/>
      <c r="AT262" s="1208"/>
      <c r="AU262" s="1208"/>
      <c r="AV262" s="1208"/>
      <c r="AW262" s="1208"/>
      <c r="AX262" s="1208"/>
      <c r="AY262" s="1208"/>
      <c r="AZ262" s="1172"/>
      <c r="BA262" s="1172"/>
      <c r="BB262" s="1172"/>
      <c r="BC262" s="1172"/>
      <c r="BD262" s="1172"/>
      <c r="BE262" s="1172"/>
      <c r="BF262" s="1172"/>
    </row>
    <row r="263" spans="3:64" ht="11.25" customHeight="1">
      <c r="C263" s="1116"/>
      <c r="D263" s="1114"/>
      <c r="E263" s="1114"/>
      <c r="F263" s="1114"/>
      <c r="G263" s="1114"/>
      <c r="H263" s="1116"/>
      <c r="I263" s="1116"/>
      <c r="J263" s="1115"/>
      <c r="K263" s="1115"/>
      <c r="L263" s="1116"/>
      <c r="M263" s="1116"/>
      <c r="N263" s="1115"/>
      <c r="O263" s="1115"/>
      <c r="P263" s="1115"/>
      <c r="Q263" s="1115"/>
      <c r="R263" s="1116"/>
      <c r="S263" s="1116"/>
      <c r="T263" s="1116"/>
      <c r="U263" s="1116"/>
      <c r="V263" s="1115"/>
      <c r="W263" s="1115"/>
      <c r="X263" s="1116"/>
      <c r="Y263" s="1116"/>
      <c r="Z263" s="1249"/>
      <c r="AA263" s="1201"/>
      <c r="AB263" s="1199"/>
      <c r="AC263" s="1200"/>
      <c r="AD263" s="1048"/>
      <c r="AE263" s="1201"/>
      <c r="AF263" s="358"/>
      <c r="AG263" s="359">
        <v>7</v>
      </c>
      <c r="AH263" s="1195" t="s">
        <v>2844</v>
      </c>
      <c r="AI263" s="1196"/>
      <c r="AJ263" s="1196"/>
      <c r="AK263" s="1196"/>
      <c r="AL263" s="1196"/>
      <c r="AM263" s="1196"/>
      <c r="AN263" s="1196"/>
      <c r="AO263" s="1196"/>
      <c r="AP263" s="1234"/>
      <c r="AQ263" s="1208"/>
      <c r="AR263" s="1208"/>
      <c r="AS263" s="1208"/>
      <c r="AT263" s="1208"/>
      <c r="AU263" s="1208"/>
      <c r="AV263" s="1208"/>
      <c r="AW263" s="1208"/>
      <c r="AX263" s="1208"/>
      <c r="AY263" s="1208"/>
      <c r="AZ263" s="1172"/>
      <c r="BA263" s="1172"/>
      <c r="BB263" s="1172"/>
      <c r="BC263" s="1172"/>
      <c r="BD263" s="1172"/>
      <c r="BE263" s="1172"/>
      <c r="BF263" s="1172"/>
    </row>
    <row r="264" spans="3:64" ht="11.25" customHeight="1">
      <c r="C264" s="1116"/>
      <c r="D264" s="1114"/>
      <c r="E264" s="1114"/>
      <c r="F264" s="1114"/>
      <c r="G264" s="1114"/>
      <c r="H264" s="1116"/>
      <c r="I264" s="1116"/>
      <c r="J264" s="1115"/>
      <c r="K264" s="1115"/>
      <c r="L264" s="1116"/>
      <c r="M264" s="1116"/>
      <c r="N264" s="1115"/>
      <c r="O264" s="1115"/>
      <c r="P264" s="1115"/>
      <c r="Q264" s="1115"/>
      <c r="R264" s="1116"/>
      <c r="S264" s="1116"/>
      <c r="T264" s="1116"/>
      <c r="U264" s="1116"/>
      <c r="V264" s="1115"/>
      <c r="W264" s="1115"/>
      <c r="X264" s="1116"/>
      <c r="Y264" s="1116"/>
      <c r="Z264" s="1249"/>
      <c r="AA264" s="1201"/>
      <c r="AB264" s="1199"/>
      <c r="AC264" s="1200"/>
      <c r="AD264" s="1048"/>
      <c r="AE264" s="1201"/>
      <c r="AF264" s="358"/>
      <c r="AG264" s="359">
        <v>8</v>
      </c>
      <c r="AH264" s="1195" t="s">
        <v>2845</v>
      </c>
      <c r="AI264" s="1196"/>
      <c r="AJ264" s="1196"/>
      <c r="AK264" s="1196"/>
      <c r="AL264" s="1196"/>
      <c r="AM264" s="1196"/>
      <c r="AN264" s="1196"/>
      <c r="AO264" s="1196"/>
      <c r="AP264" s="1234"/>
      <c r="AQ264" s="1208"/>
      <c r="AR264" s="1208"/>
      <c r="AS264" s="1208"/>
      <c r="AT264" s="1208"/>
      <c r="AU264" s="1208"/>
      <c r="AV264" s="1208"/>
      <c r="AW264" s="1208"/>
      <c r="AX264" s="1208"/>
      <c r="AY264" s="1208"/>
      <c r="AZ264" s="1172"/>
      <c r="BA264" s="1172"/>
      <c r="BB264" s="1172"/>
      <c r="BC264" s="1172"/>
      <c r="BD264" s="1172"/>
      <c r="BE264" s="1172"/>
      <c r="BF264" s="1172"/>
    </row>
    <row r="265" spans="3:64" ht="13.5" customHeight="1">
      <c r="C265" s="1116"/>
      <c r="D265" s="1114"/>
      <c r="E265" s="1114"/>
      <c r="F265" s="1114"/>
      <c r="G265" s="1114"/>
      <c r="H265" s="1116"/>
      <c r="I265" s="1116"/>
      <c r="J265" s="1115"/>
      <c r="K265" s="1115"/>
      <c r="L265" s="1116"/>
      <c r="M265" s="1116"/>
      <c r="N265" s="1115"/>
      <c r="O265" s="1115"/>
      <c r="P265" s="1115"/>
      <c r="Q265" s="1115"/>
      <c r="R265" s="1116"/>
      <c r="S265" s="1116"/>
      <c r="T265" s="1116"/>
      <c r="U265" s="1116"/>
      <c r="V265" s="1115"/>
      <c r="W265" s="1115"/>
      <c r="X265" s="1116"/>
      <c r="Y265" s="1116"/>
      <c r="Z265" s="1134">
        <v>0</v>
      </c>
      <c r="AA265" s="1135"/>
      <c r="AB265" s="1138">
        <v>0</v>
      </c>
      <c r="AC265" s="1139"/>
      <c r="AD265" s="1047">
        <v>1</v>
      </c>
      <c r="AE265" s="1135"/>
      <c r="AF265" s="354" t="s">
        <v>2551</v>
      </c>
      <c r="AG265" s="355"/>
      <c r="AH265" s="355"/>
      <c r="AI265" s="355"/>
      <c r="AJ265" s="355"/>
      <c r="AK265" s="355"/>
      <c r="AL265" s="355"/>
      <c r="AM265" s="355"/>
      <c r="AN265" s="355"/>
      <c r="AO265" s="355"/>
      <c r="AP265" s="355"/>
      <c r="AQ265" s="1208"/>
      <c r="AR265" s="1208"/>
      <c r="AS265" s="1208"/>
      <c r="AT265" s="1208"/>
      <c r="AU265" s="1208"/>
      <c r="AV265" s="1208"/>
      <c r="AW265" s="1208"/>
      <c r="AX265" s="1208"/>
      <c r="AY265" s="1208"/>
      <c r="AZ265" s="1172"/>
      <c r="BA265" s="1172"/>
      <c r="BB265" s="1172"/>
      <c r="BC265" s="1172"/>
      <c r="BD265" s="1172"/>
      <c r="BE265" s="1172"/>
      <c r="BF265" s="1172"/>
      <c r="BG265" s="370"/>
      <c r="BH265" s="370"/>
      <c r="BI265" s="370"/>
      <c r="BJ265" s="370"/>
      <c r="BK265" s="370"/>
      <c r="BL265" s="371"/>
    </row>
    <row r="266" spans="3:64" ht="11.25" customHeight="1">
      <c r="C266" s="1116"/>
      <c r="D266" s="1114"/>
      <c r="E266" s="1114"/>
      <c r="F266" s="1114"/>
      <c r="G266" s="1114"/>
      <c r="H266" s="1116"/>
      <c r="I266" s="1116"/>
      <c r="J266" s="1115"/>
      <c r="K266" s="1115"/>
      <c r="L266" s="1116"/>
      <c r="M266" s="1116"/>
      <c r="N266" s="1115"/>
      <c r="O266" s="1115"/>
      <c r="P266" s="1115"/>
      <c r="Q266" s="1115"/>
      <c r="R266" s="1116"/>
      <c r="S266" s="1116"/>
      <c r="T266" s="1116"/>
      <c r="U266" s="1116"/>
      <c r="V266" s="1115"/>
      <c r="W266" s="1115"/>
      <c r="X266" s="1116"/>
      <c r="Y266" s="1116"/>
      <c r="Z266" s="1249"/>
      <c r="AA266" s="1201"/>
      <c r="AB266" s="1199"/>
      <c r="AC266" s="1200"/>
      <c r="AD266" s="1048"/>
      <c r="AE266" s="1201"/>
      <c r="AF266" s="356"/>
      <c r="AG266" s="357" t="s">
        <v>556</v>
      </c>
      <c r="AH266" s="366" t="s">
        <v>1752</v>
      </c>
      <c r="AI266" s="366"/>
      <c r="AJ266" s="366"/>
      <c r="AK266" s="366"/>
      <c r="AL266" s="366"/>
      <c r="AM266" s="366"/>
      <c r="AN266" s="366"/>
      <c r="AO266" s="366"/>
      <c r="AP266" s="366"/>
      <c r="AQ266" s="1208"/>
      <c r="AR266" s="1208"/>
      <c r="AS266" s="1208"/>
      <c r="AT266" s="1208"/>
      <c r="AU266" s="1208"/>
      <c r="AV266" s="1208"/>
      <c r="AW266" s="1208"/>
      <c r="AX266" s="1208"/>
      <c r="AY266" s="1208"/>
      <c r="AZ266" s="1172"/>
      <c r="BA266" s="1172"/>
      <c r="BB266" s="1172"/>
      <c r="BC266" s="1172"/>
      <c r="BD266" s="1172"/>
      <c r="BE266" s="1172"/>
      <c r="BF266" s="1172"/>
    </row>
    <row r="267" spans="3:64" ht="11.25" customHeight="1">
      <c r="C267" s="1116"/>
      <c r="D267" s="1114"/>
      <c r="E267" s="1114"/>
      <c r="F267" s="1114"/>
      <c r="G267" s="1114"/>
      <c r="H267" s="1116"/>
      <c r="I267" s="1116"/>
      <c r="J267" s="1115"/>
      <c r="K267" s="1115"/>
      <c r="L267" s="1116"/>
      <c r="M267" s="1116"/>
      <c r="N267" s="1115"/>
      <c r="O267" s="1115"/>
      <c r="P267" s="1115"/>
      <c r="Q267" s="1115"/>
      <c r="R267" s="1116"/>
      <c r="S267" s="1116"/>
      <c r="T267" s="1116"/>
      <c r="U267" s="1116"/>
      <c r="V267" s="1115"/>
      <c r="W267" s="1115"/>
      <c r="X267" s="1116"/>
      <c r="Y267" s="1116"/>
      <c r="Z267" s="1249"/>
      <c r="AA267" s="1201"/>
      <c r="AB267" s="1199"/>
      <c r="AC267" s="1200"/>
      <c r="AD267" s="1048"/>
      <c r="AE267" s="1201"/>
      <c r="AF267" s="358"/>
      <c r="AG267" s="359">
        <v>0</v>
      </c>
      <c r="AH267" s="1195" t="s">
        <v>2262</v>
      </c>
      <c r="AI267" s="1196"/>
      <c r="AJ267" s="1196"/>
      <c r="AK267" s="1196"/>
      <c r="AL267" s="1196"/>
      <c r="AM267" s="1196"/>
      <c r="AN267" s="1196"/>
      <c r="AO267" s="1196"/>
      <c r="AP267" s="1196"/>
      <c r="AQ267" s="1208"/>
      <c r="AR267" s="1208"/>
      <c r="AS267" s="1208"/>
      <c r="AT267" s="1208"/>
      <c r="AU267" s="1208"/>
      <c r="AV267" s="1208"/>
      <c r="AW267" s="1208"/>
      <c r="AX267" s="1208"/>
      <c r="AY267" s="1208"/>
      <c r="AZ267" s="1172"/>
      <c r="BA267" s="1172"/>
      <c r="BB267" s="1172"/>
      <c r="BC267" s="1172"/>
      <c r="BD267" s="1172"/>
      <c r="BE267" s="1172"/>
      <c r="BF267" s="1172"/>
    </row>
    <row r="268" spans="3:64" ht="11.25" customHeight="1">
      <c r="C268" s="1116"/>
      <c r="D268" s="1114"/>
      <c r="E268" s="1114"/>
      <c r="F268" s="1114"/>
      <c r="G268" s="1114"/>
      <c r="H268" s="1116"/>
      <c r="I268" s="1116"/>
      <c r="J268" s="1115"/>
      <c r="K268" s="1115"/>
      <c r="L268" s="1116"/>
      <c r="M268" s="1116"/>
      <c r="N268" s="1115"/>
      <c r="O268" s="1115"/>
      <c r="P268" s="1115"/>
      <c r="Q268" s="1115"/>
      <c r="R268" s="1116"/>
      <c r="S268" s="1116"/>
      <c r="T268" s="1116"/>
      <c r="U268" s="1116"/>
      <c r="V268" s="1115"/>
      <c r="W268" s="1115"/>
      <c r="X268" s="1116"/>
      <c r="Y268" s="1116"/>
      <c r="Z268" s="1249"/>
      <c r="AA268" s="1201"/>
      <c r="AB268" s="1199"/>
      <c r="AC268" s="1200"/>
      <c r="AD268" s="1048"/>
      <c r="AE268" s="1201"/>
      <c r="AF268" s="358"/>
      <c r="AG268" s="359">
        <v>1</v>
      </c>
      <c r="AH268" s="1195" t="s">
        <v>2356</v>
      </c>
      <c r="AI268" s="1196"/>
      <c r="AJ268" s="1196"/>
      <c r="AK268" s="1196"/>
      <c r="AL268" s="1196"/>
      <c r="AM268" s="1196"/>
      <c r="AN268" s="1196"/>
      <c r="AO268" s="1196"/>
      <c r="AP268" s="1196"/>
      <c r="AQ268" s="1208"/>
      <c r="AR268" s="1208"/>
      <c r="AS268" s="1208"/>
      <c r="AT268" s="1208"/>
      <c r="AU268" s="1208"/>
      <c r="AV268" s="1208"/>
      <c r="AW268" s="1208"/>
      <c r="AX268" s="1208"/>
      <c r="AY268" s="1208"/>
      <c r="AZ268" s="1172"/>
      <c r="BA268" s="1172"/>
      <c r="BB268" s="1172"/>
      <c r="BC268" s="1172"/>
      <c r="BD268" s="1172"/>
      <c r="BE268" s="1172"/>
      <c r="BF268" s="1172"/>
    </row>
    <row r="269" spans="3:64" ht="11.25" customHeight="1">
      <c r="C269" s="1116"/>
      <c r="D269" s="1114"/>
      <c r="E269" s="1114"/>
      <c r="F269" s="1114"/>
      <c r="G269" s="1114"/>
      <c r="H269" s="1116"/>
      <c r="I269" s="1116"/>
      <c r="J269" s="1115"/>
      <c r="K269" s="1115"/>
      <c r="L269" s="1116"/>
      <c r="M269" s="1116"/>
      <c r="N269" s="1115"/>
      <c r="O269" s="1115"/>
      <c r="P269" s="1115"/>
      <c r="Q269" s="1115"/>
      <c r="R269" s="1116"/>
      <c r="S269" s="1116"/>
      <c r="T269" s="1116"/>
      <c r="U269" s="1116"/>
      <c r="V269" s="1115"/>
      <c r="W269" s="1115"/>
      <c r="X269" s="1116"/>
      <c r="Y269" s="1116"/>
      <c r="Z269" s="1249"/>
      <c r="AA269" s="1201"/>
      <c r="AB269" s="1199"/>
      <c r="AC269" s="1200"/>
      <c r="AD269" s="1048"/>
      <c r="AE269" s="1201"/>
      <c r="AF269" s="358"/>
      <c r="AG269" s="359">
        <v>2</v>
      </c>
      <c r="AH269" s="1195" t="s">
        <v>2357</v>
      </c>
      <c r="AI269" s="1196"/>
      <c r="AJ269" s="1196"/>
      <c r="AK269" s="1196"/>
      <c r="AL269" s="1196"/>
      <c r="AM269" s="1196"/>
      <c r="AN269" s="1196"/>
      <c r="AO269" s="1196"/>
      <c r="AP269" s="1196"/>
      <c r="AQ269" s="1208"/>
      <c r="AR269" s="1208"/>
      <c r="AS269" s="1208"/>
      <c r="AT269" s="1208"/>
      <c r="AU269" s="1208"/>
      <c r="AV269" s="1208"/>
      <c r="AW269" s="1208"/>
      <c r="AX269" s="1208"/>
      <c r="AY269" s="1208"/>
      <c r="AZ269" s="1172"/>
      <c r="BA269" s="1172"/>
      <c r="BB269" s="1172"/>
      <c r="BC269" s="1172"/>
      <c r="BD269" s="1172"/>
      <c r="BE269" s="1172"/>
      <c r="BF269" s="1172"/>
    </row>
    <row r="270" spans="3:64" ht="11.25" customHeight="1">
      <c r="C270" s="1116"/>
      <c r="D270" s="1114"/>
      <c r="E270" s="1114"/>
      <c r="F270" s="1114"/>
      <c r="G270" s="1114"/>
      <c r="H270" s="1116"/>
      <c r="I270" s="1116"/>
      <c r="J270" s="1115"/>
      <c r="K270" s="1115"/>
      <c r="L270" s="1116"/>
      <c r="M270" s="1116"/>
      <c r="N270" s="1115"/>
      <c r="O270" s="1115"/>
      <c r="P270" s="1115"/>
      <c r="Q270" s="1115"/>
      <c r="R270" s="1116"/>
      <c r="S270" s="1116"/>
      <c r="T270" s="1116"/>
      <c r="U270" s="1116"/>
      <c r="V270" s="1115"/>
      <c r="W270" s="1115"/>
      <c r="X270" s="1116"/>
      <c r="Y270" s="1116"/>
      <c r="Z270" s="1249"/>
      <c r="AA270" s="1201"/>
      <c r="AB270" s="1199"/>
      <c r="AC270" s="1200"/>
      <c r="AD270" s="1048"/>
      <c r="AE270" s="1201"/>
      <c r="AF270" s="358"/>
      <c r="AG270" s="359">
        <v>3</v>
      </c>
      <c r="AH270" s="1195" t="s">
        <v>2454</v>
      </c>
      <c r="AI270" s="1196"/>
      <c r="AJ270" s="1196"/>
      <c r="AK270" s="1196"/>
      <c r="AL270" s="1196"/>
      <c r="AM270" s="1196"/>
      <c r="AN270" s="1196"/>
      <c r="AO270" s="1196"/>
      <c r="AP270" s="1196"/>
      <c r="AQ270" s="1208"/>
      <c r="AR270" s="1208"/>
      <c r="AS270" s="1208"/>
      <c r="AT270" s="1208"/>
      <c r="AU270" s="1208"/>
      <c r="AV270" s="1208"/>
      <c r="AW270" s="1208"/>
      <c r="AX270" s="1208"/>
      <c r="AY270" s="1208"/>
      <c r="AZ270" s="1172"/>
      <c r="BA270" s="1172"/>
      <c r="BB270" s="1172"/>
      <c r="BC270" s="1172"/>
      <c r="BD270" s="1172"/>
      <c r="BE270" s="1172"/>
      <c r="BF270" s="1172"/>
    </row>
    <row r="271" spans="3:64" ht="11.25" customHeight="1">
      <c r="C271" s="1116"/>
      <c r="D271" s="1114"/>
      <c r="E271" s="1114"/>
      <c r="F271" s="1114"/>
      <c r="G271" s="1114"/>
      <c r="H271" s="1116"/>
      <c r="I271" s="1116"/>
      <c r="J271" s="1115"/>
      <c r="K271" s="1115"/>
      <c r="L271" s="1116"/>
      <c r="M271" s="1116"/>
      <c r="N271" s="1115"/>
      <c r="O271" s="1115"/>
      <c r="P271" s="1115"/>
      <c r="Q271" s="1115"/>
      <c r="R271" s="1116"/>
      <c r="S271" s="1116"/>
      <c r="T271" s="1116"/>
      <c r="U271" s="1116"/>
      <c r="V271" s="1115"/>
      <c r="W271" s="1115"/>
      <c r="X271" s="1116"/>
      <c r="Y271" s="1116"/>
      <c r="Z271" s="1136"/>
      <c r="AA271" s="1137"/>
      <c r="AB271" s="1140"/>
      <c r="AC271" s="1141"/>
      <c r="AD271" s="1142"/>
      <c r="AE271" s="1137"/>
      <c r="AF271" s="358"/>
      <c r="AG271" s="359">
        <v>4</v>
      </c>
      <c r="AH271" s="1195" t="s">
        <v>2449</v>
      </c>
      <c r="AI271" s="1196"/>
      <c r="AJ271" s="1196"/>
      <c r="AK271" s="1196"/>
      <c r="AL271" s="1196"/>
      <c r="AM271" s="1196"/>
      <c r="AN271" s="1196"/>
      <c r="AO271" s="1196"/>
      <c r="AP271" s="1196"/>
      <c r="AQ271" s="1208"/>
      <c r="AR271" s="1208"/>
      <c r="AS271" s="1208"/>
      <c r="AT271" s="1208"/>
      <c r="AU271" s="1208"/>
      <c r="AV271" s="1208"/>
      <c r="AW271" s="1208"/>
      <c r="AX271" s="1208"/>
      <c r="AY271" s="1208"/>
      <c r="AZ271" s="1172"/>
      <c r="BA271" s="1172"/>
      <c r="BB271" s="1172"/>
      <c r="BC271" s="1172"/>
      <c r="BD271" s="1172"/>
      <c r="BE271" s="1172"/>
      <c r="BF271" s="1172"/>
    </row>
    <row r="272" spans="3:64" ht="13.5">
      <c r="C272" s="1116"/>
      <c r="D272" s="1114"/>
      <c r="E272" s="1114"/>
      <c r="F272" s="1114"/>
      <c r="G272" s="1114"/>
      <c r="H272" s="1116"/>
      <c r="I272" s="1116"/>
      <c r="J272" s="1115"/>
      <c r="K272" s="1115"/>
      <c r="L272" s="1116"/>
      <c r="M272" s="1116"/>
      <c r="N272" s="1115"/>
      <c r="O272" s="1115"/>
      <c r="P272" s="1115"/>
      <c r="Q272" s="1115"/>
      <c r="R272" s="1116"/>
      <c r="S272" s="1116"/>
      <c r="T272" s="1116"/>
      <c r="U272" s="1116"/>
      <c r="V272" s="1115"/>
      <c r="W272" s="1115"/>
      <c r="X272" s="1116"/>
      <c r="Y272" s="1116"/>
      <c r="Z272" s="1134">
        <v>0</v>
      </c>
      <c r="AA272" s="1135"/>
      <c r="AB272" s="1138">
        <v>0</v>
      </c>
      <c r="AC272" s="1139"/>
      <c r="AD272" s="1047">
        <v>1</v>
      </c>
      <c r="AE272" s="1135"/>
      <c r="AF272" s="354" t="s">
        <v>2184</v>
      </c>
      <c r="AG272" s="372"/>
      <c r="AH272" s="372"/>
      <c r="AI272" s="372"/>
      <c r="AJ272" s="372"/>
      <c r="AK272" s="372"/>
      <c r="AL272" s="372"/>
      <c r="AM272" s="372"/>
      <c r="AN272" s="372"/>
      <c r="AO272" s="372"/>
      <c r="AP272" s="372"/>
      <c r="AQ272" s="1208"/>
      <c r="AR272" s="1208"/>
      <c r="AS272" s="1208"/>
      <c r="AT272" s="1208"/>
      <c r="AU272" s="1208"/>
      <c r="AV272" s="1208"/>
      <c r="AW272" s="1208"/>
      <c r="AX272" s="1208"/>
      <c r="AY272" s="1208"/>
      <c r="AZ272" s="1172"/>
      <c r="BA272" s="1172"/>
      <c r="BB272" s="1172"/>
      <c r="BC272" s="1172"/>
      <c r="BD272" s="1172"/>
      <c r="BE272" s="1172"/>
      <c r="BF272" s="1172"/>
      <c r="BG272" s="370"/>
      <c r="BH272" s="370"/>
      <c r="BI272" s="370"/>
      <c r="BJ272" s="370"/>
      <c r="BK272" s="370"/>
      <c r="BL272" s="371"/>
    </row>
    <row r="273" spans="3:64" ht="11.25" customHeight="1">
      <c r="C273" s="1116"/>
      <c r="D273" s="1114"/>
      <c r="E273" s="1114"/>
      <c r="F273" s="1114"/>
      <c r="G273" s="1114"/>
      <c r="H273" s="1116"/>
      <c r="I273" s="1116"/>
      <c r="J273" s="1115"/>
      <c r="K273" s="1115"/>
      <c r="L273" s="1116"/>
      <c r="M273" s="1116"/>
      <c r="N273" s="1115"/>
      <c r="O273" s="1115"/>
      <c r="P273" s="1115"/>
      <c r="Q273" s="1115"/>
      <c r="R273" s="1116"/>
      <c r="S273" s="1116"/>
      <c r="T273" s="1116"/>
      <c r="U273" s="1116"/>
      <c r="V273" s="1115"/>
      <c r="W273" s="1115"/>
      <c r="X273" s="1116"/>
      <c r="Y273" s="1116"/>
      <c r="Z273" s="1249"/>
      <c r="AA273" s="1201"/>
      <c r="AB273" s="1199"/>
      <c r="AC273" s="1200"/>
      <c r="AD273" s="1048"/>
      <c r="AE273" s="1201"/>
      <c r="AF273" s="356"/>
      <c r="AG273" s="362" t="s">
        <v>556</v>
      </c>
      <c r="AH273" s="366" t="s">
        <v>1752</v>
      </c>
      <c r="AI273" s="366"/>
      <c r="AJ273" s="366"/>
      <c r="AK273" s="366"/>
      <c r="AL273" s="366"/>
      <c r="AM273" s="366"/>
      <c r="AN273" s="366"/>
      <c r="AO273" s="366"/>
      <c r="AP273" s="366"/>
      <c r="AQ273" s="1208"/>
      <c r="AR273" s="1208"/>
      <c r="AS273" s="1208"/>
      <c r="AT273" s="1208"/>
      <c r="AU273" s="1208"/>
      <c r="AV273" s="1208"/>
      <c r="AW273" s="1208"/>
      <c r="AX273" s="1208"/>
      <c r="AY273" s="1208"/>
      <c r="AZ273" s="1172"/>
      <c r="BA273" s="1172"/>
      <c r="BB273" s="1172"/>
      <c r="BC273" s="1172"/>
      <c r="BD273" s="1172"/>
      <c r="BE273" s="1172"/>
      <c r="BF273" s="1172"/>
    </row>
    <row r="274" spans="3:64" ht="11.25" customHeight="1">
      <c r="C274" s="1116"/>
      <c r="D274" s="1114"/>
      <c r="E274" s="1114"/>
      <c r="F274" s="1114"/>
      <c r="G274" s="1114"/>
      <c r="H274" s="1116"/>
      <c r="I274" s="1116"/>
      <c r="J274" s="1115"/>
      <c r="K274" s="1115"/>
      <c r="L274" s="1116"/>
      <c r="M274" s="1116"/>
      <c r="N274" s="1115"/>
      <c r="O274" s="1115"/>
      <c r="P274" s="1115"/>
      <c r="Q274" s="1115"/>
      <c r="R274" s="1116"/>
      <c r="S274" s="1116"/>
      <c r="T274" s="1116"/>
      <c r="U274" s="1116"/>
      <c r="V274" s="1115"/>
      <c r="W274" s="1115"/>
      <c r="X274" s="1116"/>
      <c r="Y274" s="1116"/>
      <c r="Z274" s="1249"/>
      <c r="AA274" s="1201"/>
      <c r="AB274" s="1199"/>
      <c r="AC274" s="1200"/>
      <c r="AD274" s="1048"/>
      <c r="AE274" s="1201"/>
      <c r="AF274" s="358"/>
      <c r="AG274" s="364">
        <v>0</v>
      </c>
      <c r="AH274" s="1195" t="s">
        <v>2182</v>
      </c>
      <c r="AI274" s="1196"/>
      <c r="AJ274" s="1196"/>
      <c r="AK274" s="1196"/>
      <c r="AL274" s="1196"/>
      <c r="AM274" s="1196"/>
      <c r="AN274" s="1196"/>
      <c r="AO274" s="1196"/>
      <c r="AP274" s="1196"/>
      <c r="AQ274" s="1208"/>
      <c r="AR274" s="1208"/>
      <c r="AS274" s="1208"/>
      <c r="AT274" s="1208"/>
      <c r="AU274" s="1208"/>
      <c r="AV274" s="1208"/>
      <c r="AW274" s="1208"/>
      <c r="AX274" s="1208"/>
      <c r="AY274" s="1208"/>
      <c r="AZ274" s="1172"/>
      <c r="BA274" s="1172"/>
      <c r="BB274" s="1172"/>
      <c r="BC274" s="1172"/>
      <c r="BD274" s="1172"/>
      <c r="BE274" s="1172"/>
      <c r="BF274" s="1172"/>
    </row>
    <row r="275" spans="3:64" ht="11.25" customHeight="1">
      <c r="C275" s="1116"/>
      <c r="D275" s="1114"/>
      <c r="E275" s="1114"/>
      <c r="F275" s="1114"/>
      <c r="G275" s="1114"/>
      <c r="H275" s="1116"/>
      <c r="I275" s="1116"/>
      <c r="J275" s="1115"/>
      <c r="K275" s="1115"/>
      <c r="L275" s="1116"/>
      <c r="M275" s="1116"/>
      <c r="N275" s="1115"/>
      <c r="O275" s="1115"/>
      <c r="P275" s="1115"/>
      <c r="Q275" s="1115"/>
      <c r="R275" s="1116"/>
      <c r="S275" s="1116"/>
      <c r="T275" s="1116"/>
      <c r="U275" s="1116"/>
      <c r="V275" s="1115"/>
      <c r="W275" s="1115"/>
      <c r="X275" s="1116"/>
      <c r="Y275" s="1116"/>
      <c r="Z275" s="1136"/>
      <c r="AA275" s="1137"/>
      <c r="AB275" s="1140"/>
      <c r="AC275" s="1141"/>
      <c r="AD275" s="1142"/>
      <c r="AE275" s="1137"/>
      <c r="AF275" s="360"/>
      <c r="AG275" s="364">
        <v>1</v>
      </c>
      <c r="AH275" s="1195" t="s">
        <v>2183</v>
      </c>
      <c r="AI275" s="1196"/>
      <c r="AJ275" s="1196"/>
      <c r="AK275" s="1196"/>
      <c r="AL275" s="1196"/>
      <c r="AM275" s="1196"/>
      <c r="AN275" s="1196"/>
      <c r="AO275" s="1196"/>
      <c r="AP275" s="1196"/>
      <c r="AQ275" s="1208"/>
      <c r="AR275" s="1208"/>
      <c r="AS275" s="1208"/>
      <c r="AT275" s="1208"/>
      <c r="AU275" s="1208"/>
      <c r="AV275" s="1208"/>
      <c r="AW275" s="1208"/>
      <c r="AX275" s="1208"/>
      <c r="AY275" s="1208"/>
      <c r="AZ275" s="1172"/>
      <c r="BA275" s="1172"/>
      <c r="BB275" s="1172"/>
      <c r="BC275" s="1172"/>
      <c r="BD275" s="1172"/>
      <c r="BE275" s="1172"/>
      <c r="BF275" s="1172"/>
    </row>
    <row r="276" spans="3:64" ht="13.5" customHeight="1">
      <c r="C276" s="1189">
        <f>MAX(C$15:C274)+1</f>
        <v>32</v>
      </c>
      <c r="D276" s="1183" t="s">
        <v>2267</v>
      </c>
      <c r="E276" s="1184"/>
      <c r="F276" s="1184"/>
      <c r="G276" s="1185"/>
      <c r="H276" s="1047" t="s">
        <v>1660</v>
      </c>
      <c r="I276" s="1135"/>
      <c r="J276" s="1138">
        <v>0</v>
      </c>
      <c r="K276" s="1139"/>
      <c r="L276" s="1047">
        <v>5001</v>
      </c>
      <c r="M276" s="1135"/>
      <c r="N276" s="1138">
        <v>0</v>
      </c>
      <c r="O276" s="1139"/>
      <c r="P276" s="1138">
        <v>0</v>
      </c>
      <c r="Q276" s="1139"/>
      <c r="R276" s="1047">
        <v>1</v>
      </c>
      <c r="S276" s="1135"/>
      <c r="T276" s="1047">
        <v>1</v>
      </c>
      <c r="U276" s="1135"/>
      <c r="V276" s="1138">
        <v>0</v>
      </c>
      <c r="W276" s="1139"/>
      <c r="X276" s="1047">
        <v>2</v>
      </c>
      <c r="Y276" s="1135"/>
      <c r="Z276" s="1047">
        <v>0</v>
      </c>
      <c r="AA276" s="1135"/>
      <c r="AB276" s="1138">
        <v>0</v>
      </c>
      <c r="AC276" s="1139"/>
      <c r="AD276" s="1047">
        <v>1</v>
      </c>
      <c r="AE276" s="1135"/>
      <c r="AF276" s="354" t="s">
        <v>2264</v>
      </c>
      <c r="AG276" s="355"/>
      <c r="AH276" s="355"/>
      <c r="AI276" s="355"/>
      <c r="AJ276" s="355"/>
      <c r="AK276" s="355"/>
      <c r="AL276" s="355"/>
      <c r="AM276" s="355"/>
      <c r="AN276" s="355"/>
      <c r="AO276" s="355"/>
      <c r="AP276" s="355"/>
      <c r="AQ276" s="1202" t="s">
        <v>834</v>
      </c>
      <c r="AR276" s="1203"/>
      <c r="AS276" s="1202"/>
      <c r="AT276" s="1203"/>
      <c r="AU276" s="768"/>
      <c r="AV276" s="769"/>
      <c r="AW276" s="769"/>
      <c r="AX276" s="769"/>
      <c r="AY276" s="770"/>
      <c r="AZ276" s="1214" t="s">
        <v>2455</v>
      </c>
      <c r="BA276" s="1215"/>
      <c r="BB276" s="1215"/>
      <c r="BC276" s="1215"/>
      <c r="BD276" s="1215"/>
      <c r="BE276" s="1215"/>
      <c r="BF276" s="1216"/>
      <c r="BG276" s="370"/>
      <c r="BH276" s="370"/>
      <c r="BI276" s="370"/>
      <c r="BJ276" s="370"/>
      <c r="BK276" s="370"/>
      <c r="BL276" s="371"/>
    </row>
    <row r="277" spans="3:64" ht="11.25" customHeight="1">
      <c r="C277" s="1229"/>
      <c r="D277" s="1226"/>
      <c r="E277" s="1227"/>
      <c r="F277" s="1227"/>
      <c r="G277" s="1228"/>
      <c r="H277" s="1048"/>
      <c r="I277" s="1201"/>
      <c r="J277" s="1199"/>
      <c r="K277" s="1200"/>
      <c r="L277" s="1048"/>
      <c r="M277" s="1201"/>
      <c r="N277" s="1199"/>
      <c r="O277" s="1200"/>
      <c r="P277" s="1199"/>
      <c r="Q277" s="1200"/>
      <c r="R277" s="1048"/>
      <c r="S277" s="1201"/>
      <c r="T277" s="1048"/>
      <c r="U277" s="1201"/>
      <c r="V277" s="1199"/>
      <c r="W277" s="1200"/>
      <c r="X277" s="1048"/>
      <c r="Y277" s="1201"/>
      <c r="Z277" s="1048"/>
      <c r="AA277" s="1201"/>
      <c r="AB277" s="1199"/>
      <c r="AC277" s="1200"/>
      <c r="AD277" s="1048"/>
      <c r="AE277" s="1201"/>
      <c r="AF277" s="356"/>
      <c r="AG277" s="357" t="s">
        <v>556</v>
      </c>
      <c r="AH277" s="366" t="s">
        <v>1752</v>
      </c>
      <c r="AI277" s="366"/>
      <c r="AJ277" s="366"/>
      <c r="AK277" s="366"/>
      <c r="AL277" s="366"/>
      <c r="AM277" s="366"/>
      <c r="AN277" s="366"/>
      <c r="AO277" s="366"/>
      <c r="AP277" s="366"/>
      <c r="AQ277" s="1204"/>
      <c r="AR277" s="1205"/>
      <c r="AS277" s="1204"/>
      <c r="AT277" s="1205"/>
      <c r="AU277" s="771"/>
      <c r="AV277" s="772"/>
      <c r="AW277" s="772"/>
      <c r="AX277" s="772"/>
      <c r="AY277" s="773"/>
      <c r="AZ277" s="1235"/>
      <c r="BA277" s="650"/>
      <c r="BB277" s="650"/>
      <c r="BC277" s="650"/>
      <c r="BD277" s="650"/>
      <c r="BE277" s="650"/>
      <c r="BF277" s="1236"/>
    </row>
    <row r="278" spans="3:64" ht="11.25" customHeight="1">
      <c r="C278" s="1229"/>
      <c r="D278" s="1226"/>
      <c r="E278" s="1227"/>
      <c r="F278" s="1227"/>
      <c r="G278" s="1228"/>
      <c r="H278" s="1048"/>
      <c r="I278" s="1201"/>
      <c r="J278" s="1199"/>
      <c r="K278" s="1200"/>
      <c r="L278" s="1048"/>
      <c r="M278" s="1201"/>
      <c r="N278" s="1199"/>
      <c r="O278" s="1200"/>
      <c r="P278" s="1199"/>
      <c r="Q278" s="1200"/>
      <c r="R278" s="1048"/>
      <c r="S278" s="1201"/>
      <c r="T278" s="1048"/>
      <c r="U278" s="1201"/>
      <c r="V278" s="1199"/>
      <c r="W278" s="1200"/>
      <c r="X278" s="1048"/>
      <c r="Y278" s="1201"/>
      <c r="Z278" s="1048"/>
      <c r="AA278" s="1201"/>
      <c r="AB278" s="1199"/>
      <c r="AC278" s="1200"/>
      <c r="AD278" s="1048"/>
      <c r="AE278" s="1201"/>
      <c r="AF278" s="358"/>
      <c r="AG278" s="359">
        <v>0</v>
      </c>
      <c r="AH278" s="1195" t="s">
        <v>2265</v>
      </c>
      <c r="AI278" s="1196"/>
      <c r="AJ278" s="1196"/>
      <c r="AK278" s="1196"/>
      <c r="AL278" s="1196"/>
      <c r="AM278" s="1196"/>
      <c r="AN278" s="1196"/>
      <c r="AO278" s="1196"/>
      <c r="AP278" s="1196"/>
      <c r="AQ278" s="1204"/>
      <c r="AR278" s="1205"/>
      <c r="AS278" s="1204"/>
      <c r="AT278" s="1205"/>
      <c r="AU278" s="771"/>
      <c r="AV278" s="772"/>
      <c r="AW278" s="772"/>
      <c r="AX278" s="772"/>
      <c r="AY278" s="773"/>
      <c r="AZ278" s="1235"/>
      <c r="BA278" s="650"/>
      <c r="BB278" s="650"/>
      <c r="BC278" s="650"/>
      <c r="BD278" s="650"/>
      <c r="BE278" s="650"/>
      <c r="BF278" s="1236"/>
    </row>
    <row r="279" spans="3:64" ht="11.25" customHeight="1">
      <c r="C279" s="1229"/>
      <c r="D279" s="1226"/>
      <c r="E279" s="1227"/>
      <c r="F279" s="1227"/>
      <c r="G279" s="1228"/>
      <c r="H279" s="1048"/>
      <c r="I279" s="1201"/>
      <c r="J279" s="1199"/>
      <c r="K279" s="1200"/>
      <c r="L279" s="1048"/>
      <c r="M279" s="1201"/>
      <c r="N279" s="1199"/>
      <c r="O279" s="1200"/>
      <c r="P279" s="1199"/>
      <c r="Q279" s="1200"/>
      <c r="R279" s="1048"/>
      <c r="S279" s="1201"/>
      <c r="T279" s="1048"/>
      <c r="U279" s="1201"/>
      <c r="V279" s="1199"/>
      <c r="W279" s="1200"/>
      <c r="X279" s="1048"/>
      <c r="Y279" s="1201"/>
      <c r="Z279" s="1048"/>
      <c r="AA279" s="1201"/>
      <c r="AB279" s="1199"/>
      <c r="AC279" s="1200"/>
      <c r="AD279" s="1048"/>
      <c r="AE279" s="1201"/>
      <c r="AF279" s="358"/>
      <c r="AG279" s="359">
        <v>1</v>
      </c>
      <c r="AH279" s="1195" t="s">
        <v>2266</v>
      </c>
      <c r="AI279" s="1196"/>
      <c r="AJ279" s="1196"/>
      <c r="AK279" s="1196"/>
      <c r="AL279" s="1196"/>
      <c r="AM279" s="1196"/>
      <c r="AN279" s="1196"/>
      <c r="AO279" s="1196"/>
      <c r="AP279" s="1196"/>
      <c r="AQ279" s="1204"/>
      <c r="AR279" s="1205"/>
      <c r="AS279" s="1204"/>
      <c r="AT279" s="1205"/>
      <c r="AU279" s="771"/>
      <c r="AV279" s="772"/>
      <c r="AW279" s="772"/>
      <c r="AX279" s="772"/>
      <c r="AY279" s="773"/>
      <c r="AZ279" s="1235"/>
      <c r="BA279" s="650"/>
      <c r="BB279" s="650"/>
      <c r="BC279" s="650"/>
      <c r="BD279" s="650"/>
      <c r="BE279" s="650"/>
      <c r="BF279" s="1236"/>
    </row>
    <row r="280" spans="3:64" ht="11.25" customHeight="1">
      <c r="C280" s="1229"/>
      <c r="D280" s="1226"/>
      <c r="E280" s="1227"/>
      <c r="F280" s="1227"/>
      <c r="G280" s="1228"/>
      <c r="H280" s="1048"/>
      <c r="I280" s="1201"/>
      <c r="J280" s="1199"/>
      <c r="K280" s="1200"/>
      <c r="L280" s="1048"/>
      <c r="M280" s="1201"/>
      <c r="N280" s="1199"/>
      <c r="O280" s="1200"/>
      <c r="P280" s="1199"/>
      <c r="Q280" s="1200"/>
      <c r="R280" s="1048"/>
      <c r="S280" s="1201"/>
      <c r="T280" s="1048"/>
      <c r="U280" s="1201"/>
      <c r="V280" s="1199"/>
      <c r="W280" s="1200"/>
      <c r="X280" s="1048"/>
      <c r="Y280" s="1201"/>
      <c r="Z280" s="1048"/>
      <c r="AA280" s="1201"/>
      <c r="AB280" s="1199"/>
      <c r="AC280" s="1200"/>
      <c r="AD280" s="1048"/>
      <c r="AE280" s="1201"/>
      <c r="AF280" s="358"/>
      <c r="AG280" s="359">
        <v>2</v>
      </c>
      <c r="AH280" s="1195" t="s">
        <v>2268</v>
      </c>
      <c r="AI280" s="1196"/>
      <c r="AJ280" s="1196"/>
      <c r="AK280" s="1196"/>
      <c r="AL280" s="1196"/>
      <c r="AM280" s="1196"/>
      <c r="AN280" s="1196"/>
      <c r="AO280" s="1196"/>
      <c r="AP280" s="1196"/>
      <c r="AQ280" s="1204"/>
      <c r="AR280" s="1205"/>
      <c r="AS280" s="1204"/>
      <c r="AT280" s="1205"/>
      <c r="AU280" s="771"/>
      <c r="AV280" s="772"/>
      <c r="AW280" s="772"/>
      <c r="AX280" s="772"/>
      <c r="AY280" s="773"/>
      <c r="AZ280" s="1235"/>
      <c r="BA280" s="650"/>
      <c r="BB280" s="650"/>
      <c r="BC280" s="650"/>
      <c r="BD280" s="650"/>
      <c r="BE280" s="650"/>
      <c r="BF280" s="1236"/>
    </row>
    <row r="281" spans="3:64" ht="11.25" customHeight="1">
      <c r="C281" s="1229"/>
      <c r="D281" s="1226"/>
      <c r="E281" s="1227"/>
      <c r="F281" s="1227"/>
      <c r="G281" s="1228"/>
      <c r="H281" s="1048"/>
      <c r="I281" s="1201"/>
      <c r="J281" s="1199"/>
      <c r="K281" s="1200"/>
      <c r="L281" s="1048"/>
      <c r="M281" s="1201"/>
      <c r="N281" s="1199"/>
      <c r="O281" s="1200"/>
      <c r="P281" s="1199"/>
      <c r="Q281" s="1200"/>
      <c r="R281" s="1048"/>
      <c r="S281" s="1201"/>
      <c r="T281" s="1048"/>
      <c r="U281" s="1201"/>
      <c r="V281" s="1199"/>
      <c r="W281" s="1200"/>
      <c r="X281" s="1048"/>
      <c r="Y281" s="1201"/>
      <c r="Z281" s="1048"/>
      <c r="AA281" s="1201"/>
      <c r="AB281" s="1199"/>
      <c r="AC281" s="1200"/>
      <c r="AD281" s="1048"/>
      <c r="AE281" s="1201"/>
      <c r="AF281" s="358"/>
      <c r="AG281" s="359">
        <v>10</v>
      </c>
      <c r="AH281" s="1195" t="s">
        <v>2276</v>
      </c>
      <c r="AI281" s="1196"/>
      <c r="AJ281" s="1196"/>
      <c r="AK281" s="1196"/>
      <c r="AL281" s="1196"/>
      <c r="AM281" s="1196"/>
      <c r="AN281" s="1196"/>
      <c r="AO281" s="1196"/>
      <c r="AP281" s="1196"/>
      <c r="AQ281" s="1204"/>
      <c r="AR281" s="1205"/>
      <c r="AS281" s="1204"/>
      <c r="AT281" s="1205"/>
      <c r="AU281" s="771"/>
      <c r="AV281" s="772"/>
      <c r="AW281" s="772"/>
      <c r="AX281" s="772"/>
      <c r="AY281" s="773"/>
      <c r="AZ281" s="1235"/>
      <c r="BA281" s="650"/>
      <c r="BB281" s="650"/>
      <c r="BC281" s="650"/>
      <c r="BD281" s="650"/>
      <c r="BE281" s="650"/>
      <c r="BF281" s="1236"/>
    </row>
    <row r="282" spans="3:64" ht="11.25" customHeight="1">
      <c r="C282" s="1229"/>
      <c r="D282" s="1226"/>
      <c r="E282" s="1227"/>
      <c r="F282" s="1227"/>
      <c r="G282" s="1228"/>
      <c r="H282" s="1048"/>
      <c r="I282" s="1201"/>
      <c r="J282" s="1199"/>
      <c r="K282" s="1200"/>
      <c r="L282" s="1048"/>
      <c r="M282" s="1201"/>
      <c r="N282" s="1199"/>
      <c r="O282" s="1200"/>
      <c r="P282" s="1199"/>
      <c r="Q282" s="1200"/>
      <c r="R282" s="1048"/>
      <c r="S282" s="1201"/>
      <c r="T282" s="1048"/>
      <c r="U282" s="1201"/>
      <c r="V282" s="1199"/>
      <c r="W282" s="1200"/>
      <c r="X282" s="1048"/>
      <c r="Y282" s="1201"/>
      <c r="Z282" s="1048"/>
      <c r="AA282" s="1201"/>
      <c r="AB282" s="1199"/>
      <c r="AC282" s="1200"/>
      <c r="AD282" s="1048"/>
      <c r="AE282" s="1201"/>
      <c r="AF282" s="358"/>
      <c r="AG282" s="359">
        <v>11</v>
      </c>
      <c r="AH282" s="1195" t="s">
        <v>2277</v>
      </c>
      <c r="AI282" s="1196"/>
      <c r="AJ282" s="1196"/>
      <c r="AK282" s="1196"/>
      <c r="AL282" s="1196"/>
      <c r="AM282" s="1196"/>
      <c r="AN282" s="1196"/>
      <c r="AO282" s="1196"/>
      <c r="AP282" s="1196"/>
      <c r="AQ282" s="1204"/>
      <c r="AR282" s="1205"/>
      <c r="AS282" s="1204"/>
      <c r="AT282" s="1205"/>
      <c r="AU282" s="771"/>
      <c r="AV282" s="772"/>
      <c r="AW282" s="772"/>
      <c r="AX282" s="772"/>
      <c r="AY282" s="773"/>
      <c r="AZ282" s="1235"/>
      <c r="BA282" s="650"/>
      <c r="BB282" s="650"/>
      <c r="BC282" s="650"/>
      <c r="BD282" s="650"/>
      <c r="BE282" s="650"/>
      <c r="BF282" s="1236"/>
    </row>
    <row r="283" spans="3:64" ht="11.25" customHeight="1">
      <c r="C283" s="1229"/>
      <c r="D283" s="1226"/>
      <c r="E283" s="1227"/>
      <c r="F283" s="1227"/>
      <c r="G283" s="1228"/>
      <c r="H283" s="1048"/>
      <c r="I283" s="1201"/>
      <c r="J283" s="1199"/>
      <c r="K283" s="1200"/>
      <c r="L283" s="1048"/>
      <c r="M283" s="1201"/>
      <c r="N283" s="1199"/>
      <c r="O283" s="1200"/>
      <c r="P283" s="1199"/>
      <c r="Q283" s="1200"/>
      <c r="R283" s="1048"/>
      <c r="S283" s="1201"/>
      <c r="T283" s="1048"/>
      <c r="U283" s="1201"/>
      <c r="V283" s="1199"/>
      <c r="W283" s="1200"/>
      <c r="X283" s="1048"/>
      <c r="Y283" s="1201"/>
      <c r="Z283" s="1142"/>
      <c r="AA283" s="1137"/>
      <c r="AB283" s="1140"/>
      <c r="AC283" s="1141"/>
      <c r="AD283" s="1142"/>
      <c r="AE283" s="1137"/>
      <c r="AF283" s="358"/>
      <c r="AG283" s="359">
        <v>12</v>
      </c>
      <c r="AH283" s="1195" t="s">
        <v>2278</v>
      </c>
      <c r="AI283" s="1196"/>
      <c r="AJ283" s="1196"/>
      <c r="AK283" s="1196"/>
      <c r="AL283" s="1196"/>
      <c r="AM283" s="1196"/>
      <c r="AN283" s="1196"/>
      <c r="AO283" s="1196"/>
      <c r="AP283" s="1196"/>
      <c r="AQ283" s="1204"/>
      <c r="AR283" s="1205"/>
      <c r="AS283" s="1204"/>
      <c r="AT283" s="1205"/>
      <c r="AU283" s="771"/>
      <c r="AV283" s="772"/>
      <c r="AW283" s="772"/>
      <c r="AX283" s="772"/>
      <c r="AY283" s="773"/>
      <c r="AZ283" s="1235"/>
      <c r="BA283" s="650"/>
      <c r="BB283" s="650"/>
      <c r="BC283" s="650"/>
      <c r="BD283" s="650"/>
      <c r="BE283" s="650"/>
      <c r="BF283" s="1236"/>
    </row>
    <row r="284" spans="3:64" ht="13.5">
      <c r="C284" s="1229"/>
      <c r="D284" s="1226"/>
      <c r="E284" s="1227"/>
      <c r="F284" s="1227"/>
      <c r="G284" s="1228"/>
      <c r="H284" s="1048"/>
      <c r="I284" s="1201"/>
      <c r="J284" s="1199"/>
      <c r="K284" s="1200"/>
      <c r="L284" s="1048"/>
      <c r="M284" s="1201"/>
      <c r="N284" s="1199"/>
      <c r="O284" s="1200"/>
      <c r="P284" s="1199"/>
      <c r="Q284" s="1200"/>
      <c r="R284" s="1048"/>
      <c r="S284" s="1201"/>
      <c r="T284" s="1048"/>
      <c r="U284" s="1201"/>
      <c r="V284" s="1199"/>
      <c r="W284" s="1200"/>
      <c r="X284" s="1048"/>
      <c r="Y284" s="1201"/>
      <c r="Z284" s="1047">
        <v>0</v>
      </c>
      <c r="AA284" s="1135"/>
      <c r="AB284" s="1138">
        <v>0</v>
      </c>
      <c r="AC284" s="1139"/>
      <c r="AD284" s="1047">
        <v>1</v>
      </c>
      <c r="AE284" s="1135"/>
      <c r="AF284" s="354" t="s">
        <v>2184</v>
      </c>
      <c r="AG284" s="372"/>
      <c r="AH284" s="372"/>
      <c r="AI284" s="372"/>
      <c r="AJ284" s="372"/>
      <c r="AK284" s="372"/>
      <c r="AL284" s="372"/>
      <c r="AM284" s="372"/>
      <c r="AN284" s="372"/>
      <c r="AO284" s="372"/>
      <c r="AP284" s="372"/>
      <c r="AQ284" s="1204"/>
      <c r="AR284" s="1205"/>
      <c r="AS284" s="1204"/>
      <c r="AT284" s="1205"/>
      <c r="AU284" s="771"/>
      <c r="AV284" s="772"/>
      <c r="AW284" s="772"/>
      <c r="AX284" s="772"/>
      <c r="AY284" s="773"/>
      <c r="AZ284" s="1235"/>
      <c r="BA284" s="650"/>
      <c r="BB284" s="650"/>
      <c r="BC284" s="650"/>
      <c r="BD284" s="650"/>
      <c r="BE284" s="650"/>
      <c r="BF284" s="1236"/>
      <c r="BG284" s="370"/>
      <c r="BH284" s="370"/>
      <c r="BI284" s="370"/>
      <c r="BJ284" s="370"/>
      <c r="BK284" s="370"/>
      <c r="BL284" s="371"/>
    </row>
    <row r="285" spans="3:64" ht="11.25" customHeight="1">
      <c r="C285" s="1229"/>
      <c r="D285" s="1226"/>
      <c r="E285" s="1227"/>
      <c r="F285" s="1227"/>
      <c r="G285" s="1228"/>
      <c r="H285" s="1048"/>
      <c r="I285" s="1201"/>
      <c r="J285" s="1199"/>
      <c r="K285" s="1200"/>
      <c r="L285" s="1048"/>
      <c r="M285" s="1201"/>
      <c r="N285" s="1199"/>
      <c r="O285" s="1200"/>
      <c r="P285" s="1199"/>
      <c r="Q285" s="1200"/>
      <c r="R285" s="1048"/>
      <c r="S285" s="1201"/>
      <c r="T285" s="1048"/>
      <c r="U285" s="1201"/>
      <c r="V285" s="1199"/>
      <c r="W285" s="1200"/>
      <c r="X285" s="1048"/>
      <c r="Y285" s="1201"/>
      <c r="Z285" s="1048"/>
      <c r="AA285" s="1201"/>
      <c r="AB285" s="1199"/>
      <c r="AC285" s="1200"/>
      <c r="AD285" s="1048"/>
      <c r="AE285" s="1201"/>
      <c r="AF285" s="356"/>
      <c r="AG285" s="362" t="s">
        <v>556</v>
      </c>
      <c r="AH285" s="366" t="s">
        <v>1752</v>
      </c>
      <c r="AI285" s="366"/>
      <c r="AJ285" s="366"/>
      <c r="AK285" s="366"/>
      <c r="AL285" s="366"/>
      <c r="AM285" s="366"/>
      <c r="AN285" s="366"/>
      <c r="AO285" s="366"/>
      <c r="AP285" s="366"/>
      <c r="AQ285" s="1204"/>
      <c r="AR285" s="1205"/>
      <c r="AS285" s="1204"/>
      <c r="AT285" s="1205"/>
      <c r="AU285" s="771"/>
      <c r="AV285" s="772"/>
      <c r="AW285" s="772"/>
      <c r="AX285" s="772"/>
      <c r="AY285" s="773"/>
      <c r="AZ285" s="1235"/>
      <c r="BA285" s="650"/>
      <c r="BB285" s="650"/>
      <c r="BC285" s="650"/>
      <c r="BD285" s="650"/>
      <c r="BE285" s="650"/>
      <c r="BF285" s="1236"/>
    </row>
    <row r="286" spans="3:64" ht="11.25" customHeight="1">
      <c r="C286" s="1229"/>
      <c r="D286" s="1226"/>
      <c r="E286" s="1227"/>
      <c r="F286" s="1227"/>
      <c r="G286" s="1228"/>
      <c r="H286" s="1048"/>
      <c r="I286" s="1201"/>
      <c r="J286" s="1199"/>
      <c r="K286" s="1200"/>
      <c r="L286" s="1048"/>
      <c r="M286" s="1201"/>
      <c r="N286" s="1199"/>
      <c r="O286" s="1200"/>
      <c r="P286" s="1199"/>
      <c r="Q286" s="1200"/>
      <c r="R286" s="1048"/>
      <c r="S286" s="1201"/>
      <c r="T286" s="1048"/>
      <c r="U286" s="1201"/>
      <c r="V286" s="1199"/>
      <c r="W286" s="1200"/>
      <c r="X286" s="1048"/>
      <c r="Y286" s="1201"/>
      <c r="Z286" s="1048"/>
      <c r="AA286" s="1201"/>
      <c r="AB286" s="1199"/>
      <c r="AC286" s="1200"/>
      <c r="AD286" s="1048"/>
      <c r="AE286" s="1201"/>
      <c r="AF286" s="358"/>
      <c r="AG286" s="364">
        <v>0</v>
      </c>
      <c r="AH286" s="1195" t="s">
        <v>2182</v>
      </c>
      <c r="AI286" s="1196"/>
      <c r="AJ286" s="1196"/>
      <c r="AK286" s="1196"/>
      <c r="AL286" s="1196"/>
      <c r="AM286" s="1196"/>
      <c r="AN286" s="1196"/>
      <c r="AO286" s="1196"/>
      <c r="AP286" s="1196"/>
      <c r="AQ286" s="1204"/>
      <c r="AR286" s="1205"/>
      <c r="AS286" s="1204"/>
      <c r="AT286" s="1205"/>
      <c r="AU286" s="771"/>
      <c r="AV286" s="772"/>
      <c r="AW286" s="772"/>
      <c r="AX286" s="772"/>
      <c r="AY286" s="773"/>
      <c r="AZ286" s="1235"/>
      <c r="BA286" s="650"/>
      <c r="BB286" s="650"/>
      <c r="BC286" s="650"/>
      <c r="BD286" s="650"/>
      <c r="BE286" s="650"/>
      <c r="BF286" s="1236"/>
    </row>
    <row r="287" spans="3:64" ht="11.25" customHeight="1">
      <c r="C287" s="1190"/>
      <c r="D287" s="1186"/>
      <c r="E287" s="1187"/>
      <c r="F287" s="1187"/>
      <c r="G287" s="1188"/>
      <c r="H287" s="1142"/>
      <c r="I287" s="1137"/>
      <c r="J287" s="1140"/>
      <c r="K287" s="1141"/>
      <c r="L287" s="1142"/>
      <c r="M287" s="1137"/>
      <c r="N287" s="1140"/>
      <c r="O287" s="1141"/>
      <c r="P287" s="1140"/>
      <c r="Q287" s="1141"/>
      <c r="R287" s="1142"/>
      <c r="S287" s="1137"/>
      <c r="T287" s="1142"/>
      <c r="U287" s="1137"/>
      <c r="V287" s="1140"/>
      <c r="W287" s="1141"/>
      <c r="X287" s="1142"/>
      <c r="Y287" s="1137"/>
      <c r="Z287" s="1142"/>
      <c r="AA287" s="1137"/>
      <c r="AB287" s="1140"/>
      <c r="AC287" s="1141"/>
      <c r="AD287" s="1142"/>
      <c r="AE287" s="1137"/>
      <c r="AF287" s="360"/>
      <c r="AG287" s="364">
        <v>1</v>
      </c>
      <c r="AH287" s="1195" t="s">
        <v>2183</v>
      </c>
      <c r="AI287" s="1196"/>
      <c r="AJ287" s="1196"/>
      <c r="AK287" s="1196"/>
      <c r="AL287" s="1196"/>
      <c r="AM287" s="1196"/>
      <c r="AN287" s="1196"/>
      <c r="AO287" s="1196"/>
      <c r="AP287" s="1196"/>
      <c r="AQ287" s="1206"/>
      <c r="AR287" s="1207"/>
      <c r="AS287" s="1206"/>
      <c r="AT287" s="1207"/>
      <c r="AU287" s="774"/>
      <c r="AV287" s="775"/>
      <c r="AW287" s="775"/>
      <c r="AX287" s="775"/>
      <c r="AY287" s="776"/>
      <c r="AZ287" s="1217"/>
      <c r="BA287" s="1218"/>
      <c r="BB287" s="1218"/>
      <c r="BC287" s="1218"/>
      <c r="BD287" s="1218"/>
      <c r="BE287" s="1218"/>
      <c r="BF287" s="1219"/>
    </row>
    <row r="288" spans="3:64" ht="13.5" customHeight="1">
      <c r="C288" s="1189">
        <f>MAX(C$15:C286)+1</f>
        <v>33</v>
      </c>
      <c r="D288" s="1183" t="s">
        <v>2269</v>
      </c>
      <c r="E288" s="1184"/>
      <c r="F288" s="1184"/>
      <c r="G288" s="1185"/>
      <c r="H288" s="1047" t="s">
        <v>1660</v>
      </c>
      <c r="I288" s="1135"/>
      <c r="J288" s="1138">
        <v>0</v>
      </c>
      <c r="K288" s="1139"/>
      <c r="L288" s="1047">
        <v>5002</v>
      </c>
      <c r="M288" s="1135"/>
      <c r="N288" s="1138">
        <v>0</v>
      </c>
      <c r="O288" s="1139"/>
      <c r="P288" s="1138">
        <v>0</v>
      </c>
      <c r="Q288" s="1139"/>
      <c r="R288" s="1047">
        <v>1</v>
      </c>
      <c r="S288" s="1135"/>
      <c r="T288" s="1047">
        <v>1</v>
      </c>
      <c r="U288" s="1135"/>
      <c r="V288" s="1138">
        <v>0</v>
      </c>
      <c r="W288" s="1139"/>
      <c r="X288" s="1047">
        <v>2</v>
      </c>
      <c r="Y288" s="1135"/>
      <c r="Z288" s="1047">
        <v>0</v>
      </c>
      <c r="AA288" s="1135"/>
      <c r="AB288" s="1138">
        <v>0</v>
      </c>
      <c r="AC288" s="1139"/>
      <c r="AD288" s="1047">
        <v>1</v>
      </c>
      <c r="AE288" s="1135"/>
      <c r="AF288" s="354" t="s">
        <v>2264</v>
      </c>
      <c r="AG288" s="355"/>
      <c r="AH288" s="355"/>
      <c r="AI288" s="355"/>
      <c r="AJ288" s="355"/>
      <c r="AK288" s="355"/>
      <c r="AL288" s="355"/>
      <c r="AM288" s="355"/>
      <c r="AN288" s="355"/>
      <c r="AO288" s="355"/>
      <c r="AP288" s="355"/>
      <c r="AQ288" s="1202" t="s">
        <v>834</v>
      </c>
      <c r="AR288" s="1203"/>
      <c r="AS288" s="1202"/>
      <c r="AT288" s="1203"/>
      <c r="AU288" s="768"/>
      <c r="AV288" s="769"/>
      <c r="AW288" s="769"/>
      <c r="AX288" s="769"/>
      <c r="AY288" s="770"/>
      <c r="AZ288" s="1192"/>
      <c r="BA288" s="1193"/>
      <c r="BB288" s="1193"/>
      <c r="BC288" s="1193"/>
      <c r="BD288" s="1193"/>
      <c r="BE288" s="1193"/>
      <c r="BF288" s="1194"/>
      <c r="BG288" s="370"/>
      <c r="BH288" s="370"/>
      <c r="BI288" s="370"/>
      <c r="BJ288" s="370"/>
      <c r="BK288" s="370"/>
      <c r="BL288" s="371"/>
    </row>
    <row r="289" spans="3:64" ht="11.25" customHeight="1">
      <c r="C289" s="1229"/>
      <c r="D289" s="1226"/>
      <c r="E289" s="1227"/>
      <c r="F289" s="1227"/>
      <c r="G289" s="1228"/>
      <c r="H289" s="1048"/>
      <c r="I289" s="1201"/>
      <c r="J289" s="1199"/>
      <c r="K289" s="1200"/>
      <c r="L289" s="1048"/>
      <c r="M289" s="1201"/>
      <c r="N289" s="1199"/>
      <c r="O289" s="1200"/>
      <c r="P289" s="1199"/>
      <c r="Q289" s="1200"/>
      <c r="R289" s="1048"/>
      <c r="S289" s="1201"/>
      <c r="T289" s="1048"/>
      <c r="U289" s="1201"/>
      <c r="V289" s="1199"/>
      <c r="W289" s="1200"/>
      <c r="X289" s="1048"/>
      <c r="Y289" s="1201"/>
      <c r="Z289" s="1048"/>
      <c r="AA289" s="1201"/>
      <c r="AB289" s="1199"/>
      <c r="AC289" s="1200"/>
      <c r="AD289" s="1048"/>
      <c r="AE289" s="1201"/>
      <c r="AF289" s="356"/>
      <c r="AG289" s="357" t="s">
        <v>556</v>
      </c>
      <c r="AH289" s="366" t="s">
        <v>1752</v>
      </c>
      <c r="AI289" s="366"/>
      <c r="AJ289" s="366"/>
      <c r="AK289" s="366"/>
      <c r="AL289" s="366"/>
      <c r="AM289" s="366"/>
      <c r="AN289" s="366"/>
      <c r="AO289" s="366"/>
      <c r="AP289" s="366"/>
      <c r="AQ289" s="1204"/>
      <c r="AR289" s="1205"/>
      <c r="AS289" s="1204"/>
      <c r="AT289" s="1205"/>
      <c r="AU289" s="771"/>
      <c r="AV289" s="772"/>
      <c r="AW289" s="772"/>
      <c r="AX289" s="772"/>
      <c r="AY289" s="773"/>
      <c r="AZ289" s="788"/>
      <c r="BA289" s="789"/>
      <c r="BB289" s="789"/>
      <c r="BC289" s="789"/>
      <c r="BD289" s="789"/>
      <c r="BE289" s="789"/>
      <c r="BF289" s="790"/>
    </row>
    <row r="290" spans="3:64" ht="11.25" customHeight="1">
      <c r="C290" s="1229"/>
      <c r="D290" s="1226"/>
      <c r="E290" s="1227"/>
      <c r="F290" s="1227"/>
      <c r="G290" s="1228"/>
      <c r="H290" s="1048"/>
      <c r="I290" s="1201"/>
      <c r="J290" s="1199"/>
      <c r="K290" s="1200"/>
      <c r="L290" s="1048"/>
      <c r="M290" s="1201"/>
      <c r="N290" s="1199"/>
      <c r="O290" s="1200"/>
      <c r="P290" s="1199"/>
      <c r="Q290" s="1200"/>
      <c r="R290" s="1048"/>
      <c r="S290" s="1201"/>
      <c r="T290" s="1048"/>
      <c r="U290" s="1201"/>
      <c r="V290" s="1199"/>
      <c r="W290" s="1200"/>
      <c r="X290" s="1048"/>
      <c r="Y290" s="1201"/>
      <c r="Z290" s="1048"/>
      <c r="AA290" s="1201"/>
      <c r="AB290" s="1199"/>
      <c r="AC290" s="1200"/>
      <c r="AD290" s="1048"/>
      <c r="AE290" s="1201"/>
      <c r="AF290" s="358"/>
      <c r="AG290" s="359">
        <v>0</v>
      </c>
      <c r="AH290" s="1195" t="s">
        <v>2265</v>
      </c>
      <c r="AI290" s="1196"/>
      <c r="AJ290" s="1196"/>
      <c r="AK290" s="1196"/>
      <c r="AL290" s="1196"/>
      <c r="AM290" s="1196"/>
      <c r="AN290" s="1196"/>
      <c r="AO290" s="1196"/>
      <c r="AP290" s="1196"/>
      <c r="AQ290" s="1204"/>
      <c r="AR290" s="1205"/>
      <c r="AS290" s="1204"/>
      <c r="AT290" s="1205"/>
      <c r="AU290" s="771"/>
      <c r="AV290" s="772"/>
      <c r="AW290" s="772"/>
      <c r="AX290" s="772"/>
      <c r="AY290" s="773"/>
      <c r="AZ290" s="788"/>
      <c r="BA290" s="789"/>
      <c r="BB290" s="789"/>
      <c r="BC290" s="789"/>
      <c r="BD290" s="789"/>
      <c r="BE290" s="789"/>
      <c r="BF290" s="790"/>
    </row>
    <row r="291" spans="3:64" ht="11.25" customHeight="1">
      <c r="C291" s="1229"/>
      <c r="D291" s="1226"/>
      <c r="E291" s="1227"/>
      <c r="F291" s="1227"/>
      <c r="G291" s="1228"/>
      <c r="H291" s="1048"/>
      <c r="I291" s="1201"/>
      <c r="J291" s="1199"/>
      <c r="K291" s="1200"/>
      <c r="L291" s="1048"/>
      <c r="M291" s="1201"/>
      <c r="N291" s="1199"/>
      <c r="O291" s="1200"/>
      <c r="P291" s="1199"/>
      <c r="Q291" s="1200"/>
      <c r="R291" s="1048"/>
      <c r="S291" s="1201"/>
      <c r="T291" s="1048"/>
      <c r="U291" s="1201"/>
      <c r="V291" s="1199"/>
      <c r="W291" s="1200"/>
      <c r="X291" s="1048"/>
      <c r="Y291" s="1201"/>
      <c r="Z291" s="1048"/>
      <c r="AA291" s="1201"/>
      <c r="AB291" s="1199"/>
      <c r="AC291" s="1200"/>
      <c r="AD291" s="1048"/>
      <c r="AE291" s="1201"/>
      <c r="AF291" s="358"/>
      <c r="AG291" s="359">
        <v>1</v>
      </c>
      <c r="AH291" s="1195" t="s">
        <v>2266</v>
      </c>
      <c r="AI291" s="1196"/>
      <c r="AJ291" s="1196"/>
      <c r="AK291" s="1196"/>
      <c r="AL291" s="1196"/>
      <c r="AM291" s="1196"/>
      <c r="AN291" s="1196"/>
      <c r="AO291" s="1196"/>
      <c r="AP291" s="1196"/>
      <c r="AQ291" s="1204"/>
      <c r="AR291" s="1205"/>
      <c r="AS291" s="1204"/>
      <c r="AT291" s="1205"/>
      <c r="AU291" s="771"/>
      <c r="AV291" s="772"/>
      <c r="AW291" s="772"/>
      <c r="AX291" s="772"/>
      <c r="AY291" s="773"/>
      <c r="AZ291" s="788"/>
      <c r="BA291" s="789"/>
      <c r="BB291" s="789"/>
      <c r="BC291" s="789"/>
      <c r="BD291" s="789"/>
      <c r="BE291" s="789"/>
      <c r="BF291" s="790"/>
    </row>
    <row r="292" spans="3:64" ht="48.75" customHeight="1">
      <c r="C292" s="1190"/>
      <c r="D292" s="1186"/>
      <c r="E292" s="1187"/>
      <c r="F292" s="1187"/>
      <c r="G292" s="1188"/>
      <c r="H292" s="1142"/>
      <c r="I292" s="1137"/>
      <c r="J292" s="1140"/>
      <c r="K292" s="1141"/>
      <c r="L292" s="1142"/>
      <c r="M292" s="1137"/>
      <c r="N292" s="1140"/>
      <c r="O292" s="1141"/>
      <c r="P292" s="1140"/>
      <c r="Q292" s="1141"/>
      <c r="R292" s="1142"/>
      <c r="S292" s="1137"/>
      <c r="T292" s="1142"/>
      <c r="U292" s="1137"/>
      <c r="V292" s="1140"/>
      <c r="W292" s="1141"/>
      <c r="X292" s="1142"/>
      <c r="Y292" s="1137"/>
      <c r="Z292" s="1143">
        <v>0</v>
      </c>
      <c r="AA292" s="1117"/>
      <c r="AB292" s="1144">
        <v>0</v>
      </c>
      <c r="AC292" s="1145"/>
      <c r="AD292" s="1143">
        <v>1</v>
      </c>
      <c r="AE292" s="1117"/>
      <c r="AF292" s="1147" t="s">
        <v>2270</v>
      </c>
      <c r="AG292" s="1196"/>
      <c r="AH292" s="1196"/>
      <c r="AI292" s="1196"/>
      <c r="AJ292" s="1196"/>
      <c r="AK292" s="1196"/>
      <c r="AL292" s="1196"/>
      <c r="AM292" s="1196"/>
      <c r="AN292" s="1196"/>
      <c r="AO292" s="1196"/>
      <c r="AP292" s="1234"/>
      <c r="AQ292" s="1206"/>
      <c r="AR292" s="1207"/>
      <c r="AS292" s="1206"/>
      <c r="AT292" s="1207"/>
      <c r="AU292" s="774"/>
      <c r="AV292" s="775"/>
      <c r="AW292" s="775"/>
      <c r="AX292" s="775"/>
      <c r="AY292" s="776"/>
      <c r="AZ292" s="791"/>
      <c r="BA292" s="792"/>
      <c r="BB292" s="792"/>
      <c r="BC292" s="792"/>
      <c r="BD292" s="792"/>
      <c r="BE292" s="792"/>
      <c r="BF292" s="793"/>
      <c r="BG292" s="370"/>
      <c r="BH292" s="370"/>
      <c r="BI292" s="370"/>
      <c r="BJ292" s="370"/>
      <c r="BK292" s="370"/>
      <c r="BL292" s="371"/>
    </row>
    <row r="293" spans="3:64" ht="13.5" customHeight="1">
      <c r="C293" s="1189">
        <f>MAX(C$15:C291)+1</f>
        <v>34</v>
      </c>
      <c r="D293" s="1183" t="s">
        <v>2271</v>
      </c>
      <c r="E293" s="1184"/>
      <c r="F293" s="1184"/>
      <c r="G293" s="1185"/>
      <c r="H293" s="1047" t="s">
        <v>1660</v>
      </c>
      <c r="I293" s="1135"/>
      <c r="J293" s="1138">
        <v>0</v>
      </c>
      <c r="K293" s="1139"/>
      <c r="L293" s="1047">
        <v>5003</v>
      </c>
      <c r="M293" s="1135"/>
      <c r="N293" s="1138">
        <v>0</v>
      </c>
      <c r="O293" s="1139"/>
      <c r="P293" s="1138">
        <v>0</v>
      </c>
      <c r="Q293" s="1139"/>
      <c r="R293" s="1047">
        <v>1</v>
      </c>
      <c r="S293" s="1135"/>
      <c r="T293" s="1047">
        <v>1</v>
      </c>
      <c r="U293" s="1135"/>
      <c r="V293" s="1138">
        <v>0</v>
      </c>
      <c r="W293" s="1139"/>
      <c r="X293" s="1047">
        <v>1</v>
      </c>
      <c r="Y293" s="1135"/>
      <c r="Z293" s="1047">
        <v>0</v>
      </c>
      <c r="AA293" s="1135"/>
      <c r="AB293" s="1138">
        <v>0</v>
      </c>
      <c r="AC293" s="1139"/>
      <c r="AD293" s="1047">
        <v>1</v>
      </c>
      <c r="AE293" s="1135"/>
      <c r="AF293" s="354" t="s">
        <v>2272</v>
      </c>
      <c r="AG293" s="355"/>
      <c r="AH293" s="355"/>
      <c r="AI293" s="355"/>
      <c r="AJ293" s="355"/>
      <c r="AK293" s="355"/>
      <c r="AL293" s="355"/>
      <c r="AM293" s="355"/>
      <c r="AN293" s="355"/>
      <c r="AO293" s="355"/>
      <c r="AP293" s="355"/>
      <c r="AQ293" s="1202" t="s">
        <v>834</v>
      </c>
      <c r="AR293" s="1203"/>
      <c r="AS293" s="1202"/>
      <c r="AT293" s="1203"/>
      <c r="AU293" s="768"/>
      <c r="AV293" s="769"/>
      <c r="AW293" s="769"/>
      <c r="AX293" s="769"/>
      <c r="AY293" s="770"/>
      <c r="AZ293" s="1192"/>
      <c r="BA293" s="1193"/>
      <c r="BB293" s="1193"/>
      <c r="BC293" s="1193"/>
      <c r="BD293" s="1193"/>
      <c r="BE293" s="1193"/>
      <c r="BF293" s="1194"/>
      <c r="BG293" s="370"/>
      <c r="BH293" s="370"/>
      <c r="BI293" s="370"/>
      <c r="BJ293" s="370"/>
      <c r="BK293" s="370"/>
      <c r="BL293" s="371"/>
    </row>
    <row r="294" spans="3:64" ht="11.25" customHeight="1">
      <c r="C294" s="1229"/>
      <c r="D294" s="1226"/>
      <c r="E294" s="1227"/>
      <c r="F294" s="1227"/>
      <c r="G294" s="1228"/>
      <c r="H294" s="1048"/>
      <c r="I294" s="1201"/>
      <c r="J294" s="1199"/>
      <c r="K294" s="1200"/>
      <c r="L294" s="1048"/>
      <c r="M294" s="1201"/>
      <c r="N294" s="1199"/>
      <c r="O294" s="1200"/>
      <c r="P294" s="1199"/>
      <c r="Q294" s="1200"/>
      <c r="R294" s="1048"/>
      <c r="S294" s="1201"/>
      <c r="T294" s="1048"/>
      <c r="U294" s="1201"/>
      <c r="V294" s="1199"/>
      <c r="W294" s="1200"/>
      <c r="X294" s="1048"/>
      <c r="Y294" s="1201"/>
      <c r="Z294" s="1048"/>
      <c r="AA294" s="1201"/>
      <c r="AB294" s="1199"/>
      <c r="AC294" s="1200"/>
      <c r="AD294" s="1048"/>
      <c r="AE294" s="1201"/>
      <c r="AF294" s="356"/>
      <c r="AG294" s="357" t="s">
        <v>556</v>
      </c>
      <c r="AH294" s="366" t="s">
        <v>1752</v>
      </c>
      <c r="AI294" s="366"/>
      <c r="AJ294" s="366"/>
      <c r="AK294" s="366"/>
      <c r="AL294" s="366"/>
      <c r="AM294" s="366"/>
      <c r="AN294" s="366"/>
      <c r="AO294" s="366"/>
      <c r="AP294" s="366"/>
      <c r="AQ294" s="1204"/>
      <c r="AR294" s="1205"/>
      <c r="AS294" s="1204"/>
      <c r="AT294" s="1205"/>
      <c r="AU294" s="771"/>
      <c r="AV294" s="772"/>
      <c r="AW294" s="772"/>
      <c r="AX294" s="772"/>
      <c r="AY294" s="773"/>
      <c r="AZ294" s="788"/>
      <c r="BA294" s="789"/>
      <c r="BB294" s="789"/>
      <c r="BC294" s="789"/>
      <c r="BD294" s="789"/>
      <c r="BE294" s="789"/>
      <c r="BF294" s="790"/>
    </row>
    <row r="295" spans="3:64" ht="11.25" customHeight="1">
      <c r="C295" s="1229"/>
      <c r="D295" s="1226"/>
      <c r="E295" s="1227"/>
      <c r="F295" s="1227"/>
      <c r="G295" s="1228"/>
      <c r="H295" s="1048"/>
      <c r="I295" s="1201"/>
      <c r="J295" s="1199"/>
      <c r="K295" s="1200"/>
      <c r="L295" s="1048"/>
      <c r="M295" s="1201"/>
      <c r="N295" s="1199"/>
      <c r="O295" s="1200"/>
      <c r="P295" s="1199"/>
      <c r="Q295" s="1200"/>
      <c r="R295" s="1048"/>
      <c r="S295" s="1201"/>
      <c r="T295" s="1048"/>
      <c r="U295" s="1201"/>
      <c r="V295" s="1199"/>
      <c r="W295" s="1200"/>
      <c r="X295" s="1048"/>
      <c r="Y295" s="1201"/>
      <c r="Z295" s="1048"/>
      <c r="AA295" s="1201"/>
      <c r="AB295" s="1199"/>
      <c r="AC295" s="1200"/>
      <c r="AD295" s="1048"/>
      <c r="AE295" s="1201"/>
      <c r="AF295" s="358"/>
      <c r="AG295" s="359">
        <v>0</v>
      </c>
      <c r="AH295" s="1195" t="s">
        <v>2273</v>
      </c>
      <c r="AI295" s="1196"/>
      <c r="AJ295" s="1196"/>
      <c r="AK295" s="1196"/>
      <c r="AL295" s="1196"/>
      <c r="AM295" s="1196"/>
      <c r="AN295" s="1196"/>
      <c r="AO295" s="1196"/>
      <c r="AP295" s="1196"/>
      <c r="AQ295" s="1204"/>
      <c r="AR295" s="1205"/>
      <c r="AS295" s="1204"/>
      <c r="AT295" s="1205"/>
      <c r="AU295" s="771"/>
      <c r="AV295" s="772"/>
      <c r="AW295" s="772"/>
      <c r="AX295" s="772"/>
      <c r="AY295" s="773"/>
      <c r="AZ295" s="788"/>
      <c r="BA295" s="789"/>
      <c r="BB295" s="789"/>
      <c r="BC295" s="789"/>
      <c r="BD295" s="789"/>
      <c r="BE295" s="789"/>
      <c r="BF295" s="790"/>
    </row>
    <row r="296" spans="3:64" ht="11.25" customHeight="1">
      <c r="C296" s="1229"/>
      <c r="D296" s="1226"/>
      <c r="E296" s="1227"/>
      <c r="F296" s="1227"/>
      <c r="G296" s="1228"/>
      <c r="H296" s="1048"/>
      <c r="I296" s="1201"/>
      <c r="J296" s="1199"/>
      <c r="K296" s="1200"/>
      <c r="L296" s="1048"/>
      <c r="M296" s="1201"/>
      <c r="N296" s="1199"/>
      <c r="O296" s="1200"/>
      <c r="P296" s="1199"/>
      <c r="Q296" s="1200"/>
      <c r="R296" s="1048"/>
      <c r="S296" s="1201"/>
      <c r="T296" s="1048"/>
      <c r="U296" s="1201"/>
      <c r="V296" s="1199"/>
      <c r="W296" s="1200"/>
      <c r="X296" s="1048"/>
      <c r="Y296" s="1201"/>
      <c r="Z296" s="1048"/>
      <c r="AA296" s="1201"/>
      <c r="AB296" s="1199"/>
      <c r="AC296" s="1200"/>
      <c r="AD296" s="1048"/>
      <c r="AE296" s="1201"/>
      <c r="AF296" s="358"/>
      <c r="AG296" s="359">
        <v>1</v>
      </c>
      <c r="AH296" s="1195">
        <v>1</v>
      </c>
      <c r="AI296" s="1196"/>
      <c r="AJ296" s="1196"/>
      <c r="AK296" s="1196"/>
      <c r="AL296" s="1196"/>
      <c r="AM296" s="1196"/>
      <c r="AN296" s="1196"/>
      <c r="AO296" s="1196"/>
      <c r="AP296" s="1196"/>
      <c r="AQ296" s="1204"/>
      <c r="AR296" s="1205"/>
      <c r="AS296" s="1204"/>
      <c r="AT296" s="1205"/>
      <c r="AU296" s="771"/>
      <c r="AV296" s="772"/>
      <c r="AW296" s="772"/>
      <c r="AX296" s="772"/>
      <c r="AY296" s="773"/>
      <c r="AZ296" s="788"/>
      <c r="BA296" s="789"/>
      <c r="BB296" s="789"/>
      <c r="BC296" s="789"/>
      <c r="BD296" s="789"/>
      <c r="BE296" s="789"/>
      <c r="BF296" s="790"/>
    </row>
    <row r="297" spans="3:64" ht="11.25" customHeight="1">
      <c r="C297" s="1229"/>
      <c r="D297" s="1226"/>
      <c r="E297" s="1227"/>
      <c r="F297" s="1227"/>
      <c r="G297" s="1228"/>
      <c r="H297" s="1048"/>
      <c r="I297" s="1201"/>
      <c r="J297" s="1199"/>
      <c r="K297" s="1200"/>
      <c r="L297" s="1048"/>
      <c r="M297" s="1201"/>
      <c r="N297" s="1199"/>
      <c r="O297" s="1200"/>
      <c r="P297" s="1199"/>
      <c r="Q297" s="1200"/>
      <c r="R297" s="1048"/>
      <c r="S297" s="1201"/>
      <c r="T297" s="1048"/>
      <c r="U297" s="1201"/>
      <c r="V297" s="1199"/>
      <c r="W297" s="1200"/>
      <c r="X297" s="1048"/>
      <c r="Y297" s="1201"/>
      <c r="Z297" s="1048"/>
      <c r="AA297" s="1201"/>
      <c r="AB297" s="1199"/>
      <c r="AC297" s="1200"/>
      <c r="AD297" s="1048"/>
      <c r="AE297" s="1201"/>
      <c r="AF297" s="358"/>
      <c r="AG297" s="359">
        <v>2</v>
      </c>
      <c r="AH297" s="1195">
        <v>2</v>
      </c>
      <c r="AI297" s="1196"/>
      <c r="AJ297" s="1196"/>
      <c r="AK297" s="1196"/>
      <c r="AL297" s="1196"/>
      <c r="AM297" s="1196"/>
      <c r="AN297" s="1196"/>
      <c r="AO297" s="1196"/>
      <c r="AP297" s="1196"/>
      <c r="AQ297" s="1204"/>
      <c r="AR297" s="1205"/>
      <c r="AS297" s="1204"/>
      <c r="AT297" s="1205"/>
      <c r="AU297" s="771"/>
      <c r="AV297" s="772"/>
      <c r="AW297" s="772"/>
      <c r="AX297" s="772"/>
      <c r="AY297" s="773"/>
      <c r="AZ297" s="788"/>
      <c r="BA297" s="789"/>
      <c r="BB297" s="789"/>
      <c r="BC297" s="789"/>
      <c r="BD297" s="789"/>
      <c r="BE297" s="789"/>
      <c r="BF297" s="790"/>
    </row>
    <row r="298" spans="3:64" ht="11.25" customHeight="1">
      <c r="C298" s="1190"/>
      <c r="D298" s="1186"/>
      <c r="E298" s="1187"/>
      <c r="F298" s="1187"/>
      <c r="G298" s="1188"/>
      <c r="H298" s="1142"/>
      <c r="I298" s="1137"/>
      <c r="J298" s="1140"/>
      <c r="K298" s="1141"/>
      <c r="L298" s="1142"/>
      <c r="M298" s="1137"/>
      <c r="N298" s="1140"/>
      <c r="O298" s="1141"/>
      <c r="P298" s="1140"/>
      <c r="Q298" s="1141"/>
      <c r="R298" s="1142"/>
      <c r="S298" s="1137"/>
      <c r="T298" s="1142"/>
      <c r="U298" s="1137"/>
      <c r="V298" s="1140"/>
      <c r="W298" s="1141"/>
      <c r="X298" s="1142"/>
      <c r="Y298" s="1137"/>
      <c r="Z298" s="1142"/>
      <c r="AA298" s="1137"/>
      <c r="AB298" s="1140"/>
      <c r="AC298" s="1141"/>
      <c r="AD298" s="1142"/>
      <c r="AE298" s="1137"/>
      <c r="AF298" s="360"/>
      <c r="AG298" s="359">
        <v>3</v>
      </c>
      <c r="AH298" s="1195">
        <v>3</v>
      </c>
      <c r="AI298" s="1196"/>
      <c r="AJ298" s="1196"/>
      <c r="AK298" s="1196"/>
      <c r="AL298" s="1196"/>
      <c r="AM298" s="1196"/>
      <c r="AN298" s="1196"/>
      <c r="AO298" s="1196"/>
      <c r="AP298" s="1196"/>
      <c r="AQ298" s="1206"/>
      <c r="AR298" s="1207"/>
      <c r="AS298" s="1206"/>
      <c r="AT298" s="1207"/>
      <c r="AU298" s="774"/>
      <c r="AV298" s="775"/>
      <c r="AW298" s="775"/>
      <c r="AX298" s="775"/>
      <c r="AY298" s="776"/>
      <c r="AZ298" s="791"/>
      <c r="BA298" s="792"/>
      <c r="BB298" s="792"/>
      <c r="BC298" s="792"/>
      <c r="BD298" s="792"/>
      <c r="BE298" s="792"/>
      <c r="BF298" s="793"/>
    </row>
    <row r="299" spans="3:64" ht="13.5" customHeight="1">
      <c r="C299" s="1189">
        <f>MAX(C$15:C298)+1</f>
        <v>35</v>
      </c>
      <c r="D299" s="1183" t="s">
        <v>3091</v>
      </c>
      <c r="E299" s="1184"/>
      <c r="F299" s="1184"/>
      <c r="G299" s="1185"/>
      <c r="H299" s="1047" t="s">
        <v>1660</v>
      </c>
      <c r="I299" s="1135"/>
      <c r="J299" s="1138">
        <v>0</v>
      </c>
      <c r="K299" s="1139"/>
      <c r="L299" s="1047">
        <v>5004</v>
      </c>
      <c r="M299" s="1135"/>
      <c r="N299" s="1138">
        <v>0</v>
      </c>
      <c r="O299" s="1139"/>
      <c r="P299" s="1138">
        <v>0</v>
      </c>
      <c r="Q299" s="1139"/>
      <c r="R299" s="1047">
        <v>1</v>
      </c>
      <c r="S299" s="1135"/>
      <c r="T299" s="1047">
        <v>1</v>
      </c>
      <c r="U299" s="1135"/>
      <c r="V299" s="1138">
        <v>0</v>
      </c>
      <c r="W299" s="1139"/>
      <c r="X299" s="1047">
        <v>1</v>
      </c>
      <c r="Y299" s="1135"/>
      <c r="Z299" s="1047">
        <v>0</v>
      </c>
      <c r="AA299" s="1135"/>
      <c r="AB299" s="1138">
        <v>0</v>
      </c>
      <c r="AC299" s="1139"/>
      <c r="AD299" s="1047">
        <v>1</v>
      </c>
      <c r="AE299" s="1135"/>
      <c r="AF299" s="354" t="s">
        <v>2274</v>
      </c>
      <c r="AG299" s="372"/>
      <c r="AH299" s="372"/>
      <c r="AI299" s="372"/>
      <c r="AJ299" s="372"/>
      <c r="AK299" s="372"/>
      <c r="AL299" s="372"/>
      <c r="AM299" s="372"/>
      <c r="AN299" s="372"/>
      <c r="AO299" s="372"/>
      <c r="AP299" s="372"/>
      <c r="AQ299" s="1208" t="s">
        <v>834</v>
      </c>
      <c r="AR299" s="1208"/>
      <c r="AS299" s="1208"/>
      <c r="AT299" s="1208"/>
      <c r="AU299" s="802"/>
      <c r="AV299" s="802"/>
      <c r="AW299" s="802"/>
      <c r="AX299" s="802"/>
      <c r="AY299" s="802"/>
      <c r="AZ299" s="1172"/>
      <c r="BA299" s="1172"/>
      <c r="BB299" s="1172"/>
      <c r="BC299" s="1172"/>
      <c r="BD299" s="1172"/>
      <c r="BE299" s="1172"/>
      <c r="BF299" s="1172"/>
      <c r="BG299" s="370"/>
      <c r="BH299" s="370"/>
      <c r="BI299" s="370"/>
      <c r="BJ299" s="370"/>
      <c r="BK299" s="370"/>
      <c r="BL299" s="371"/>
    </row>
    <row r="300" spans="3:64">
      <c r="C300" s="1229"/>
      <c r="D300" s="1226"/>
      <c r="E300" s="1227"/>
      <c r="F300" s="1227"/>
      <c r="G300" s="1228"/>
      <c r="H300" s="1048"/>
      <c r="I300" s="1201"/>
      <c r="J300" s="1199"/>
      <c r="K300" s="1200"/>
      <c r="L300" s="1048"/>
      <c r="M300" s="1201"/>
      <c r="N300" s="1199"/>
      <c r="O300" s="1200"/>
      <c r="P300" s="1199"/>
      <c r="Q300" s="1200"/>
      <c r="R300" s="1048"/>
      <c r="S300" s="1201"/>
      <c r="T300" s="1048"/>
      <c r="U300" s="1201"/>
      <c r="V300" s="1199"/>
      <c r="W300" s="1200"/>
      <c r="X300" s="1048"/>
      <c r="Y300" s="1201"/>
      <c r="Z300" s="1048"/>
      <c r="AA300" s="1201"/>
      <c r="AB300" s="1199"/>
      <c r="AC300" s="1200"/>
      <c r="AD300" s="1048"/>
      <c r="AE300" s="1201"/>
      <c r="AF300" s="356"/>
      <c r="AG300" s="375" t="s">
        <v>556</v>
      </c>
      <c r="AH300" s="366" t="s">
        <v>1752</v>
      </c>
      <c r="AI300" s="366"/>
      <c r="AJ300" s="366"/>
      <c r="AK300" s="366"/>
      <c r="AL300" s="366"/>
      <c r="AM300" s="366"/>
      <c r="AN300" s="366"/>
      <c r="AO300" s="366"/>
      <c r="AP300" s="366"/>
      <c r="AQ300" s="1208"/>
      <c r="AR300" s="1208"/>
      <c r="AS300" s="1208"/>
      <c r="AT300" s="1208"/>
      <c r="AU300" s="802"/>
      <c r="AV300" s="802"/>
      <c r="AW300" s="802"/>
      <c r="AX300" s="802"/>
      <c r="AY300" s="802"/>
      <c r="AZ300" s="1233"/>
      <c r="BA300" s="1233"/>
      <c r="BB300" s="1233"/>
      <c r="BC300" s="1233"/>
      <c r="BD300" s="1233"/>
      <c r="BE300" s="1233"/>
      <c r="BF300" s="1233"/>
    </row>
    <row r="301" spans="3:64" ht="11.25" customHeight="1">
      <c r="C301" s="1229"/>
      <c r="D301" s="1226"/>
      <c r="E301" s="1227"/>
      <c r="F301" s="1227"/>
      <c r="G301" s="1228"/>
      <c r="H301" s="1048"/>
      <c r="I301" s="1201"/>
      <c r="J301" s="1199"/>
      <c r="K301" s="1200"/>
      <c r="L301" s="1048"/>
      <c r="M301" s="1201"/>
      <c r="N301" s="1199"/>
      <c r="O301" s="1200"/>
      <c r="P301" s="1199"/>
      <c r="Q301" s="1200"/>
      <c r="R301" s="1048"/>
      <c r="S301" s="1201"/>
      <c r="T301" s="1048"/>
      <c r="U301" s="1201"/>
      <c r="V301" s="1199"/>
      <c r="W301" s="1200"/>
      <c r="X301" s="1048"/>
      <c r="Y301" s="1201"/>
      <c r="Z301" s="1048"/>
      <c r="AA301" s="1201"/>
      <c r="AB301" s="1199"/>
      <c r="AC301" s="1200"/>
      <c r="AD301" s="1048"/>
      <c r="AE301" s="1201"/>
      <c r="AF301" s="358"/>
      <c r="AG301" s="364">
        <v>0</v>
      </c>
      <c r="AH301" s="1195" t="s">
        <v>3092</v>
      </c>
      <c r="AI301" s="1196"/>
      <c r="AJ301" s="1196"/>
      <c r="AK301" s="1196"/>
      <c r="AL301" s="1196"/>
      <c r="AM301" s="1196"/>
      <c r="AN301" s="1196"/>
      <c r="AO301" s="1196"/>
      <c r="AP301" s="1196"/>
      <c r="AQ301" s="1208"/>
      <c r="AR301" s="1208"/>
      <c r="AS301" s="1208"/>
      <c r="AT301" s="1208"/>
      <c r="AU301" s="802"/>
      <c r="AV301" s="802"/>
      <c r="AW301" s="802"/>
      <c r="AX301" s="802"/>
      <c r="AY301" s="802"/>
      <c r="AZ301" s="1233"/>
      <c r="BA301" s="1233"/>
      <c r="BB301" s="1233"/>
      <c r="BC301" s="1233"/>
      <c r="BD301" s="1233"/>
      <c r="BE301" s="1233"/>
      <c r="BF301" s="1233"/>
    </row>
    <row r="302" spans="3:64">
      <c r="C302" s="1190"/>
      <c r="D302" s="1186"/>
      <c r="E302" s="1187"/>
      <c r="F302" s="1187"/>
      <c r="G302" s="1188"/>
      <c r="H302" s="1142"/>
      <c r="I302" s="1137"/>
      <c r="J302" s="1140"/>
      <c r="K302" s="1141"/>
      <c r="L302" s="1142"/>
      <c r="M302" s="1137"/>
      <c r="N302" s="1140"/>
      <c r="O302" s="1141"/>
      <c r="P302" s="1140"/>
      <c r="Q302" s="1141"/>
      <c r="R302" s="1142"/>
      <c r="S302" s="1137"/>
      <c r="T302" s="1142"/>
      <c r="U302" s="1137"/>
      <c r="V302" s="1140"/>
      <c r="W302" s="1141"/>
      <c r="X302" s="1142"/>
      <c r="Y302" s="1137"/>
      <c r="Z302" s="1142"/>
      <c r="AA302" s="1137"/>
      <c r="AB302" s="1140"/>
      <c r="AC302" s="1141"/>
      <c r="AD302" s="1142"/>
      <c r="AE302" s="1137"/>
      <c r="AF302" s="360"/>
      <c r="AG302" s="364">
        <v>1</v>
      </c>
      <c r="AH302" s="1195" t="s">
        <v>2275</v>
      </c>
      <c r="AI302" s="1196"/>
      <c r="AJ302" s="1196"/>
      <c r="AK302" s="1196"/>
      <c r="AL302" s="1196"/>
      <c r="AM302" s="1196"/>
      <c r="AN302" s="1196"/>
      <c r="AO302" s="1196"/>
      <c r="AP302" s="1196"/>
      <c r="AQ302" s="1208"/>
      <c r="AR302" s="1208"/>
      <c r="AS302" s="1208"/>
      <c r="AT302" s="1208"/>
      <c r="AU302" s="802"/>
      <c r="AV302" s="802"/>
      <c r="AW302" s="802"/>
      <c r="AX302" s="802"/>
      <c r="AY302" s="802"/>
      <c r="AZ302" s="1233"/>
      <c r="BA302" s="1233"/>
      <c r="BB302" s="1233"/>
      <c r="BC302" s="1233"/>
      <c r="BD302" s="1233"/>
      <c r="BE302" s="1233"/>
      <c r="BF302" s="1233"/>
    </row>
    <row r="303" spans="3:64" ht="13.5" customHeight="1">
      <c r="C303" s="1189">
        <f>MAX(C$15:C301)+1</f>
        <v>36</v>
      </c>
      <c r="D303" s="1183" t="s">
        <v>2980</v>
      </c>
      <c r="E303" s="1184"/>
      <c r="F303" s="1184"/>
      <c r="G303" s="1185"/>
      <c r="H303" s="1047" t="s">
        <v>1660</v>
      </c>
      <c r="I303" s="1135"/>
      <c r="J303" s="1138">
        <v>0</v>
      </c>
      <c r="K303" s="1139"/>
      <c r="L303" s="1047">
        <v>5100</v>
      </c>
      <c r="M303" s="1135"/>
      <c r="N303" s="1138">
        <v>0</v>
      </c>
      <c r="O303" s="1139"/>
      <c r="P303" s="1138">
        <v>0</v>
      </c>
      <c r="Q303" s="1139"/>
      <c r="R303" s="1047">
        <v>1</v>
      </c>
      <c r="S303" s="1135"/>
      <c r="T303" s="1047">
        <v>1</v>
      </c>
      <c r="U303" s="1135"/>
      <c r="V303" s="1138">
        <v>0</v>
      </c>
      <c r="W303" s="1139"/>
      <c r="X303" s="1047">
        <v>2</v>
      </c>
      <c r="Y303" s="1135"/>
      <c r="Z303" s="1047">
        <v>0</v>
      </c>
      <c r="AA303" s="1135"/>
      <c r="AB303" s="1138">
        <v>0</v>
      </c>
      <c r="AC303" s="1139"/>
      <c r="AD303" s="1047">
        <v>1</v>
      </c>
      <c r="AE303" s="1135"/>
      <c r="AF303" s="354" t="s">
        <v>2279</v>
      </c>
      <c r="AG303" s="355"/>
      <c r="AH303" s="355"/>
      <c r="AI303" s="355"/>
      <c r="AJ303" s="355"/>
      <c r="AK303" s="355"/>
      <c r="AL303" s="355"/>
      <c r="AM303" s="355"/>
      <c r="AN303" s="355"/>
      <c r="AO303" s="355"/>
      <c r="AP303" s="355"/>
      <c r="AQ303" s="1202" t="s">
        <v>834</v>
      </c>
      <c r="AR303" s="1203"/>
      <c r="AS303" s="1202"/>
      <c r="AT303" s="1203"/>
      <c r="AU303" s="768"/>
      <c r="AV303" s="769"/>
      <c r="AW303" s="769"/>
      <c r="AX303" s="769"/>
      <c r="AY303" s="770"/>
      <c r="AZ303" s="1192"/>
      <c r="BA303" s="1193"/>
      <c r="BB303" s="1193"/>
      <c r="BC303" s="1193"/>
      <c r="BD303" s="1193"/>
      <c r="BE303" s="1193"/>
      <c r="BF303" s="1194"/>
      <c r="BG303" s="370"/>
      <c r="BH303" s="370"/>
      <c r="BI303" s="370"/>
      <c r="BJ303" s="370"/>
      <c r="BK303" s="370"/>
      <c r="BL303" s="371"/>
    </row>
    <row r="304" spans="3:64" ht="11.25" customHeight="1">
      <c r="C304" s="1229"/>
      <c r="D304" s="1226"/>
      <c r="E304" s="1227"/>
      <c r="F304" s="1227"/>
      <c r="G304" s="1228"/>
      <c r="H304" s="1048"/>
      <c r="I304" s="1201"/>
      <c r="J304" s="1199"/>
      <c r="K304" s="1200"/>
      <c r="L304" s="1048"/>
      <c r="M304" s="1201"/>
      <c r="N304" s="1199"/>
      <c r="O304" s="1200"/>
      <c r="P304" s="1199"/>
      <c r="Q304" s="1200"/>
      <c r="R304" s="1048"/>
      <c r="S304" s="1201"/>
      <c r="T304" s="1048"/>
      <c r="U304" s="1201"/>
      <c r="V304" s="1199"/>
      <c r="W304" s="1200"/>
      <c r="X304" s="1048"/>
      <c r="Y304" s="1201"/>
      <c r="Z304" s="1048"/>
      <c r="AA304" s="1201"/>
      <c r="AB304" s="1199"/>
      <c r="AC304" s="1200"/>
      <c r="AD304" s="1048"/>
      <c r="AE304" s="1201"/>
      <c r="AF304" s="356"/>
      <c r="AG304" s="357" t="s">
        <v>556</v>
      </c>
      <c r="AH304" s="366" t="s">
        <v>1752</v>
      </c>
      <c r="AI304" s="366"/>
      <c r="AJ304" s="366"/>
      <c r="AK304" s="366"/>
      <c r="AL304" s="366"/>
      <c r="AM304" s="366"/>
      <c r="AN304" s="366"/>
      <c r="AO304" s="366"/>
      <c r="AP304" s="366"/>
      <c r="AQ304" s="1204"/>
      <c r="AR304" s="1205"/>
      <c r="AS304" s="1204"/>
      <c r="AT304" s="1205"/>
      <c r="AU304" s="771"/>
      <c r="AV304" s="772"/>
      <c r="AW304" s="772"/>
      <c r="AX304" s="772"/>
      <c r="AY304" s="773"/>
      <c r="AZ304" s="788"/>
      <c r="BA304" s="789"/>
      <c r="BB304" s="789"/>
      <c r="BC304" s="789"/>
      <c r="BD304" s="789"/>
      <c r="BE304" s="789"/>
      <c r="BF304" s="790"/>
    </row>
    <row r="305" spans="3:64" ht="11.25" customHeight="1">
      <c r="C305" s="1229"/>
      <c r="D305" s="1226"/>
      <c r="E305" s="1227"/>
      <c r="F305" s="1227"/>
      <c r="G305" s="1228"/>
      <c r="H305" s="1048"/>
      <c r="I305" s="1201"/>
      <c r="J305" s="1199"/>
      <c r="K305" s="1200"/>
      <c r="L305" s="1048"/>
      <c r="M305" s="1201"/>
      <c r="N305" s="1199"/>
      <c r="O305" s="1200"/>
      <c r="P305" s="1199"/>
      <c r="Q305" s="1200"/>
      <c r="R305" s="1048"/>
      <c r="S305" s="1201"/>
      <c r="T305" s="1048"/>
      <c r="U305" s="1201"/>
      <c r="V305" s="1199"/>
      <c r="W305" s="1200"/>
      <c r="X305" s="1048"/>
      <c r="Y305" s="1201"/>
      <c r="Z305" s="1048"/>
      <c r="AA305" s="1201"/>
      <c r="AB305" s="1199"/>
      <c r="AC305" s="1200"/>
      <c r="AD305" s="1048"/>
      <c r="AE305" s="1201"/>
      <c r="AF305" s="358"/>
      <c r="AG305" s="359">
        <v>0</v>
      </c>
      <c r="AH305" s="1195" t="s">
        <v>2280</v>
      </c>
      <c r="AI305" s="1196"/>
      <c r="AJ305" s="1196"/>
      <c r="AK305" s="1196"/>
      <c r="AL305" s="1196"/>
      <c r="AM305" s="1196"/>
      <c r="AN305" s="1196"/>
      <c r="AO305" s="1196"/>
      <c r="AP305" s="1196"/>
      <c r="AQ305" s="1204"/>
      <c r="AR305" s="1205"/>
      <c r="AS305" s="1204"/>
      <c r="AT305" s="1205"/>
      <c r="AU305" s="771"/>
      <c r="AV305" s="772"/>
      <c r="AW305" s="772"/>
      <c r="AX305" s="772"/>
      <c r="AY305" s="773"/>
      <c r="AZ305" s="788"/>
      <c r="BA305" s="789"/>
      <c r="BB305" s="789"/>
      <c r="BC305" s="789"/>
      <c r="BD305" s="789"/>
      <c r="BE305" s="789"/>
      <c r="BF305" s="790"/>
    </row>
    <row r="306" spans="3:64" ht="11.25" customHeight="1">
      <c r="C306" s="1229"/>
      <c r="D306" s="1226"/>
      <c r="E306" s="1227"/>
      <c r="F306" s="1227"/>
      <c r="G306" s="1228"/>
      <c r="H306" s="1048"/>
      <c r="I306" s="1201"/>
      <c r="J306" s="1199"/>
      <c r="K306" s="1200"/>
      <c r="L306" s="1048"/>
      <c r="M306" s="1201"/>
      <c r="N306" s="1199"/>
      <c r="O306" s="1200"/>
      <c r="P306" s="1199"/>
      <c r="Q306" s="1200"/>
      <c r="R306" s="1048"/>
      <c r="S306" s="1201"/>
      <c r="T306" s="1048"/>
      <c r="U306" s="1201"/>
      <c r="V306" s="1199"/>
      <c r="W306" s="1200"/>
      <c r="X306" s="1048"/>
      <c r="Y306" s="1201"/>
      <c r="Z306" s="1048"/>
      <c r="AA306" s="1201"/>
      <c r="AB306" s="1199"/>
      <c r="AC306" s="1200"/>
      <c r="AD306" s="1048"/>
      <c r="AE306" s="1201"/>
      <c r="AF306" s="358"/>
      <c r="AG306" s="359">
        <v>1</v>
      </c>
      <c r="AH306" s="1195" t="s">
        <v>2456</v>
      </c>
      <c r="AI306" s="1196"/>
      <c r="AJ306" s="1196"/>
      <c r="AK306" s="1196"/>
      <c r="AL306" s="1196"/>
      <c r="AM306" s="1196"/>
      <c r="AN306" s="1196"/>
      <c r="AO306" s="1196"/>
      <c r="AP306" s="1196"/>
      <c r="AQ306" s="1204"/>
      <c r="AR306" s="1205"/>
      <c r="AS306" s="1204"/>
      <c r="AT306" s="1205"/>
      <c r="AU306" s="771"/>
      <c r="AV306" s="772"/>
      <c r="AW306" s="772"/>
      <c r="AX306" s="772"/>
      <c r="AY306" s="773"/>
      <c r="AZ306" s="788"/>
      <c r="BA306" s="789"/>
      <c r="BB306" s="789"/>
      <c r="BC306" s="789"/>
      <c r="BD306" s="789"/>
      <c r="BE306" s="789"/>
      <c r="BF306" s="790"/>
    </row>
    <row r="307" spans="3:64" ht="11.25" customHeight="1">
      <c r="C307" s="1229"/>
      <c r="D307" s="1226"/>
      <c r="E307" s="1227"/>
      <c r="F307" s="1227"/>
      <c r="G307" s="1228"/>
      <c r="H307" s="1048"/>
      <c r="I307" s="1201"/>
      <c r="J307" s="1199"/>
      <c r="K307" s="1200"/>
      <c r="L307" s="1048"/>
      <c r="M307" s="1201"/>
      <c r="N307" s="1199"/>
      <c r="O307" s="1200"/>
      <c r="P307" s="1199"/>
      <c r="Q307" s="1200"/>
      <c r="R307" s="1048"/>
      <c r="S307" s="1201"/>
      <c r="T307" s="1048"/>
      <c r="U307" s="1201"/>
      <c r="V307" s="1199"/>
      <c r="W307" s="1200"/>
      <c r="X307" s="1048"/>
      <c r="Y307" s="1201"/>
      <c r="Z307" s="1048"/>
      <c r="AA307" s="1201"/>
      <c r="AB307" s="1199"/>
      <c r="AC307" s="1200"/>
      <c r="AD307" s="1048"/>
      <c r="AE307" s="1201"/>
      <c r="AF307" s="358"/>
      <c r="AG307" s="359">
        <v>2</v>
      </c>
      <c r="AH307" s="1195" t="s">
        <v>3093</v>
      </c>
      <c r="AI307" s="1196"/>
      <c r="AJ307" s="1196"/>
      <c r="AK307" s="1196"/>
      <c r="AL307" s="1196"/>
      <c r="AM307" s="1196"/>
      <c r="AN307" s="1196"/>
      <c r="AO307" s="1196"/>
      <c r="AP307" s="1196"/>
      <c r="AQ307" s="1204"/>
      <c r="AR307" s="1205"/>
      <c r="AS307" s="1204"/>
      <c r="AT307" s="1205"/>
      <c r="AU307" s="771"/>
      <c r="AV307" s="772"/>
      <c r="AW307" s="772"/>
      <c r="AX307" s="772"/>
      <c r="AY307" s="773"/>
      <c r="AZ307" s="788"/>
      <c r="BA307" s="789"/>
      <c r="BB307" s="789"/>
      <c r="BC307" s="789"/>
      <c r="BD307" s="789"/>
      <c r="BE307" s="789"/>
      <c r="BF307" s="790"/>
    </row>
    <row r="308" spans="3:64" ht="13.5">
      <c r="C308" s="1229"/>
      <c r="D308" s="1226"/>
      <c r="E308" s="1227"/>
      <c r="F308" s="1227"/>
      <c r="G308" s="1228"/>
      <c r="H308" s="1048"/>
      <c r="I308" s="1201"/>
      <c r="J308" s="1199"/>
      <c r="K308" s="1200"/>
      <c r="L308" s="1048"/>
      <c r="M308" s="1201"/>
      <c r="N308" s="1199"/>
      <c r="O308" s="1200"/>
      <c r="P308" s="1199"/>
      <c r="Q308" s="1200"/>
      <c r="R308" s="1048"/>
      <c r="S308" s="1201"/>
      <c r="T308" s="1048"/>
      <c r="U308" s="1201"/>
      <c r="V308" s="1199"/>
      <c r="W308" s="1200"/>
      <c r="X308" s="1048"/>
      <c r="Y308" s="1201"/>
      <c r="Z308" s="1047">
        <v>0</v>
      </c>
      <c r="AA308" s="1135"/>
      <c r="AB308" s="1138">
        <v>0</v>
      </c>
      <c r="AC308" s="1139"/>
      <c r="AD308" s="1047">
        <v>1</v>
      </c>
      <c r="AE308" s="1135"/>
      <c r="AF308" s="354" t="s">
        <v>2184</v>
      </c>
      <c r="AG308" s="372"/>
      <c r="AH308" s="372"/>
      <c r="AI308" s="372"/>
      <c r="AJ308" s="372"/>
      <c r="AK308" s="372"/>
      <c r="AL308" s="372"/>
      <c r="AM308" s="372"/>
      <c r="AN308" s="372"/>
      <c r="AO308" s="372"/>
      <c r="AP308" s="372"/>
      <c r="AQ308" s="1204"/>
      <c r="AR308" s="1205"/>
      <c r="AS308" s="1204"/>
      <c r="AT308" s="1205"/>
      <c r="AU308" s="771"/>
      <c r="AV308" s="772"/>
      <c r="AW308" s="772"/>
      <c r="AX308" s="772"/>
      <c r="AY308" s="773"/>
      <c r="AZ308" s="788"/>
      <c r="BA308" s="789"/>
      <c r="BB308" s="789"/>
      <c r="BC308" s="789"/>
      <c r="BD308" s="789"/>
      <c r="BE308" s="789"/>
      <c r="BF308" s="790"/>
      <c r="BG308" s="370"/>
      <c r="BH308" s="370"/>
      <c r="BI308" s="370"/>
      <c r="BJ308" s="370"/>
      <c r="BK308" s="370"/>
      <c r="BL308" s="371"/>
    </row>
    <row r="309" spans="3:64" ht="11.25" customHeight="1">
      <c r="C309" s="1229"/>
      <c r="D309" s="1226"/>
      <c r="E309" s="1227"/>
      <c r="F309" s="1227"/>
      <c r="G309" s="1228"/>
      <c r="H309" s="1048"/>
      <c r="I309" s="1201"/>
      <c r="J309" s="1199"/>
      <c r="K309" s="1200"/>
      <c r="L309" s="1048"/>
      <c r="M309" s="1201"/>
      <c r="N309" s="1199"/>
      <c r="O309" s="1200"/>
      <c r="P309" s="1199"/>
      <c r="Q309" s="1200"/>
      <c r="R309" s="1048"/>
      <c r="S309" s="1201"/>
      <c r="T309" s="1048"/>
      <c r="U309" s="1201"/>
      <c r="V309" s="1199"/>
      <c r="W309" s="1200"/>
      <c r="X309" s="1048"/>
      <c r="Y309" s="1201"/>
      <c r="Z309" s="1048"/>
      <c r="AA309" s="1201"/>
      <c r="AB309" s="1199"/>
      <c r="AC309" s="1200"/>
      <c r="AD309" s="1048"/>
      <c r="AE309" s="1201"/>
      <c r="AF309" s="356"/>
      <c r="AG309" s="362" t="s">
        <v>556</v>
      </c>
      <c r="AH309" s="366" t="s">
        <v>1752</v>
      </c>
      <c r="AI309" s="366"/>
      <c r="AJ309" s="366"/>
      <c r="AK309" s="366"/>
      <c r="AL309" s="366"/>
      <c r="AM309" s="366"/>
      <c r="AN309" s="366"/>
      <c r="AO309" s="366"/>
      <c r="AP309" s="366"/>
      <c r="AQ309" s="1204"/>
      <c r="AR309" s="1205"/>
      <c r="AS309" s="1204"/>
      <c r="AT309" s="1205"/>
      <c r="AU309" s="771"/>
      <c r="AV309" s="772"/>
      <c r="AW309" s="772"/>
      <c r="AX309" s="772"/>
      <c r="AY309" s="773"/>
      <c r="AZ309" s="788"/>
      <c r="BA309" s="789"/>
      <c r="BB309" s="789"/>
      <c r="BC309" s="789"/>
      <c r="BD309" s="789"/>
      <c r="BE309" s="789"/>
      <c r="BF309" s="790"/>
    </row>
    <row r="310" spans="3:64" ht="11.25" customHeight="1">
      <c r="C310" s="1229"/>
      <c r="D310" s="1226"/>
      <c r="E310" s="1227"/>
      <c r="F310" s="1227"/>
      <c r="G310" s="1228"/>
      <c r="H310" s="1048"/>
      <c r="I310" s="1201"/>
      <c r="J310" s="1199"/>
      <c r="K310" s="1200"/>
      <c r="L310" s="1048"/>
      <c r="M310" s="1201"/>
      <c r="N310" s="1199"/>
      <c r="O310" s="1200"/>
      <c r="P310" s="1199"/>
      <c r="Q310" s="1200"/>
      <c r="R310" s="1048"/>
      <c r="S310" s="1201"/>
      <c r="T310" s="1048"/>
      <c r="U310" s="1201"/>
      <c r="V310" s="1199"/>
      <c r="W310" s="1200"/>
      <c r="X310" s="1048"/>
      <c r="Y310" s="1201"/>
      <c r="Z310" s="1048"/>
      <c r="AA310" s="1201"/>
      <c r="AB310" s="1199"/>
      <c r="AC310" s="1200"/>
      <c r="AD310" s="1048"/>
      <c r="AE310" s="1201"/>
      <c r="AF310" s="358"/>
      <c r="AG310" s="364">
        <v>0</v>
      </c>
      <c r="AH310" s="1195" t="s">
        <v>2182</v>
      </c>
      <c r="AI310" s="1196"/>
      <c r="AJ310" s="1196"/>
      <c r="AK310" s="1196"/>
      <c r="AL310" s="1196"/>
      <c r="AM310" s="1196"/>
      <c r="AN310" s="1196"/>
      <c r="AO310" s="1196"/>
      <c r="AP310" s="1196"/>
      <c r="AQ310" s="1204"/>
      <c r="AR310" s="1205"/>
      <c r="AS310" s="1204"/>
      <c r="AT310" s="1205"/>
      <c r="AU310" s="771"/>
      <c r="AV310" s="772"/>
      <c r="AW310" s="772"/>
      <c r="AX310" s="772"/>
      <c r="AY310" s="773"/>
      <c r="AZ310" s="788"/>
      <c r="BA310" s="789"/>
      <c r="BB310" s="789"/>
      <c r="BC310" s="789"/>
      <c r="BD310" s="789"/>
      <c r="BE310" s="789"/>
      <c r="BF310" s="790"/>
    </row>
    <row r="311" spans="3:64" ht="11.25" customHeight="1">
      <c r="C311" s="1190"/>
      <c r="D311" s="1186"/>
      <c r="E311" s="1187"/>
      <c r="F311" s="1187"/>
      <c r="G311" s="1188"/>
      <c r="H311" s="1142"/>
      <c r="I311" s="1137"/>
      <c r="J311" s="1140"/>
      <c r="K311" s="1141"/>
      <c r="L311" s="1142"/>
      <c r="M311" s="1137"/>
      <c r="N311" s="1140"/>
      <c r="O311" s="1141"/>
      <c r="P311" s="1140"/>
      <c r="Q311" s="1141"/>
      <c r="R311" s="1142"/>
      <c r="S311" s="1137"/>
      <c r="T311" s="1142"/>
      <c r="U311" s="1137"/>
      <c r="V311" s="1140"/>
      <c r="W311" s="1141"/>
      <c r="X311" s="1142"/>
      <c r="Y311" s="1137"/>
      <c r="Z311" s="1142"/>
      <c r="AA311" s="1137"/>
      <c r="AB311" s="1140"/>
      <c r="AC311" s="1141"/>
      <c r="AD311" s="1142"/>
      <c r="AE311" s="1137"/>
      <c r="AF311" s="360"/>
      <c r="AG311" s="364">
        <v>1</v>
      </c>
      <c r="AH311" s="1195" t="s">
        <v>2183</v>
      </c>
      <c r="AI311" s="1196"/>
      <c r="AJ311" s="1196"/>
      <c r="AK311" s="1196"/>
      <c r="AL311" s="1196"/>
      <c r="AM311" s="1196"/>
      <c r="AN311" s="1196"/>
      <c r="AO311" s="1196"/>
      <c r="AP311" s="1196"/>
      <c r="AQ311" s="1206"/>
      <c r="AR311" s="1207"/>
      <c r="AS311" s="1206"/>
      <c r="AT311" s="1207"/>
      <c r="AU311" s="774"/>
      <c r="AV311" s="775"/>
      <c r="AW311" s="775"/>
      <c r="AX311" s="775"/>
      <c r="AY311" s="776"/>
      <c r="AZ311" s="791"/>
      <c r="BA311" s="792"/>
      <c r="BB311" s="792"/>
      <c r="BC311" s="792"/>
      <c r="BD311" s="792"/>
      <c r="BE311" s="792"/>
      <c r="BF311" s="793"/>
    </row>
    <row r="312" spans="3:64" ht="13.5" customHeight="1">
      <c r="C312" s="1189">
        <f>MAX(C$15:C310)+1</f>
        <v>37</v>
      </c>
      <c r="D312" s="1183" t="s">
        <v>2981</v>
      </c>
      <c r="E312" s="1184"/>
      <c r="F312" s="1184"/>
      <c r="G312" s="1185"/>
      <c r="H312" s="1047" t="s">
        <v>1660</v>
      </c>
      <c r="I312" s="1135"/>
      <c r="J312" s="1138">
        <v>0</v>
      </c>
      <c r="K312" s="1139"/>
      <c r="L312" s="1047">
        <v>5101</v>
      </c>
      <c r="M312" s="1135"/>
      <c r="N312" s="1138">
        <v>0</v>
      </c>
      <c r="O312" s="1139"/>
      <c r="P312" s="1138">
        <v>0</v>
      </c>
      <c r="Q312" s="1139"/>
      <c r="R312" s="1047">
        <v>1</v>
      </c>
      <c r="S312" s="1135"/>
      <c r="T312" s="1047">
        <v>1</v>
      </c>
      <c r="U312" s="1135"/>
      <c r="V312" s="1138">
        <v>0</v>
      </c>
      <c r="W312" s="1139"/>
      <c r="X312" s="1047">
        <v>2</v>
      </c>
      <c r="Y312" s="1135"/>
      <c r="Z312" s="1047">
        <v>0</v>
      </c>
      <c r="AA312" s="1135"/>
      <c r="AB312" s="1138">
        <v>0</v>
      </c>
      <c r="AC312" s="1139"/>
      <c r="AD312" s="1047">
        <v>1</v>
      </c>
      <c r="AE312" s="1135"/>
      <c r="AF312" s="354" t="s">
        <v>2279</v>
      </c>
      <c r="AG312" s="355"/>
      <c r="AH312" s="355"/>
      <c r="AI312" s="355"/>
      <c r="AJ312" s="355"/>
      <c r="AK312" s="355"/>
      <c r="AL312" s="355"/>
      <c r="AM312" s="355"/>
      <c r="AN312" s="355"/>
      <c r="AO312" s="355"/>
      <c r="AP312" s="355"/>
      <c r="AQ312" s="1202" t="s">
        <v>834</v>
      </c>
      <c r="AR312" s="1203"/>
      <c r="AS312" s="1202"/>
      <c r="AT312" s="1203"/>
      <c r="AU312" s="768"/>
      <c r="AV312" s="769"/>
      <c r="AW312" s="769"/>
      <c r="AX312" s="769"/>
      <c r="AY312" s="770"/>
      <c r="AZ312" s="1192"/>
      <c r="BA312" s="1193"/>
      <c r="BB312" s="1193"/>
      <c r="BC312" s="1193"/>
      <c r="BD312" s="1193"/>
      <c r="BE312" s="1193"/>
      <c r="BF312" s="1194"/>
      <c r="BG312" s="370"/>
      <c r="BH312" s="370"/>
      <c r="BI312" s="370"/>
      <c r="BJ312" s="370"/>
      <c r="BK312" s="370"/>
      <c r="BL312" s="371"/>
    </row>
    <row r="313" spans="3:64" ht="11.25" customHeight="1">
      <c r="C313" s="1229"/>
      <c r="D313" s="1226"/>
      <c r="E313" s="1227"/>
      <c r="F313" s="1227"/>
      <c r="G313" s="1228"/>
      <c r="H313" s="1048"/>
      <c r="I313" s="1201"/>
      <c r="J313" s="1199"/>
      <c r="K313" s="1200"/>
      <c r="L313" s="1048"/>
      <c r="M313" s="1201"/>
      <c r="N313" s="1199"/>
      <c r="O313" s="1200"/>
      <c r="P313" s="1199"/>
      <c r="Q313" s="1200"/>
      <c r="R313" s="1048"/>
      <c r="S313" s="1201"/>
      <c r="T313" s="1048"/>
      <c r="U313" s="1201"/>
      <c r="V313" s="1199"/>
      <c r="W313" s="1200"/>
      <c r="X313" s="1048"/>
      <c r="Y313" s="1201"/>
      <c r="Z313" s="1048"/>
      <c r="AA313" s="1201"/>
      <c r="AB313" s="1199"/>
      <c r="AC313" s="1200"/>
      <c r="AD313" s="1048"/>
      <c r="AE313" s="1201"/>
      <c r="AF313" s="356"/>
      <c r="AG313" s="357" t="s">
        <v>556</v>
      </c>
      <c r="AH313" s="366" t="s">
        <v>1752</v>
      </c>
      <c r="AI313" s="366"/>
      <c r="AJ313" s="366"/>
      <c r="AK313" s="366"/>
      <c r="AL313" s="366"/>
      <c r="AM313" s="366"/>
      <c r="AN313" s="366"/>
      <c r="AO313" s="366"/>
      <c r="AP313" s="366"/>
      <c r="AQ313" s="1204"/>
      <c r="AR313" s="1205"/>
      <c r="AS313" s="1204"/>
      <c r="AT313" s="1205"/>
      <c r="AU313" s="771"/>
      <c r="AV313" s="772"/>
      <c r="AW313" s="772"/>
      <c r="AX313" s="772"/>
      <c r="AY313" s="773"/>
      <c r="AZ313" s="788"/>
      <c r="BA313" s="789"/>
      <c r="BB313" s="789"/>
      <c r="BC313" s="789"/>
      <c r="BD313" s="789"/>
      <c r="BE313" s="789"/>
      <c r="BF313" s="790"/>
    </row>
    <row r="314" spans="3:64" ht="11.25" customHeight="1">
      <c r="C314" s="1229"/>
      <c r="D314" s="1226"/>
      <c r="E314" s="1227"/>
      <c r="F314" s="1227"/>
      <c r="G314" s="1228"/>
      <c r="H314" s="1048"/>
      <c r="I314" s="1201"/>
      <c r="J314" s="1199"/>
      <c r="K314" s="1200"/>
      <c r="L314" s="1048"/>
      <c r="M314" s="1201"/>
      <c r="N314" s="1199"/>
      <c r="O314" s="1200"/>
      <c r="P314" s="1199"/>
      <c r="Q314" s="1200"/>
      <c r="R314" s="1048"/>
      <c r="S314" s="1201"/>
      <c r="T314" s="1048"/>
      <c r="U314" s="1201"/>
      <c r="V314" s="1199"/>
      <c r="W314" s="1200"/>
      <c r="X314" s="1048"/>
      <c r="Y314" s="1201"/>
      <c r="Z314" s="1048"/>
      <c r="AA314" s="1201"/>
      <c r="AB314" s="1199"/>
      <c r="AC314" s="1200"/>
      <c r="AD314" s="1048"/>
      <c r="AE314" s="1201"/>
      <c r="AF314" s="358"/>
      <c r="AG314" s="359">
        <v>0</v>
      </c>
      <c r="AH314" s="1195" t="s">
        <v>2280</v>
      </c>
      <c r="AI314" s="1196"/>
      <c r="AJ314" s="1196"/>
      <c r="AK314" s="1196"/>
      <c r="AL314" s="1196"/>
      <c r="AM314" s="1196"/>
      <c r="AN314" s="1196"/>
      <c r="AO314" s="1196"/>
      <c r="AP314" s="1196"/>
      <c r="AQ314" s="1204"/>
      <c r="AR314" s="1205"/>
      <c r="AS314" s="1204"/>
      <c r="AT314" s="1205"/>
      <c r="AU314" s="771"/>
      <c r="AV314" s="772"/>
      <c r="AW314" s="772"/>
      <c r="AX314" s="772"/>
      <c r="AY314" s="773"/>
      <c r="AZ314" s="788"/>
      <c r="BA314" s="789"/>
      <c r="BB314" s="789"/>
      <c r="BC314" s="789"/>
      <c r="BD314" s="789"/>
      <c r="BE314" s="789"/>
      <c r="BF314" s="790"/>
    </row>
    <row r="315" spans="3:64" ht="11.25" customHeight="1">
      <c r="C315" s="1229"/>
      <c r="D315" s="1226"/>
      <c r="E315" s="1227"/>
      <c r="F315" s="1227"/>
      <c r="G315" s="1228"/>
      <c r="H315" s="1048"/>
      <c r="I315" s="1201"/>
      <c r="J315" s="1199"/>
      <c r="K315" s="1200"/>
      <c r="L315" s="1048"/>
      <c r="M315" s="1201"/>
      <c r="N315" s="1199"/>
      <c r="O315" s="1200"/>
      <c r="P315" s="1199"/>
      <c r="Q315" s="1200"/>
      <c r="R315" s="1048"/>
      <c r="S315" s="1201"/>
      <c r="T315" s="1048"/>
      <c r="U315" s="1201"/>
      <c r="V315" s="1199"/>
      <c r="W315" s="1200"/>
      <c r="X315" s="1048"/>
      <c r="Y315" s="1201"/>
      <c r="Z315" s="1048"/>
      <c r="AA315" s="1201"/>
      <c r="AB315" s="1199"/>
      <c r="AC315" s="1200"/>
      <c r="AD315" s="1048"/>
      <c r="AE315" s="1201"/>
      <c r="AF315" s="358"/>
      <c r="AG315" s="359">
        <v>1</v>
      </c>
      <c r="AH315" s="1195" t="s">
        <v>2456</v>
      </c>
      <c r="AI315" s="1196"/>
      <c r="AJ315" s="1196"/>
      <c r="AK315" s="1196"/>
      <c r="AL315" s="1196"/>
      <c r="AM315" s="1196"/>
      <c r="AN315" s="1196"/>
      <c r="AO315" s="1196"/>
      <c r="AP315" s="1196"/>
      <c r="AQ315" s="1204"/>
      <c r="AR315" s="1205"/>
      <c r="AS315" s="1204"/>
      <c r="AT315" s="1205"/>
      <c r="AU315" s="771"/>
      <c r="AV315" s="772"/>
      <c r="AW315" s="772"/>
      <c r="AX315" s="772"/>
      <c r="AY315" s="773"/>
      <c r="AZ315" s="788"/>
      <c r="BA315" s="789"/>
      <c r="BB315" s="789"/>
      <c r="BC315" s="789"/>
      <c r="BD315" s="789"/>
      <c r="BE315" s="789"/>
      <c r="BF315" s="790"/>
    </row>
    <row r="316" spans="3:64" ht="11.25" customHeight="1">
      <c r="C316" s="1229"/>
      <c r="D316" s="1226"/>
      <c r="E316" s="1227"/>
      <c r="F316" s="1227"/>
      <c r="G316" s="1228"/>
      <c r="H316" s="1048"/>
      <c r="I316" s="1201"/>
      <c r="J316" s="1199"/>
      <c r="K316" s="1200"/>
      <c r="L316" s="1048"/>
      <c r="M316" s="1201"/>
      <c r="N316" s="1199"/>
      <c r="O316" s="1200"/>
      <c r="P316" s="1199"/>
      <c r="Q316" s="1200"/>
      <c r="R316" s="1048"/>
      <c r="S316" s="1201"/>
      <c r="T316" s="1048"/>
      <c r="U316" s="1201"/>
      <c r="V316" s="1199"/>
      <c r="W316" s="1200"/>
      <c r="X316" s="1048"/>
      <c r="Y316" s="1201"/>
      <c r="Z316" s="1048"/>
      <c r="AA316" s="1201"/>
      <c r="AB316" s="1199"/>
      <c r="AC316" s="1200"/>
      <c r="AD316" s="1048"/>
      <c r="AE316" s="1201"/>
      <c r="AF316" s="358"/>
      <c r="AG316" s="359">
        <v>2</v>
      </c>
      <c r="AH316" s="1195" t="s">
        <v>3093</v>
      </c>
      <c r="AI316" s="1196"/>
      <c r="AJ316" s="1196"/>
      <c r="AK316" s="1196"/>
      <c r="AL316" s="1196"/>
      <c r="AM316" s="1196"/>
      <c r="AN316" s="1196"/>
      <c r="AO316" s="1196"/>
      <c r="AP316" s="1196"/>
      <c r="AQ316" s="1204"/>
      <c r="AR316" s="1205"/>
      <c r="AS316" s="1204"/>
      <c r="AT316" s="1205"/>
      <c r="AU316" s="771"/>
      <c r="AV316" s="772"/>
      <c r="AW316" s="772"/>
      <c r="AX316" s="772"/>
      <c r="AY316" s="773"/>
      <c r="AZ316" s="788"/>
      <c r="BA316" s="789"/>
      <c r="BB316" s="789"/>
      <c r="BC316" s="789"/>
      <c r="BD316" s="789"/>
      <c r="BE316" s="789"/>
      <c r="BF316" s="790"/>
    </row>
    <row r="317" spans="3:64" ht="35.25" customHeight="1">
      <c r="C317" s="1190"/>
      <c r="D317" s="1186"/>
      <c r="E317" s="1187"/>
      <c r="F317" s="1187"/>
      <c r="G317" s="1188"/>
      <c r="H317" s="1142"/>
      <c r="I317" s="1137"/>
      <c r="J317" s="1140"/>
      <c r="K317" s="1141"/>
      <c r="L317" s="1142"/>
      <c r="M317" s="1137"/>
      <c r="N317" s="1140"/>
      <c r="O317" s="1141"/>
      <c r="P317" s="1140"/>
      <c r="Q317" s="1141"/>
      <c r="R317" s="1142"/>
      <c r="S317" s="1137"/>
      <c r="T317" s="1142"/>
      <c r="U317" s="1137"/>
      <c r="V317" s="1140"/>
      <c r="W317" s="1141"/>
      <c r="X317" s="1142"/>
      <c r="Y317" s="1137"/>
      <c r="Z317" s="1143">
        <v>1</v>
      </c>
      <c r="AA317" s="1117"/>
      <c r="AB317" s="1144">
        <v>0</v>
      </c>
      <c r="AC317" s="1145"/>
      <c r="AD317" s="1143">
        <v>1</v>
      </c>
      <c r="AE317" s="1117"/>
      <c r="AF317" s="367" t="s">
        <v>2281</v>
      </c>
      <c r="AG317" s="355"/>
      <c r="AH317" s="355"/>
      <c r="AI317" s="355"/>
      <c r="AJ317" s="355"/>
      <c r="AK317" s="355"/>
      <c r="AL317" s="355"/>
      <c r="AM317" s="355"/>
      <c r="AN317" s="355"/>
      <c r="AO317" s="355"/>
      <c r="AP317" s="355"/>
      <c r="AQ317" s="1206"/>
      <c r="AR317" s="1207"/>
      <c r="AS317" s="1206"/>
      <c r="AT317" s="1207"/>
      <c r="AU317" s="774"/>
      <c r="AV317" s="775"/>
      <c r="AW317" s="775"/>
      <c r="AX317" s="775"/>
      <c r="AY317" s="776"/>
      <c r="AZ317" s="791"/>
      <c r="BA317" s="792"/>
      <c r="BB317" s="792"/>
      <c r="BC317" s="792"/>
      <c r="BD317" s="792"/>
      <c r="BE317" s="792"/>
      <c r="BF317" s="793"/>
      <c r="BG317" s="370"/>
      <c r="BH317" s="370"/>
      <c r="BI317" s="370"/>
      <c r="BJ317" s="370"/>
      <c r="BK317" s="370"/>
      <c r="BL317" s="371"/>
    </row>
    <row r="318" spans="3:64" ht="13.5" customHeight="1">
      <c r="C318" s="1189">
        <f>MAX(C$15:C316)+1</f>
        <v>38</v>
      </c>
      <c r="D318" s="1183" t="s">
        <v>2579</v>
      </c>
      <c r="E318" s="1184"/>
      <c r="F318" s="1184"/>
      <c r="G318" s="1185"/>
      <c r="H318" s="1047" t="s">
        <v>1660</v>
      </c>
      <c r="I318" s="1135"/>
      <c r="J318" s="1138">
        <v>0</v>
      </c>
      <c r="K318" s="1139"/>
      <c r="L318" s="1047">
        <v>5102</v>
      </c>
      <c r="M318" s="1135"/>
      <c r="N318" s="1138">
        <v>0</v>
      </c>
      <c r="O318" s="1139"/>
      <c r="P318" s="1138">
        <v>0</v>
      </c>
      <c r="Q318" s="1139"/>
      <c r="R318" s="1047">
        <v>1</v>
      </c>
      <c r="S318" s="1135"/>
      <c r="T318" s="1047">
        <v>1</v>
      </c>
      <c r="U318" s="1135"/>
      <c r="V318" s="1138">
        <v>0</v>
      </c>
      <c r="W318" s="1139"/>
      <c r="X318" s="1047">
        <v>2</v>
      </c>
      <c r="Y318" s="1135"/>
      <c r="Z318" s="1047">
        <v>0</v>
      </c>
      <c r="AA318" s="1135"/>
      <c r="AB318" s="1138">
        <v>0</v>
      </c>
      <c r="AC318" s="1139"/>
      <c r="AD318" s="1047">
        <v>1</v>
      </c>
      <c r="AE318" s="1135"/>
      <c r="AF318" s="354" t="s">
        <v>2283</v>
      </c>
      <c r="AG318" s="355"/>
      <c r="AH318" s="355"/>
      <c r="AI318" s="355"/>
      <c r="AJ318" s="355"/>
      <c r="AK318" s="355"/>
      <c r="AL318" s="355"/>
      <c r="AM318" s="355"/>
      <c r="AN318" s="355"/>
      <c r="AO318" s="355"/>
      <c r="AP318" s="355"/>
      <c r="AQ318" s="1202" t="s">
        <v>834</v>
      </c>
      <c r="AR318" s="1203"/>
      <c r="AS318" s="1202"/>
      <c r="AT318" s="1203"/>
      <c r="AU318" s="768"/>
      <c r="AV318" s="769"/>
      <c r="AW318" s="769"/>
      <c r="AX318" s="769"/>
      <c r="AY318" s="770"/>
      <c r="AZ318" s="1192"/>
      <c r="BA318" s="1193"/>
      <c r="BB318" s="1193"/>
      <c r="BC318" s="1193"/>
      <c r="BD318" s="1193"/>
      <c r="BE318" s="1193"/>
      <c r="BF318" s="1194"/>
      <c r="BG318" s="370"/>
      <c r="BH318" s="370"/>
      <c r="BI318" s="370"/>
      <c r="BJ318" s="370"/>
      <c r="BK318" s="370"/>
      <c r="BL318" s="371"/>
    </row>
    <row r="319" spans="3:64" ht="11.25" customHeight="1">
      <c r="C319" s="1229"/>
      <c r="D319" s="1226"/>
      <c r="E319" s="1227"/>
      <c r="F319" s="1227"/>
      <c r="G319" s="1228"/>
      <c r="H319" s="1048"/>
      <c r="I319" s="1201"/>
      <c r="J319" s="1199"/>
      <c r="K319" s="1200"/>
      <c r="L319" s="1048"/>
      <c r="M319" s="1201"/>
      <c r="N319" s="1199"/>
      <c r="O319" s="1200"/>
      <c r="P319" s="1199"/>
      <c r="Q319" s="1200"/>
      <c r="R319" s="1048"/>
      <c r="S319" s="1201"/>
      <c r="T319" s="1048"/>
      <c r="U319" s="1201"/>
      <c r="V319" s="1199"/>
      <c r="W319" s="1200"/>
      <c r="X319" s="1048"/>
      <c r="Y319" s="1201"/>
      <c r="Z319" s="1048"/>
      <c r="AA319" s="1201"/>
      <c r="AB319" s="1199"/>
      <c r="AC319" s="1200"/>
      <c r="AD319" s="1048"/>
      <c r="AE319" s="1201"/>
      <c r="AF319" s="356"/>
      <c r="AG319" s="357" t="s">
        <v>556</v>
      </c>
      <c r="AH319" s="366" t="s">
        <v>1752</v>
      </c>
      <c r="AI319" s="366"/>
      <c r="AJ319" s="366"/>
      <c r="AK319" s="366"/>
      <c r="AL319" s="366"/>
      <c r="AM319" s="366"/>
      <c r="AN319" s="366"/>
      <c r="AO319" s="366"/>
      <c r="AP319" s="366"/>
      <c r="AQ319" s="1204"/>
      <c r="AR319" s="1205"/>
      <c r="AS319" s="1204"/>
      <c r="AT319" s="1205"/>
      <c r="AU319" s="771"/>
      <c r="AV319" s="772"/>
      <c r="AW319" s="772"/>
      <c r="AX319" s="772"/>
      <c r="AY319" s="773"/>
      <c r="AZ319" s="788"/>
      <c r="BA319" s="789"/>
      <c r="BB319" s="789"/>
      <c r="BC319" s="789"/>
      <c r="BD319" s="789"/>
      <c r="BE319" s="789"/>
      <c r="BF319" s="790"/>
    </row>
    <row r="320" spans="3:64" ht="11.25" customHeight="1">
      <c r="C320" s="1229"/>
      <c r="D320" s="1226"/>
      <c r="E320" s="1227"/>
      <c r="F320" s="1227"/>
      <c r="G320" s="1228"/>
      <c r="H320" s="1048"/>
      <c r="I320" s="1201"/>
      <c r="J320" s="1199"/>
      <c r="K320" s="1200"/>
      <c r="L320" s="1048"/>
      <c r="M320" s="1201"/>
      <c r="N320" s="1199"/>
      <c r="O320" s="1200"/>
      <c r="P320" s="1199"/>
      <c r="Q320" s="1200"/>
      <c r="R320" s="1048"/>
      <c r="S320" s="1201"/>
      <c r="T320" s="1048"/>
      <c r="U320" s="1201"/>
      <c r="V320" s="1199"/>
      <c r="W320" s="1200"/>
      <c r="X320" s="1048"/>
      <c r="Y320" s="1201"/>
      <c r="Z320" s="1048"/>
      <c r="AA320" s="1201"/>
      <c r="AB320" s="1199"/>
      <c r="AC320" s="1200"/>
      <c r="AD320" s="1048"/>
      <c r="AE320" s="1201"/>
      <c r="AF320" s="358"/>
      <c r="AG320" s="359">
        <v>0</v>
      </c>
      <c r="AH320" s="1195" t="s">
        <v>2552</v>
      </c>
      <c r="AI320" s="1196"/>
      <c r="AJ320" s="1196"/>
      <c r="AK320" s="1196"/>
      <c r="AL320" s="1196"/>
      <c r="AM320" s="1196"/>
      <c r="AN320" s="1196"/>
      <c r="AO320" s="1196"/>
      <c r="AP320" s="1196"/>
      <c r="AQ320" s="1204"/>
      <c r="AR320" s="1205"/>
      <c r="AS320" s="1204"/>
      <c r="AT320" s="1205"/>
      <c r="AU320" s="771"/>
      <c r="AV320" s="772"/>
      <c r="AW320" s="772"/>
      <c r="AX320" s="772"/>
      <c r="AY320" s="773"/>
      <c r="AZ320" s="788"/>
      <c r="BA320" s="789"/>
      <c r="BB320" s="789"/>
      <c r="BC320" s="789"/>
      <c r="BD320" s="789"/>
      <c r="BE320" s="789"/>
      <c r="BF320" s="790"/>
    </row>
    <row r="321" spans="3:64" ht="11.25" customHeight="1">
      <c r="C321" s="1229"/>
      <c r="D321" s="1226"/>
      <c r="E321" s="1227"/>
      <c r="F321" s="1227"/>
      <c r="G321" s="1228"/>
      <c r="H321" s="1048"/>
      <c r="I321" s="1201"/>
      <c r="J321" s="1199"/>
      <c r="K321" s="1200"/>
      <c r="L321" s="1048"/>
      <c r="M321" s="1201"/>
      <c r="N321" s="1199"/>
      <c r="O321" s="1200"/>
      <c r="P321" s="1199"/>
      <c r="Q321" s="1200"/>
      <c r="R321" s="1048"/>
      <c r="S321" s="1201"/>
      <c r="T321" s="1048"/>
      <c r="U321" s="1201"/>
      <c r="V321" s="1199"/>
      <c r="W321" s="1200"/>
      <c r="X321" s="1048"/>
      <c r="Y321" s="1201"/>
      <c r="Z321" s="1048"/>
      <c r="AA321" s="1201"/>
      <c r="AB321" s="1199"/>
      <c r="AC321" s="1200"/>
      <c r="AD321" s="1048"/>
      <c r="AE321" s="1201"/>
      <c r="AF321" s="358"/>
      <c r="AG321" s="359">
        <v>1</v>
      </c>
      <c r="AH321" s="1195" t="s">
        <v>2285</v>
      </c>
      <c r="AI321" s="1196"/>
      <c r="AJ321" s="1196"/>
      <c r="AK321" s="1196"/>
      <c r="AL321" s="1196"/>
      <c r="AM321" s="1196"/>
      <c r="AN321" s="1196"/>
      <c r="AO321" s="1196"/>
      <c r="AP321" s="1196"/>
      <c r="AQ321" s="1204"/>
      <c r="AR321" s="1205"/>
      <c r="AS321" s="1204"/>
      <c r="AT321" s="1205"/>
      <c r="AU321" s="771"/>
      <c r="AV321" s="772"/>
      <c r="AW321" s="772"/>
      <c r="AX321" s="772"/>
      <c r="AY321" s="773"/>
      <c r="AZ321" s="788"/>
      <c r="BA321" s="789"/>
      <c r="BB321" s="789"/>
      <c r="BC321" s="789"/>
      <c r="BD321" s="789"/>
      <c r="BE321" s="789"/>
      <c r="BF321" s="790"/>
    </row>
    <row r="322" spans="3:64" ht="20.25" customHeight="1">
      <c r="C322" s="1229"/>
      <c r="D322" s="1226"/>
      <c r="E322" s="1227"/>
      <c r="F322" s="1227"/>
      <c r="G322" s="1228"/>
      <c r="H322" s="1048"/>
      <c r="I322" s="1201"/>
      <c r="J322" s="1199"/>
      <c r="K322" s="1200"/>
      <c r="L322" s="1048"/>
      <c r="M322" s="1201"/>
      <c r="N322" s="1199"/>
      <c r="O322" s="1200"/>
      <c r="P322" s="1199"/>
      <c r="Q322" s="1200"/>
      <c r="R322" s="1048"/>
      <c r="S322" s="1201"/>
      <c r="T322" s="1048"/>
      <c r="U322" s="1201"/>
      <c r="V322" s="1199"/>
      <c r="W322" s="1200"/>
      <c r="X322" s="1048"/>
      <c r="Y322" s="1201"/>
      <c r="Z322" s="1047">
        <v>0</v>
      </c>
      <c r="AA322" s="1135"/>
      <c r="AB322" s="1138">
        <v>0</v>
      </c>
      <c r="AC322" s="1139"/>
      <c r="AD322" s="1047">
        <v>1</v>
      </c>
      <c r="AE322" s="1135"/>
      <c r="AF322" s="354" t="s">
        <v>2292</v>
      </c>
      <c r="AG322" s="372"/>
      <c r="AH322" s="372"/>
      <c r="AI322" s="372"/>
      <c r="AJ322" s="372"/>
      <c r="AK322" s="372"/>
      <c r="AL322" s="372"/>
      <c r="AM322" s="372"/>
      <c r="AN322" s="372"/>
      <c r="AO322" s="372"/>
      <c r="AP322" s="372"/>
      <c r="AQ322" s="1204"/>
      <c r="AR322" s="1205"/>
      <c r="AS322" s="1204"/>
      <c r="AT322" s="1205"/>
      <c r="AU322" s="771"/>
      <c r="AV322" s="772"/>
      <c r="AW322" s="772"/>
      <c r="AX322" s="772"/>
      <c r="AY322" s="773"/>
      <c r="AZ322" s="788"/>
      <c r="BA322" s="789"/>
      <c r="BB322" s="789"/>
      <c r="BC322" s="789"/>
      <c r="BD322" s="789"/>
      <c r="BE322" s="789"/>
      <c r="BF322" s="790"/>
      <c r="BG322" s="370"/>
      <c r="BH322" s="370"/>
      <c r="BI322" s="370"/>
      <c r="BJ322" s="370"/>
      <c r="BK322" s="370"/>
      <c r="BL322" s="371"/>
    </row>
    <row r="323" spans="3:64" ht="11.25" customHeight="1">
      <c r="C323" s="1229"/>
      <c r="D323" s="1226"/>
      <c r="E323" s="1227"/>
      <c r="F323" s="1227"/>
      <c r="G323" s="1228"/>
      <c r="H323" s="1048"/>
      <c r="I323" s="1201"/>
      <c r="J323" s="1199"/>
      <c r="K323" s="1200"/>
      <c r="L323" s="1048"/>
      <c r="M323" s="1201"/>
      <c r="N323" s="1199"/>
      <c r="O323" s="1200"/>
      <c r="P323" s="1199"/>
      <c r="Q323" s="1200"/>
      <c r="R323" s="1048"/>
      <c r="S323" s="1201"/>
      <c r="T323" s="1048"/>
      <c r="U323" s="1201"/>
      <c r="V323" s="1199"/>
      <c r="W323" s="1200"/>
      <c r="X323" s="1048"/>
      <c r="Y323" s="1201"/>
      <c r="Z323" s="1048"/>
      <c r="AA323" s="1201"/>
      <c r="AB323" s="1199"/>
      <c r="AC323" s="1200"/>
      <c r="AD323" s="1048"/>
      <c r="AE323" s="1201"/>
      <c r="AF323" s="356"/>
      <c r="AG323" s="1223" t="s">
        <v>556</v>
      </c>
      <c r="AH323" s="1230" t="s">
        <v>2291</v>
      </c>
      <c r="AI323" s="1231"/>
      <c r="AJ323" s="1231"/>
      <c r="AK323" s="1232"/>
      <c r="AL323" s="373"/>
      <c r="AM323" s="380"/>
      <c r="AN323" s="380"/>
      <c r="AO323" s="380"/>
      <c r="AP323" s="381"/>
      <c r="AQ323" s="1204"/>
      <c r="AR323" s="1205"/>
      <c r="AS323" s="1204"/>
      <c r="AT323" s="1205"/>
      <c r="AU323" s="771"/>
      <c r="AV323" s="772"/>
      <c r="AW323" s="772"/>
      <c r="AX323" s="772"/>
      <c r="AY323" s="773"/>
      <c r="AZ323" s="788"/>
      <c r="BA323" s="789"/>
      <c r="BB323" s="789"/>
      <c r="BC323" s="789"/>
      <c r="BD323" s="789"/>
      <c r="BE323" s="789"/>
      <c r="BF323" s="790"/>
    </row>
    <row r="324" spans="3:64" ht="11.25" customHeight="1">
      <c r="C324" s="1229"/>
      <c r="D324" s="1226"/>
      <c r="E324" s="1227"/>
      <c r="F324" s="1227"/>
      <c r="G324" s="1228"/>
      <c r="H324" s="1048"/>
      <c r="I324" s="1201"/>
      <c r="J324" s="1199"/>
      <c r="K324" s="1200"/>
      <c r="L324" s="1048"/>
      <c r="M324" s="1201"/>
      <c r="N324" s="1199"/>
      <c r="O324" s="1200"/>
      <c r="P324" s="1199"/>
      <c r="Q324" s="1200"/>
      <c r="R324" s="1048"/>
      <c r="S324" s="1201"/>
      <c r="T324" s="1048"/>
      <c r="U324" s="1201"/>
      <c r="V324" s="1199"/>
      <c r="W324" s="1200"/>
      <c r="X324" s="1048"/>
      <c r="Y324" s="1201"/>
      <c r="Z324" s="1048"/>
      <c r="AA324" s="1201"/>
      <c r="AB324" s="1199"/>
      <c r="AC324" s="1200"/>
      <c r="AD324" s="1048"/>
      <c r="AE324" s="1201"/>
      <c r="AF324" s="358"/>
      <c r="AG324" s="1224"/>
      <c r="AH324" s="1225" t="s">
        <v>2284</v>
      </c>
      <c r="AI324" s="1225"/>
      <c r="AJ324" s="1225" t="s">
        <v>2286</v>
      </c>
      <c r="AK324" s="1225"/>
      <c r="AL324" s="373"/>
      <c r="AM324" s="380"/>
      <c r="AN324" s="380"/>
      <c r="AO324" s="380"/>
      <c r="AP324" s="381"/>
      <c r="AQ324" s="1204"/>
      <c r="AR324" s="1205"/>
      <c r="AS324" s="1204"/>
      <c r="AT324" s="1205"/>
      <c r="AU324" s="771"/>
      <c r="AV324" s="772"/>
      <c r="AW324" s="772"/>
      <c r="AX324" s="772"/>
      <c r="AY324" s="773"/>
      <c r="AZ324" s="788"/>
      <c r="BA324" s="789"/>
      <c r="BB324" s="789"/>
      <c r="BC324" s="789"/>
      <c r="BD324" s="789"/>
      <c r="BE324" s="789"/>
      <c r="BF324" s="790"/>
    </row>
    <row r="325" spans="3:64" ht="11.25" customHeight="1">
      <c r="C325" s="1229"/>
      <c r="D325" s="1226"/>
      <c r="E325" s="1227"/>
      <c r="F325" s="1227"/>
      <c r="G325" s="1228"/>
      <c r="H325" s="1048"/>
      <c r="I325" s="1201"/>
      <c r="J325" s="1199"/>
      <c r="K325" s="1200"/>
      <c r="L325" s="1048"/>
      <c r="M325" s="1201"/>
      <c r="N325" s="1199"/>
      <c r="O325" s="1200"/>
      <c r="P325" s="1199"/>
      <c r="Q325" s="1200"/>
      <c r="R325" s="1048"/>
      <c r="S325" s="1201"/>
      <c r="T325" s="1048"/>
      <c r="U325" s="1201"/>
      <c r="V325" s="1199"/>
      <c r="W325" s="1200"/>
      <c r="X325" s="1048"/>
      <c r="Y325" s="1201"/>
      <c r="Z325" s="1048"/>
      <c r="AA325" s="1201"/>
      <c r="AB325" s="1199"/>
      <c r="AC325" s="1200"/>
      <c r="AD325" s="1048"/>
      <c r="AE325" s="1201"/>
      <c r="AF325" s="358"/>
      <c r="AG325" s="364">
        <v>0</v>
      </c>
      <c r="AH325" s="1116" t="s">
        <v>2290</v>
      </c>
      <c r="AI325" s="1116"/>
      <c r="AJ325" s="1116" t="s">
        <v>2288</v>
      </c>
      <c r="AK325" s="1116"/>
      <c r="AL325" s="373"/>
      <c r="AM325" s="380"/>
      <c r="AN325" s="380"/>
      <c r="AO325" s="380"/>
      <c r="AP325" s="381"/>
      <c r="AQ325" s="1204"/>
      <c r="AR325" s="1205"/>
      <c r="AS325" s="1204"/>
      <c r="AT325" s="1205"/>
      <c r="AU325" s="771"/>
      <c r="AV325" s="772"/>
      <c r="AW325" s="772"/>
      <c r="AX325" s="772"/>
      <c r="AY325" s="773"/>
      <c r="AZ325" s="788"/>
      <c r="BA325" s="789"/>
      <c r="BB325" s="789"/>
      <c r="BC325" s="789"/>
      <c r="BD325" s="789"/>
      <c r="BE325" s="789"/>
      <c r="BF325" s="790"/>
    </row>
    <row r="326" spans="3:64" ht="11.25" customHeight="1">
      <c r="C326" s="1190"/>
      <c r="D326" s="1186"/>
      <c r="E326" s="1187"/>
      <c r="F326" s="1187"/>
      <c r="G326" s="1188"/>
      <c r="H326" s="1142"/>
      <c r="I326" s="1137"/>
      <c r="J326" s="1140"/>
      <c r="K326" s="1141"/>
      <c r="L326" s="1142"/>
      <c r="M326" s="1137"/>
      <c r="N326" s="1140"/>
      <c r="O326" s="1141"/>
      <c r="P326" s="1140"/>
      <c r="Q326" s="1141"/>
      <c r="R326" s="1142"/>
      <c r="S326" s="1137"/>
      <c r="T326" s="1142"/>
      <c r="U326" s="1137"/>
      <c r="V326" s="1140"/>
      <c r="W326" s="1141"/>
      <c r="X326" s="1142"/>
      <c r="Y326" s="1137"/>
      <c r="Z326" s="1142"/>
      <c r="AA326" s="1137"/>
      <c r="AB326" s="1140"/>
      <c r="AC326" s="1141"/>
      <c r="AD326" s="1142"/>
      <c r="AE326" s="1137"/>
      <c r="AF326" s="360"/>
      <c r="AG326" s="364">
        <v>1</v>
      </c>
      <c r="AH326" s="1116" t="s">
        <v>2287</v>
      </c>
      <c r="AI326" s="1116"/>
      <c r="AJ326" s="1116" t="s">
        <v>2289</v>
      </c>
      <c r="AK326" s="1116"/>
      <c r="AL326" s="382"/>
      <c r="AM326" s="374"/>
      <c r="AN326" s="374"/>
      <c r="AO326" s="374"/>
      <c r="AP326" s="383"/>
      <c r="AQ326" s="1206"/>
      <c r="AR326" s="1207"/>
      <c r="AS326" s="1206"/>
      <c r="AT326" s="1207"/>
      <c r="AU326" s="774"/>
      <c r="AV326" s="775"/>
      <c r="AW326" s="775"/>
      <c r="AX326" s="775"/>
      <c r="AY326" s="776"/>
      <c r="AZ326" s="791"/>
      <c r="BA326" s="792"/>
      <c r="BB326" s="792"/>
      <c r="BC326" s="792"/>
      <c r="BD326" s="792"/>
      <c r="BE326" s="792"/>
      <c r="BF326" s="793"/>
    </row>
    <row r="327" spans="3:64" ht="13.5" customHeight="1">
      <c r="C327" s="1189">
        <f>MAX(C$15:C325)+1</f>
        <v>39</v>
      </c>
      <c r="D327" s="1183" t="s">
        <v>2282</v>
      </c>
      <c r="E327" s="1184"/>
      <c r="F327" s="1184"/>
      <c r="G327" s="1185"/>
      <c r="H327" s="1047" t="s">
        <v>1660</v>
      </c>
      <c r="I327" s="1135"/>
      <c r="J327" s="1138">
        <v>0</v>
      </c>
      <c r="K327" s="1139"/>
      <c r="L327" s="1047">
        <v>5103</v>
      </c>
      <c r="M327" s="1135"/>
      <c r="N327" s="1138">
        <v>0</v>
      </c>
      <c r="O327" s="1139"/>
      <c r="P327" s="1138">
        <v>0</v>
      </c>
      <c r="Q327" s="1139"/>
      <c r="R327" s="1047">
        <v>1</v>
      </c>
      <c r="S327" s="1135"/>
      <c r="T327" s="1047">
        <v>1</v>
      </c>
      <c r="U327" s="1135"/>
      <c r="V327" s="1138">
        <v>0</v>
      </c>
      <c r="W327" s="1139"/>
      <c r="X327" s="1047">
        <v>2</v>
      </c>
      <c r="Y327" s="1135"/>
      <c r="Z327" s="1047">
        <v>0</v>
      </c>
      <c r="AA327" s="1135"/>
      <c r="AB327" s="1138">
        <v>0</v>
      </c>
      <c r="AC327" s="1139"/>
      <c r="AD327" s="1047">
        <v>1</v>
      </c>
      <c r="AE327" s="1135"/>
      <c r="AF327" s="354" t="s">
        <v>2283</v>
      </c>
      <c r="AG327" s="355"/>
      <c r="AH327" s="355"/>
      <c r="AI327" s="355"/>
      <c r="AJ327" s="355"/>
      <c r="AK327" s="355"/>
      <c r="AL327" s="355"/>
      <c r="AM327" s="355"/>
      <c r="AN327" s="355"/>
      <c r="AO327" s="355"/>
      <c r="AP327" s="355"/>
      <c r="AQ327" s="1202" t="s">
        <v>834</v>
      </c>
      <c r="AR327" s="1203"/>
      <c r="AS327" s="1202"/>
      <c r="AT327" s="1203"/>
      <c r="AU327" s="768"/>
      <c r="AV327" s="769"/>
      <c r="AW327" s="769"/>
      <c r="AX327" s="769"/>
      <c r="AY327" s="770"/>
      <c r="AZ327" s="1192"/>
      <c r="BA327" s="1193"/>
      <c r="BB327" s="1193"/>
      <c r="BC327" s="1193"/>
      <c r="BD327" s="1193"/>
      <c r="BE327" s="1193"/>
      <c r="BF327" s="1194"/>
      <c r="BG327" s="370"/>
      <c r="BH327" s="370"/>
      <c r="BI327" s="370"/>
      <c r="BJ327" s="370"/>
      <c r="BK327" s="370"/>
      <c r="BL327" s="371"/>
    </row>
    <row r="328" spans="3:64" ht="11.25" customHeight="1">
      <c r="C328" s="1229"/>
      <c r="D328" s="1226"/>
      <c r="E328" s="1227"/>
      <c r="F328" s="1227"/>
      <c r="G328" s="1228"/>
      <c r="H328" s="1048"/>
      <c r="I328" s="1201"/>
      <c r="J328" s="1199"/>
      <c r="K328" s="1200"/>
      <c r="L328" s="1048"/>
      <c r="M328" s="1201"/>
      <c r="N328" s="1199"/>
      <c r="O328" s="1200"/>
      <c r="P328" s="1199"/>
      <c r="Q328" s="1200"/>
      <c r="R328" s="1048"/>
      <c r="S328" s="1201"/>
      <c r="T328" s="1048"/>
      <c r="U328" s="1201"/>
      <c r="V328" s="1199"/>
      <c r="W328" s="1200"/>
      <c r="X328" s="1048"/>
      <c r="Y328" s="1201"/>
      <c r="Z328" s="1048"/>
      <c r="AA328" s="1201"/>
      <c r="AB328" s="1199"/>
      <c r="AC328" s="1200"/>
      <c r="AD328" s="1048"/>
      <c r="AE328" s="1201"/>
      <c r="AF328" s="356"/>
      <c r="AG328" s="357" t="s">
        <v>556</v>
      </c>
      <c r="AH328" s="366" t="s">
        <v>1752</v>
      </c>
      <c r="AI328" s="366"/>
      <c r="AJ328" s="366"/>
      <c r="AK328" s="366"/>
      <c r="AL328" s="366"/>
      <c r="AM328" s="366"/>
      <c r="AN328" s="366"/>
      <c r="AO328" s="366"/>
      <c r="AP328" s="366"/>
      <c r="AQ328" s="1204"/>
      <c r="AR328" s="1205"/>
      <c r="AS328" s="1204"/>
      <c r="AT328" s="1205"/>
      <c r="AU328" s="771"/>
      <c r="AV328" s="772"/>
      <c r="AW328" s="772"/>
      <c r="AX328" s="772"/>
      <c r="AY328" s="773"/>
      <c r="AZ328" s="788"/>
      <c r="BA328" s="789"/>
      <c r="BB328" s="789"/>
      <c r="BC328" s="789"/>
      <c r="BD328" s="789"/>
      <c r="BE328" s="789"/>
      <c r="BF328" s="790"/>
    </row>
    <row r="329" spans="3:64" ht="11.25" customHeight="1">
      <c r="C329" s="1229"/>
      <c r="D329" s="1226"/>
      <c r="E329" s="1227"/>
      <c r="F329" s="1227"/>
      <c r="G329" s="1228"/>
      <c r="H329" s="1048"/>
      <c r="I329" s="1201"/>
      <c r="J329" s="1199"/>
      <c r="K329" s="1200"/>
      <c r="L329" s="1048"/>
      <c r="M329" s="1201"/>
      <c r="N329" s="1199"/>
      <c r="O329" s="1200"/>
      <c r="P329" s="1199"/>
      <c r="Q329" s="1200"/>
      <c r="R329" s="1048"/>
      <c r="S329" s="1201"/>
      <c r="T329" s="1048"/>
      <c r="U329" s="1201"/>
      <c r="V329" s="1199"/>
      <c r="W329" s="1200"/>
      <c r="X329" s="1048"/>
      <c r="Y329" s="1201"/>
      <c r="Z329" s="1048"/>
      <c r="AA329" s="1201"/>
      <c r="AB329" s="1199"/>
      <c r="AC329" s="1200"/>
      <c r="AD329" s="1048"/>
      <c r="AE329" s="1201"/>
      <c r="AF329" s="358"/>
      <c r="AG329" s="359">
        <v>0</v>
      </c>
      <c r="AH329" s="1195" t="s">
        <v>2552</v>
      </c>
      <c r="AI329" s="1196"/>
      <c r="AJ329" s="1196"/>
      <c r="AK329" s="1196"/>
      <c r="AL329" s="1196"/>
      <c r="AM329" s="1196"/>
      <c r="AN329" s="1196"/>
      <c r="AO329" s="1196"/>
      <c r="AP329" s="1196"/>
      <c r="AQ329" s="1204"/>
      <c r="AR329" s="1205"/>
      <c r="AS329" s="1204"/>
      <c r="AT329" s="1205"/>
      <c r="AU329" s="771"/>
      <c r="AV329" s="772"/>
      <c r="AW329" s="772"/>
      <c r="AX329" s="772"/>
      <c r="AY329" s="773"/>
      <c r="AZ329" s="788"/>
      <c r="BA329" s="789"/>
      <c r="BB329" s="789"/>
      <c r="BC329" s="789"/>
      <c r="BD329" s="789"/>
      <c r="BE329" s="789"/>
      <c r="BF329" s="790"/>
    </row>
    <row r="330" spans="3:64" ht="11.25" customHeight="1">
      <c r="C330" s="1229"/>
      <c r="D330" s="1226"/>
      <c r="E330" s="1227"/>
      <c r="F330" s="1227"/>
      <c r="G330" s="1228"/>
      <c r="H330" s="1048"/>
      <c r="I330" s="1201"/>
      <c r="J330" s="1199"/>
      <c r="K330" s="1200"/>
      <c r="L330" s="1048"/>
      <c r="M330" s="1201"/>
      <c r="N330" s="1199"/>
      <c r="O330" s="1200"/>
      <c r="P330" s="1199"/>
      <c r="Q330" s="1200"/>
      <c r="R330" s="1048"/>
      <c r="S330" s="1201"/>
      <c r="T330" s="1048"/>
      <c r="U330" s="1201"/>
      <c r="V330" s="1199"/>
      <c r="W330" s="1200"/>
      <c r="X330" s="1048"/>
      <c r="Y330" s="1201"/>
      <c r="Z330" s="1048"/>
      <c r="AA330" s="1201"/>
      <c r="AB330" s="1199"/>
      <c r="AC330" s="1200"/>
      <c r="AD330" s="1048"/>
      <c r="AE330" s="1201"/>
      <c r="AF330" s="358"/>
      <c r="AG330" s="359">
        <v>1</v>
      </c>
      <c r="AH330" s="1195" t="s">
        <v>2293</v>
      </c>
      <c r="AI330" s="1196"/>
      <c r="AJ330" s="1196"/>
      <c r="AK330" s="1196"/>
      <c r="AL330" s="1196"/>
      <c r="AM330" s="1196"/>
      <c r="AN330" s="1196"/>
      <c r="AO330" s="1196"/>
      <c r="AP330" s="1196"/>
      <c r="AQ330" s="1204"/>
      <c r="AR330" s="1205"/>
      <c r="AS330" s="1204"/>
      <c r="AT330" s="1205"/>
      <c r="AU330" s="771"/>
      <c r="AV330" s="772"/>
      <c r="AW330" s="772"/>
      <c r="AX330" s="772"/>
      <c r="AY330" s="773"/>
      <c r="AZ330" s="788"/>
      <c r="BA330" s="789"/>
      <c r="BB330" s="789"/>
      <c r="BC330" s="789"/>
      <c r="BD330" s="789"/>
      <c r="BE330" s="789"/>
      <c r="BF330" s="790"/>
    </row>
    <row r="331" spans="3:64" ht="55.5" customHeight="1">
      <c r="C331" s="1190"/>
      <c r="D331" s="1186"/>
      <c r="E331" s="1187"/>
      <c r="F331" s="1187"/>
      <c r="G331" s="1188"/>
      <c r="H331" s="1142"/>
      <c r="I331" s="1137"/>
      <c r="J331" s="1140"/>
      <c r="K331" s="1141"/>
      <c r="L331" s="1142"/>
      <c r="M331" s="1137"/>
      <c r="N331" s="1140"/>
      <c r="O331" s="1141"/>
      <c r="P331" s="1140"/>
      <c r="Q331" s="1141"/>
      <c r="R331" s="1142"/>
      <c r="S331" s="1137"/>
      <c r="T331" s="1142"/>
      <c r="U331" s="1137"/>
      <c r="V331" s="1140"/>
      <c r="W331" s="1141"/>
      <c r="X331" s="1142"/>
      <c r="Y331" s="1137"/>
      <c r="Z331" s="1143">
        <v>1</v>
      </c>
      <c r="AA331" s="1117"/>
      <c r="AB331" s="1144">
        <v>0</v>
      </c>
      <c r="AC331" s="1145"/>
      <c r="AD331" s="1143">
        <v>1</v>
      </c>
      <c r="AE331" s="1117"/>
      <c r="AF331" s="1147" t="s">
        <v>2294</v>
      </c>
      <c r="AG331" s="1148"/>
      <c r="AH331" s="1148"/>
      <c r="AI331" s="1148"/>
      <c r="AJ331" s="1148"/>
      <c r="AK331" s="1148"/>
      <c r="AL331" s="1148"/>
      <c r="AM331" s="1148"/>
      <c r="AN331" s="1148"/>
      <c r="AO331" s="1148"/>
      <c r="AP331" s="1149"/>
      <c r="AQ331" s="1206"/>
      <c r="AR331" s="1207"/>
      <c r="AS331" s="1206"/>
      <c r="AT331" s="1207"/>
      <c r="AU331" s="774"/>
      <c r="AV331" s="775"/>
      <c r="AW331" s="775"/>
      <c r="AX331" s="775"/>
      <c r="AY331" s="776"/>
      <c r="AZ331" s="791"/>
      <c r="BA331" s="792"/>
      <c r="BB331" s="792"/>
      <c r="BC331" s="792"/>
      <c r="BD331" s="792"/>
      <c r="BE331" s="792"/>
      <c r="BF331" s="793"/>
      <c r="BG331" s="370"/>
      <c r="BH331" s="370"/>
      <c r="BI331" s="370"/>
      <c r="BJ331" s="370"/>
      <c r="BK331" s="370"/>
      <c r="BL331" s="371"/>
    </row>
    <row r="332" spans="3:64" ht="13.5" customHeight="1">
      <c r="C332" s="1189">
        <f>MAX(C$15:C330)+1</f>
        <v>40</v>
      </c>
      <c r="D332" s="1183" t="s">
        <v>2580</v>
      </c>
      <c r="E332" s="1184"/>
      <c r="F332" s="1184"/>
      <c r="G332" s="1185"/>
      <c r="H332" s="1047" t="s">
        <v>1660</v>
      </c>
      <c r="I332" s="1135"/>
      <c r="J332" s="1138">
        <v>0</v>
      </c>
      <c r="K332" s="1139"/>
      <c r="L332" s="1047">
        <v>5104</v>
      </c>
      <c r="M332" s="1135"/>
      <c r="N332" s="1138">
        <v>0</v>
      </c>
      <c r="O332" s="1139"/>
      <c r="P332" s="1138">
        <v>0</v>
      </c>
      <c r="Q332" s="1139"/>
      <c r="R332" s="1047">
        <v>1</v>
      </c>
      <c r="S332" s="1135"/>
      <c r="T332" s="1047">
        <v>1</v>
      </c>
      <c r="U332" s="1135"/>
      <c r="V332" s="1138">
        <v>0</v>
      </c>
      <c r="W332" s="1139"/>
      <c r="X332" s="1047">
        <v>1</v>
      </c>
      <c r="Y332" s="1135"/>
      <c r="Z332" s="1047">
        <v>0</v>
      </c>
      <c r="AA332" s="1135"/>
      <c r="AB332" s="1138">
        <v>0</v>
      </c>
      <c r="AC332" s="1139"/>
      <c r="AD332" s="1047">
        <v>1</v>
      </c>
      <c r="AE332" s="1135"/>
      <c r="AF332" s="354" t="s">
        <v>2184</v>
      </c>
      <c r="AG332" s="372"/>
      <c r="AH332" s="372"/>
      <c r="AI332" s="372"/>
      <c r="AJ332" s="372"/>
      <c r="AK332" s="372"/>
      <c r="AL332" s="372"/>
      <c r="AM332" s="372"/>
      <c r="AN332" s="372"/>
      <c r="AO332" s="372"/>
      <c r="AP332" s="372"/>
      <c r="AQ332" s="1202" t="s">
        <v>834</v>
      </c>
      <c r="AR332" s="1203"/>
      <c r="AS332" s="1202"/>
      <c r="AT332" s="1203"/>
      <c r="AU332" s="768"/>
      <c r="AV332" s="769"/>
      <c r="AW332" s="769"/>
      <c r="AX332" s="769"/>
      <c r="AY332" s="770"/>
      <c r="AZ332" s="1192"/>
      <c r="BA332" s="1193"/>
      <c r="BB332" s="1193"/>
      <c r="BC332" s="1193"/>
      <c r="BD332" s="1193"/>
      <c r="BE332" s="1193"/>
      <c r="BF332" s="1194"/>
      <c r="BG332" s="370"/>
      <c r="BH332" s="370"/>
      <c r="BI332" s="370"/>
      <c r="BJ332" s="370"/>
      <c r="BK332" s="370"/>
      <c r="BL332" s="371"/>
    </row>
    <row r="333" spans="3:64" ht="11.25" customHeight="1">
      <c r="C333" s="1229"/>
      <c r="D333" s="1226"/>
      <c r="E333" s="1227"/>
      <c r="F333" s="1227"/>
      <c r="G333" s="1228"/>
      <c r="H333" s="1048"/>
      <c r="I333" s="1201"/>
      <c r="J333" s="1199"/>
      <c r="K333" s="1200"/>
      <c r="L333" s="1048"/>
      <c r="M333" s="1201"/>
      <c r="N333" s="1199"/>
      <c r="O333" s="1200"/>
      <c r="P333" s="1199"/>
      <c r="Q333" s="1200"/>
      <c r="R333" s="1048"/>
      <c r="S333" s="1201"/>
      <c r="T333" s="1048"/>
      <c r="U333" s="1201"/>
      <c r="V333" s="1199"/>
      <c r="W333" s="1200"/>
      <c r="X333" s="1048"/>
      <c r="Y333" s="1201"/>
      <c r="Z333" s="1048"/>
      <c r="AA333" s="1201"/>
      <c r="AB333" s="1199"/>
      <c r="AC333" s="1200"/>
      <c r="AD333" s="1048"/>
      <c r="AE333" s="1201"/>
      <c r="AF333" s="356"/>
      <c r="AG333" s="362" t="s">
        <v>556</v>
      </c>
      <c r="AH333" s="366" t="s">
        <v>1752</v>
      </c>
      <c r="AI333" s="366"/>
      <c r="AJ333" s="366"/>
      <c r="AK333" s="366"/>
      <c r="AL333" s="366"/>
      <c r="AM333" s="366"/>
      <c r="AN333" s="366"/>
      <c r="AO333" s="366"/>
      <c r="AP333" s="366"/>
      <c r="AQ333" s="1204"/>
      <c r="AR333" s="1205"/>
      <c r="AS333" s="1204"/>
      <c r="AT333" s="1205"/>
      <c r="AU333" s="771"/>
      <c r="AV333" s="772"/>
      <c r="AW333" s="772"/>
      <c r="AX333" s="772"/>
      <c r="AY333" s="773"/>
      <c r="AZ333" s="788"/>
      <c r="BA333" s="789"/>
      <c r="BB333" s="789"/>
      <c r="BC333" s="789"/>
      <c r="BD333" s="789"/>
      <c r="BE333" s="789"/>
      <c r="BF333" s="790"/>
    </row>
    <row r="334" spans="3:64" ht="11.25" customHeight="1">
      <c r="C334" s="1229"/>
      <c r="D334" s="1226"/>
      <c r="E334" s="1227"/>
      <c r="F334" s="1227"/>
      <c r="G334" s="1228"/>
      <c r="H334" s="1048"/>
      <c r="I334" s="1201"/>
      <c r="J334" s="1199"/>
      <c r="K334" s="1200"/>
      <c r="L334" s="1048"/>
      <c r="M334" s="1201"/>
      <c r="N334" s="1199"/>
      <c r="O334" s="1200"/>
      <c r="P334" s="1199"/>
      <c r="Q334" s="1200"/>
      <c r="R334" s="1048"/>
      <c r="S334" s="1201"/>
      <c r="T334" s="1048"/>
      <c r="U334" s="1201"/>
      <c r="V334" s="1199"/>
      <c r="W334" s="1200"/>
      <c r="X334" s="1048"/>
      <c r="Y334" s="1201"/>
      <c r="Z334" s="1048"/>
      <c r="AA334" s="1201"/>
      <c r="AB334" s="1199"/>
      <c r="AC334" s="1200"/>
      <c r="AD334" s="1048"/>
      <c r="AE334" s="1201"/>
      <c r="AF334" s="358"/>
      <c r="AG334" s="364">
        <v>0</v>
      </c>
      <c r="AH334" s="1195" t="s">
        <v>2182</v>
      </c>
      <c r="AI334" s="1196"/>
      <c r="AJ334" s="1196"/>
      <c r="AK334" s="1196"/>
      <c r="AL334" s="1196"/>
      <c r="AM334" s="1196"/>
      <c r="AN334" s="1196"/>
      <c r="AO334" s="1196"/>
      <c r="AP334" s="1196"/>
      <c r="AQ334" s="1204"/>
      <c r="AR334" s="1205"/>
      <c r="AS334" s="1204"/>
      <c r="AT334" s="1205"/>
      <c r="AU334" s="771"/>
      <c r="AV334" s="772"/>
      <c r="AW334" s="772"/>
      <c r="AX334" s="772"/>
      <c r="AY334" s="773"/>
      <c r="AZ334" s="788"/>
      <c r="BA334" s="789"/>
      <c r="BB334" s="789"/>
      <c r="BC334" s="789"/>
      <c r="BD334" s="789"/>
      <c r="BE334" s="789"/>
      <c r="BF334" s="790"/>
    </row>
    <row r="335" spans="3:64" ht="11.25" customHeight="1">
      <c r="C335" s="1229"/>
      <c r="D335" s="1226"/>
      <c r="E335" s="1227"/>
      <c r="F335" s="1227"/>
      <c r="G335" s="1228"/>
      <c r="H335" s="1048"/>
      <c r="I335" s="1201"/>
      <c r="J335" s="1199"/>
      <c r="K335" s="1200"/>
      <c r="L335" s="1048"/>
      <c r="M335" s="1201"/>
      <c r="N335" s="1199"/>
      <c r="O335" s="1200"/>
      <c r="P335" s="1199"/>
      <c r="Q335" s="1200"/>
      <c r="R335" s="1048"/>
      <c r="S335" s="1201"/>
      <c r="T335" s="1048"/>
      <c r="U335" s="1201"/>
      <c r="V335" s="1199"/>
      <c r="W335" s="1200"/>
      <c r="X335" s="1048"/>
      <c r="Y335" s="1201"/>
      <c r="Z335" s="1048"/>
      <c r="AA335" s="1201"/>
      <c r="AB335" s="1199"/>
      <c r="AC335" s="1200"/>
      <c r="AD335" s="1048"/>
      <c r="AE335" s="1201"/>
      <c r="AF335" s="358"/>
      <c r="AG335" s="206">
        <v>1</v>
      </c>
      <c r="AH335" s="1197" t="s">
        <v>2183</v>
      </c>
      <c r="AI335" s="1198"/>
      <c r="AJ335" s="1198"/>
      <c r="AK335" s="1198"/>
      <c r="AL335" s="1198"/>
      <c r="AM335" s="1198"/>
      <c r="AN335" s="1198"/>
      <c r="AO335" s="1198"/>
      <c r="AP335" s="1198"/>
      <c r="AQ335" s="1204"/>
      <c r="AR335" s="1205"/>
      <c r="AS335" s="1204"/>
      <c r="AT335" s="1205"/>
      <c r="AU335" s="771"/>
      <c r="AV335" s="772"/>
      <c r="AW335" s="772"/>
      <c r="AX335" s="772"/>
      <c r="AY335" s="773"/>
      <c r="AZ335" s="788"/>
      <c r="BA335" s="789"/>
      <c r="BB335" s="789"/>
      <c r="BC335" s="789"/>
      <c r="BD335" s="789"/>
      <c r="BE335" s="789"/>
      <c r="BF335" s="790"/>
    </row>
    <row r="336" spans="3:64" ht="38.25" customHeight="1">
      <c r="C336" s="364">
        <f>MAX(C$15:C335)+1</f>
        <v>41</v>
      </c>
      <c r="D336" s="1147" t="s">
        <v>2581</v>
      </c>
      <c r="E336" s="1148"/>
      <c r="F336" s="1148"/>
      <c r="G336" s="1149"/>
      <c r="H336" s="1143" t="s">
        <v>1660</v>
      </c>
      <c r="I336" s="1117"/>
      <c r="J336" s="1144">
        <v>0</v>
      </c>
      <c r="K336" s="1145"/>
      <c r="L336" s="1143">
        <v>5105</v>
      </c>
      <c r="M336" s="1117"/>
      <c r="N336" s="1144">
        <v>0</v>
      </c>
      <c r="O336" s="1145"/>
      <c r="P336" s="1144">
        <v>0</v>
      </c>
      <c r="Q336" s="1145"/>
      <c r="R336" s="1143">
        <v>1</v>
      </c>
      <c r="S336" s="1117"/>
      <c r="T336" s="1143">
        <v>1</v>
      </c>
      <c r="U336" s="1117"/>
      <c r="V336" s="1144">
        <v>0</v>
      </c>
      <c r="W336" s="1145"/>
      <c r="X336" s="1143">
        <v>1</v>
      </c>
      <c r="Y336" s="1117"/>
      <c r="Z336" s="1143">
        <v>1</v>
      </c>
      <c r="AA336" s="1117"/>
      <c r="AB336" s="1144">
        <v>0</v>
      </c>
      <c r="AC336" s="1145"/>
      <c r="AD336" s="1143">
        <v>1</v>
      </c>
      <c r="AE336" s="1117"/>
      <c r="AF336" s="1147" t="s">
        <v>2281</v>
      </c>
      <c r="AG336" s="1148"/>
      <c r="AH336" s="1148"/>
      <c r="AI336" s="1148"/>
      <c r="AJ336" s="1148"/>
      <c r="AK336" s="1148"/>
      <c r="AL336" s="1148"/>
      <c r="AM336" s="1148"/>
      <c r="AN336" s="1148"/>
      <c r="AO336" s="1148"/>
      <c r="AP336" s="1149"/>
      <c r="AQ336" s="1209" t="s">
        <v>2295</v>
      </c>
      <c r="AR336" s="1210"/>
      <c r="AS336" s="1209"/>
      <c r="AT336" s="1210"/>
      <c r="AU336" s="1211"/>
      <c r="AV336" s="1212"/>
      <c r="AW336" s="1212"/>
      <c r="AX336" s="1212"/>
      <c r="AY336" s="1213"/>
      <c r="AZ336" s="1220"/>
      <c r="BA336" s="1221"/>
      <c r="BB336" s="1221"/>
      <c r="BC336" s="1221"/>
      <c r="BD336" s="1221"/>
      <c r="BE336" s="1221"/>
      <c r="BF336" s="1222"/>
      <c r="BG336" s="370"/>
      <c r="BH336" s="370"/>
      <c r="BI336" s="370"/>
      <c r="BJ336" s="370"/>
      <c r="BK336" s="370"/>
      <c r="BL336" s="371"/>
    </row>
    <row r="337" spans="3:64" ht="22.5" customHeight="1">
      <c r="C337" s="1116">
        <f>MAX(C$15:C336)+1</f>
        <v>42</v>
      </c>
      <c r="D337" s="1120" t="s">
        <v>2582</v>
      </c>
      <c r="E337" s="1120"/>
      <c r="F337" s="1120"/>
      <c r="G337" s="1120"/>
      <c r="H337" s="1116" t="s">
        <v>1660</v>
      </c>
      <c r="I337" s="1116"/>
      <c r="J337" s="1115">
        <v>0</v>
      </c>
      <c r="K337" s="1115"/>
      <c r="L337" s="1116">
        <v>5106</v>
      </c>
      <c r="M337" s="1116"/>
      <c r="N337" s="1115">
        <v>0</v>
      </c>
      <c r="O337" s="1115"/>
      <c r="P337" s="1115">
        <v>0</v>
      </c>
      <c r="Q337" s="1115"/>
      <c r="R337" s="1116">
        <v>1</v>
      </c>
      <c r="S337" s="1116"/>
      <c r="T337" s="1116">
        <v>1</v>
      </c>
      <c r="U337" s="1116"/>
      <c r="V337" s="1115">
        <v>0</v>
      </c>
      <c r="W337" s="1115"/>
      <c r="X337" s="1116">
        <v>1</v>
      </c>
      <c r="Y337" s="1116"/>
      <c r="Z337" s="1116">
        <v>0</v>
      </c>
      <c r="AA337" s="1116"/>
      <c r="AB337" s="1115">
        <v>0</v>
      </c>
      <c r="AC337" s="1115"/>
      <c r="AD337" s="1116">
        <v>1</v>
      </c>
      <c r="AE337" s="1116"/>
      <c r="AF337" s="354" t="s">
        <v>2296</v>
      </c>
      <c r="AG337" s="368"/>
      <c r="AH337" s="368"/>
      <c r="AI337" s="368"/>
      <c r="AJ337" s="368"/>
      <c r="AK337" s="368"/>
      <c r="AL337" s="368"/>
      <c r="AM337" s="368"/>
      <c r="AN337" s="368"/>
      <c r="AO337" s="368"/>
      <c r="AP337" s="368"/>
      <c r="AQ337" s="1208" t="s">
        <v>2295</v>
      </c>
      <c r="AR337" s="1208"/>
      <c r="AS337" s="1208"/>
      <c r="AT337" s="1208"/>
      <c r="AU337" s="802"/>
      <c r="AV337" s="802"/>
      <c r="AW337" s="802"/>
      <c r="AX337" s="802"/>
      <c r="AY337" s="802"/>
      <c r="AZ337" s="941"/>
      <c r="BA337" s="941"/>
      <c r="BB337" s="941"/>
      <c r="BC337" s="941"/>
      <c r="BD337" s="941"/>
      <c r="BE337" s="941"/>
      <c r="BF337" s="941"/>
      <c r="BG337" s="370"/>
      <c r="BH337" s="370"/>
      <c r="BI337" s="370"/>
      <c r="BJ337" s="370"/>
      <c r="BK337" s="370"/>
      <c r="BL337" s="371"/>
    </row>
    <row r="338" spans="3:64" ht="11.25" customHeight="1">
      <c r="C338" s="1116"/>
      <c r="D338" s="1120"/>
      <c r="E338" s="1120"/>
      <c r="F338" s="1120"/>
      <c r="G338" s="1120"/>
      <c r="H338" s="1116"/>
      <c r="I338" s="1116"/>
      <c r="J338" s="1115"/>
      <c r="K338" s="1115"/>
      <c r="L338" s="1116"/>
      <c r="M338" s="1116"/>
      <c r="N338" s="1115"/>
      <c r="O338" s="1115"/>
      <c r="P338" s="1115"/>
      <c r="Q338" s="1115"/>
      <c r="R338" s="1116"/>
      <c r="S338" s="1116"/>
      <c r="T338" s="1116"/>
      <c r="U338" s="1116"/>
      <c r="V338" s="1115"/>
      <c r="W338" s="1115"/>
      <c r="X338" s="1116"/>
      <c r="Y338" s="1116"/>
      <c r="Z338" s="1116"/>
      <c r="AA338" s="1116"/>
      <c r="AB338" s="1115"/>
      <c r="AC338" s="1115"/>
      <c r="AD338" s="1116"/>
      <c r="AE338" s="1116"/>
      <c r="AF338" s="356"/>
      <c r="AG338" s="362" t="s">
        <v>556</v>
      </c>
      <c r="AH338" s="366" t="s">
        <v>1752</v>
      </c>
      <c r="AI338" s="366"/>
      <c r="AJ338" s="366"/>
      <c r="AK338" s="366"/>
      <c r="AL338" s="366"/>
      <c r="AM338" s="366"/>
      <c r="AN338" s="366"/>
      <c r="AO338" s="366"/>
      <c r="AP338" s="366"/>
      <c r="AQ338" s="1208"/>
      <c r="AR338" s="1208"/>
      <c r="AS338" s="1208"/>
      <c r="AT338" s="1208"/>
      <c r="AU338" s="802"/>
      <c r="AV338" s="802"/>
      <c r="AW338" s="802"/>
      <c r="AX338" s="802"/>
      <c r="AY338" s="802"/>
      <c r="AZ338" s="941"/>
      <c r="BA338" s="941"/>
      <c r="BB338" s="941"/>
      <c r="BC338" s="941"/>
      <c r="BD338" s="941"/>
      <c r="BE338" s="941"/>
      <c r="BF338" s="941"/>
    </row>
    <row r="339" spans="3:64" ht="11.25" customHeight="1">
      <c r="C339" s="1116"/>
      <c r="D339" s="1120"/>
      <c r="E339" s="1120"/>
      <c r="F339" s="1120"/>
      <c r="G339" s="1120"/>
      <c r="H339" s="1116"/>
      <c r="I339" s="1116"/>
      <c r="J339" s="1115"/>
      <c r="K339" s="1115"/>
      <c r="L339" s="1116"/>
      <c r="M339" s="1116"/>
      <c r="N339" s="1115"/>
      <c r="O339" s="1115"/>
      <c r="P339" s="1115"/>
      <c r="Q339" s="1115"/>
      <c r="R339" s="1116"/>
      <c r="S339" s="1116"/>
      <c r="T339" s="1116"/>
      <c r="U339" s="1116"/>
      <c r="V339" s="1115"/>
      <c r="W339" s="1115"/>
      <c r="X339" s="1116"/>
      <c r="Y339" s="1116"/>
      <c r="Z339" s="1116"/>
      <c r="AA339" s="1116"/>
      <c r="AB339" s="1115"/>
      <c r="AC339" s="1115"/>
      <c r="AD339" s="1116"/>
      <c r="AE339" s="1116"/>
      <c r="AF339" s="358"/>
      <c r="AG339" s="364">
        <v>0</v>
      </c>
      <c r="AH339" s="1195" t="s">
        <v>2273</v>
      </c>
      <c r="AI339" s="1196"/>
      <c r="AJ339" s="1196"/>
      <c r="AK339" s="1196"/>
      <c r="AL339" s="1196"/>
      <c r="AM339" s="1196"/>
      <c r="AN339" s="1196"/>
      <c r="AO339" s="1196"/>
      <c r="AP339" s="1196"/>
      <c r="AQ339" s="1208"/>
      <c r="AR339" s="1208"/>
      <c r="AS339" s="1208"/>
      <c r="AT339" s="1208"/>
      <c r="AU339" s="802"/>
      <c r="AV339" s="802"/>
      <c r="AW339" s="802"/>
      <c r="AX339" s="802"/>
      <c r="AY339" s="802"/>
      <c r="AZ339" s="941"/>
      <c r="BA339" s="941"/>
      <c r="BB339" s="941"/>
      <c r="BC339" s="941"/>
      <c r="BD339" s="941"/>
      <c r="BE339" s="941"/>
      <c r="BF339" s="941"/>
    </row>
    <row r="340" spans="3:64" ht="11.25" customHeight="1">
      <c r="C340" s="1116"/>
      <c r="D340" s="1120"/>
      <c r="E340" s="1120"/>
      <c r="F340" s="1120"/>
      <c r="G340" s="1120"/>
      <c r="H340" s="1116"/>
      <c r="I340" s="1116"/>
      <c r="J340" s="1115"/>
      <c r="K340" s="1115"/>
      <c r="L340" s="1116"/>
      <c r="M340" s="1116"/>
      <c r="N340" s="1115"/>
      <c r="O340" s="1115"/>
      <c r="P340" s="1115"/>
      <c r="Q340" s="1115"/>
      <c r="R340" s="1116"/>
      <c r="S340" s="1116"/>
      <c r="T340" s="1116"/>
      <c r="U340" s="1116"/>
      <c r="V340" s="1115"/>
      <c r="W340" s="1115"/>
      <c r="X340" s="1116"/>
      <c r="Y340" s="1116"/>
      <c r="Z340" s="1116"/>
      <c r="AA340" s="1116"/>
      <c r="AB340" s="1115"/>
      <c r="AC340" s="1115"/>
      <c r="AD340" s="1116"/>
      <c r="AE340" s="1116"/>
      <c r="AF340" s="358"/>
      <c r="AG340" s="364">
        <v>1</v>
      </c>
      <c r="AH340" s="1195" t="s">
        <v>2351</v>
      </c>
      <c r="AI340" s="1196"/>
      <c r="AJ340" s="1196"/>
      <c r="AK340" s="1196"/>
      <c r="AL340" s="1196"/>
      <c r="AM340" s="1196"/>
      <c r="AN340" s="1196"/>
      <c r="AO340" s="1196"/>
      <c r="AP340" s="1196"/>
      <c r="AQ340" s="1208"/>
      <c r="AR340" s="1208"/>
      <c r="AS340" s="1208"/>
      <c r="AT340" s="1208"/>
      <c r="AU340" s="802"/>
      <c r="AV340" s="802"/>
      <c r="AW340" s="802"/>
      <c r="AX340" s="802"/>
      <c r="AY340" s="802"/>
      <c r="AZ340" s="941"/>
      <c r="BA340" s="941"/>
      <c r="BB340" s="941"/>
      <c r="BC340" s="941"/>
      <c r="BD340" s="941"/>
      <c r="BE340" s="941"/>
      <c r="BF340" s="941"/>
    </row>
    <row r="341" spans="3:64" ht="11.25" customHeight="1">
      <c r="C341" s="1116"/>
      <c r="D341" s="1120"/>
      <c r="E341" s="1120"/>
      <c r="F341" s="1120"/>
      <c r="G341" s="1120"/>
      <c r="H341" s="1116"/>
      <c r="I341" s="1116"/>
      <c r="J341" s="1115"/>
      <c r="K341" s="1115"/>
      <c r="L341" s="1116"/>
      <c r="M341" s="1116"/>
      <c r="N341" s="1115"/>
      <c r="O341" s="1115"/>
      <c r="P341" s="1115"/>
      <c r="Q341" s="1115"/>
      <c r="R341" s="1116"/>
      <c r="S341" s="1116"/>
      <c r="T341" s="1116"/>
      <c r="U341" s="1116"/>
      <c r="V341" s="1115"/>
      <c r="W341" s="1115"/>
      <c r="X341" s="1116"/>
      <c r="Y341" s="1116"/>
      <c r="Z341" s="1116"/>
      <c r="AA341" s="1116"/>
      <c r="AB341" s="1115"/>
      <c r="AC341" s="1115"/>
      <c r="AD341" s="1116"/>
      <c r="AE341" s="1116"/>
      <c r="AF341" s="358"/>
      <c r="AG341" s="364">
        <v>2</v>
      </c>
      <c r="AH341" s="1195" t="s">
        <v>2352</v>
      </c>
      <c r="AI341" s="1196"/>
      <c r="AJ341" s="1196"/>
      <c r="AK341" s="1196"/>
      <c r="AL341" s="1196"/>
      <c r="AM341" s="1196"/>
      <c r="AN341" s="1196"/>
      <c r="AO341" s="1196"/>
      <c r="AP341" s="1196"/>
      <c r="AQ341" s="1208"/>
      <c r="AR341" s="1208"/>
      <c r="AS341" s="1208"/>
      <c r="AT341" s="1208"/>
      <c r="AU341" s="802"/>
      <c r="AV341" s="802"/>
      <c r="AW341" s="802"/>
      <c r="AX341" s="802"/>
      <c r="AY341" s="802"/>
      <c r="AZ341" s="941"/>
      <c r="BA341" s="941"/>
      <c r="BB341" s="941"/>
      <c r="BC341" s="941"/>
      <c r="BD341" s="941"/>
      <c r="BE341" s="941"/>
      <c r="BF341" s="941"/>
    </row>
    <row r="342" spans="3:64" ht="11.25" customHeight="1">
      <c r="C342" s="1116"/>
      <c r="D342" s="1120"/>
      <c r="E342" s="1120"/>
      <c r="F342" s="1120"/>
      <c r="G342" s="1120"/>
      <c r="H342" s="1116"/>
      <c r="I342" s="1116"/>
      <c r="J342" s="1115"/>
      <c r="K342" s="1115"/>
      <c r="L342" s="1116"/>
      <c r="M342" s="1116"/>
      <c r="N342" s="1115"/>
      <c r="O342" s="1115"/>
      <c r="P342" s="1115"/>
      <c r="Q342" s="1115"/>
      <c r="R342" s="1116"/>
      <c r="S342" s="1116"/>
      <c r="T342" s="1116"/>
      <c r="U342" s="1116"/>
      <c r="V342" s="1115"/>
      <c r="W342" s="1115"/>
      <c r="X342" s="1116"/>
      <c r="Y342" s="1116"/>
      <c r="Z342" s="1116"/>
      <c r="AA342" s="1116"/>
      <c r="AB342" s="1115"/>
      <c r="AC342" s="1115"/>
      <c r="AD342" s="1116"/>
      <c r="AE342" s="1116"/>
      <c r="AF342" s="360"/>
      <c r="AG342" s="364">
        <v>3</v>
      </c>
      <c r="AH342" s="1195" t="s">
        <v>2353</v>
      </c>
      <c r="AI342" s="1196"/>
      <c r="AJ342" s="1196"/>
      <c r="AK342" s="1196"/>
      <c r="AL342" s="1196"/>
      <c r="AM342" s="1196"/>
      <c r="AN342" s="1196"/>
      <c r="AO342" s="1196"/>
      <c r="AP342" s="1196"/>
      <c r="AQ342" s="1208"/>
      <c r="AR342" s="1208"/>
      <c r="AS342" s="1208"/>
      <c r="AT342" s="1208"/>
      <c r="AU342" s="802"/>
      <c r="AV342" s="802"/>
      <c r="AW342" s="802"/>
      <c r="AX342" s="802"/>
      <c r="AY342" s="802"/>
      <c r="AZ342" s="941"/>
      <c r="BA342" s="941"/>
      <c r="BB342" s="941"/>
      <c r="BC342" s="941"/>
      <c r="BD342" s="941"/>
      <c r="BE342" s="941"/>
      <c r="BF342" s="941"/>
    </row>
    <row r="343" spans="3:64">
      <c r="C343" s="1180" t="s">
        <v>2299</v>
      </c>
      <c r="D343" s="1181"/>
      <c r="E343" s="1181"/>
      <c r="F343" s="1181"/>
      <c r="G343" s="1181"/>
      <c r="H343" s="1181"/>
      <c r="I343" s="1181"/>
      <c r="J343" s="1181"/>
      <c r="K343" s="1181"/>
      <c r="L343" s="1181"/>
      <c r="M343" s="1181"/>
      <c r="N343" s="1181"/>
      <c r="O343" s="1181"/>
      <c r="P343" s="1181"/>
      <c r="Q343" s="1181"/>
      <c r="R343" s="1181"/>
      <c r="S343" s="1181"/>
      <c r="T343" s="1181"/>
      <c r="U343" s="1181"/>
      <c r="V343" s="1181"/>
      <c r="W343" s="1181"/>
      <c r="X343" s="1181"/>
      <c r="Y343" s="1181"/>
      <c r="Z343" s="1181"/>
      <c r="AA343" s="1181"/>
      <c r="AB343" s="1181"/>
      <c r="AC343" s="1181"/>
      <c r="AD343" s="1181"/>
      <c r="AE343" s="1181"/>
      <c r="AF343" s="1181"/>
      <c r="AG343" s="1181"/>
      <c r="AH343" s="1181"/>
      <c r="AI343" s="1181"/>
      <c r="AJ343" s="1181"/>
      <c r="AK343" s="1181"/>
      <c r="AL343" s="1181"/>
      <c r="AM343" s="1181"/>
      <c r="AN343" s="1181"/>
      <c r="AO343" s="1181"/>
      <c r="AP343" s="1181"/>
      <c r="AQ343" s="1181"/>
      <c r="AR343" s="1181"/>
      <c r="AS343" s="1181"/>
      <c r="AT343" s="1181"/>
      <c r="AU343" s="1181"/>
      <c r="AV343" s="1181"/>
      <c r="AW343" s="1181"/>
      <c r="AX343" s="1181"/>
      <c r="AY343" s="1181"/>
      <c r="AZ343" s="1181"/>
      <c r="BA343" s="1181"/>
      <c r="BB343" s="1181"/>
      <c r="BC343" s="1181"/>
      <c r="BD343" s="1181"/>
      <c r="BE343" s="1181"/>
      <c r="BF343" s="1182"/>
    </row>
    <row r="344" spans="3:64" ht="44.25" customHeight="1">
      <c r="C344" s="1189">
        <f>MAX(C$15:C342)+1</f>
        <v>43</v>
      </c>
      <c r="D344" s="1183" t="s">
        <v>2301</v>
      </c>
      <c r="E344" s="1184"/>
      <c r="F344" s="1184"/>
      <c r="G344" s="1185"/>
      <c r="H344" s="1047" t="s">
        <v>1660</v>
      </c>
      <c r="I344" s="1135"/>
      <c r="J344" s="1138">
        <v>0</v>
      </c>
      <c r="K344" s="1139"/>
      <c r="L344" s="1047">
        <v>7000</v>
      </c>
      <c r="M344" s="1135"/>
      <c r="N344" s="1138">
        <v>0</v>
      </c>
      <c r="O344" s="1139"/>
      <c r="P344" s="1138">
        <v>0</v>
      </c>
      <c r="Q344" s="1139"/>
      <c r="R344" s="1151" t="s">
        <v>2479</v>
      </c>
      <c r="S344" s="1135"/>
      <c r="T344" s="1151" t="s">
        <v>2498</v>
      </c>
      <c r="U344" s="1135"/>
      <c r="V344" s="1138">
        <v>0</v>
      </c>
      <c r="W344" s="1139"/>
      <c r="X344" s="1047">
        <v>2</v>
      </c>
      <c r="Y344" s="1135"/>
      <c r="Z344" s="1143">
        <v>0</v>
      </c>
      <c r="AA344" s="1117"/>
      <c r="AB344" s="1144">
        <v>0</v>
      </c>
      <c r="AC344" s="1145"/>
      <c r="AD344" s="1146">
        <v>1</v>
      </c>
      <c r="AE344" s="1119"/>
      <c r="AF344" s="1147" t="s">
        <v>2480</v>
      </c>
      <c r="AG344" s="1148"/>
      <c r="AH344" s="1148"/>
      <c r="AI344" s="1148"/>
      <c r="AJ344" s="1148"/>
      <c r="AK344" s="1148"/>
      <c r="AL344" s="1148"/>
      <c r="AM344" s="1148"/>
      <c r="AN344" s="1148"/>
      <c r="AO344" s="1148"/>
      <c r="AP344" s="1149"/>
      <c r="AQ344" s="1202" t="s">
        <v>834</v>
      </c>
      <c r="AR344" s="1203"/>
      <c r="AS344" s="1202"/>
      <c r="AT344" s="1203"/>
      <c r="AU344" s="768"/>
      <c r="AV344" s="769"/>
      <c r="AW344" s="769"/>
      <c r="AX344" s="769"/>
      <c r="AY344" s="770"/>
      <c r="AZ344" s="1214" t="s">
        <v>2482</v>
      </c>
      <c r="BA344" s="1215"/>
      <c r="BB344" s="1215"/>
      <c r="BC344" s="1215"/>
      <c r="BD344" s="1215"/>
      <c r="BE344" s="1215"/>
      <c r="BF344" s="1216"/>
      <c r="BG344" s="370"/>
      <c r="BH344" s="370"/>
      <c r="BI344" s="370"/>
      <c r="BJ344" s="370"/>
      <c r="BK344" s="370"/>
      <c r="BL344" s="371"/>
    </row>
    <row r="345" spans="3:64" ht="44.25" customHeight="1">
      <c r="C345" s="1190"/>
      <c r="D345" s="1186"/>
      <c r="E345" s="1187"/>
      <c r="F345" s="1187"/>
      <c r="G345" s="1188"/>
      <c r="H345" s="1142"/>
      <c r="I345" s="1137"/>
      <c r="J345" s="1140"/>
      <c r="K345" s="1141"/>
      <c r="L345" s="1142"/>
      <c r="M345" s="1137"/>
      <c r="N345" s="1140"/>
      <c r="O345" s="1141"/>
      <c r="P345" s="1140"/>
      <c r="Q345" s="1141"/>
      <c r="R345" s="1142"/>
      <c r="S345" s="1137"/>
      <c r="T345" s="1142"/>
      <c r="U345" s="1137"/>
      <c r="V345" s="1140"/>
      <c r="W345" s="1141"/>
      <c r="X345" s="1142"/>
      <c r="Y345" s="1137"/>
      <c r="Z345" s="1143">
        <v>10</v>
      </c>
      <c r="AA345" s="1117"/>
      <c r="AB345" s="1144">
        <v>0</v>
      </c>
      <c r="AC345" s="1145"/>
      <c r="AD345" s="1146" t="s">
        <v>2300</v>
      </c>
      <c r="AE345" s="1119"/>
      <c r="AF345" s="1147" t="s">
        <v>2481</v>
      </c>
      <c r="AG345" s="1148"/>
      <c r="AH345" s="1148"/>
      <c r="AI345" s="1148"/>
      <c r="AJ345" s="1148"/>
      <c r="AK345" s="1148"/>
      <c r="AL345" s="1148"/>
      <c r="AM345" s="1148"/>
      <c r="AN345" s="1148"/>
      <c r="AO345" s="1148"/>
      <c r="AP345" s="1149"/>
      <c r="AQ345" s="1206"/>
      <c r="AR345" s="1207"/>
      <c r="AS345" s="1206"/>
      <c r="AT345" s="1207"/>
      <c r="AU345" s="774"/>
      <c r="AV345" s="775"/>
      <c r="AW345" s="775"/>
      <c r="AX345" s="775"/>
      <c r="AY345" s="776"/>
      <c r="AZ345" s="1217"/>
      <c r="BA345" s="1218"/>
      <c r="BB345" s="1218"/>
      <c r="BC345" s="1218"/>
      <c r="BD345" s="1218"/>
      <c r="BE345" s="1218"/>
      <c r="BF345" s="1219"/>
      <c r="BG345" s="370"/>
      <c r="BH345" s="370"/>
      <c r="BI345" s="370"/>
      <c r="BJ345" s="370"/>
      <c r="BK345" s="370"/>
      <c r="BL345" s="371"/>
    </row>
    <row r="346" spans="3:64">
      <c r="C346" s="1180" t="s">
        <v>2302</v>
      </c>
      <c r="D346" s="1181"/>
      <c r="E346" s="1181"/>
      <c r="F346" s="1181"/>
      <c r="G346" s="1181"/>
      <c r="H346" s="1181"/>
      <c r="I346" s="1181"/>
      <c r="J346" s="1181"/>
      <c r="K346" s="1181"/>
      <c r="L346" s="1181"/>
      <c r="M346" s="1181"/>
      <c r="N346" s="1181"/>
      <c r="O346" s="1181"/>
      <c r="P346" s="1181"/>
      <c r="Q346" s="1181"/>
      <c r="R346" s="1181"/>
      <c r="S346" s="1181"/>
      <c r="T346" s="1181"/>
      <c r="U346" s="1181"/>
      <c r="V346" s="1181"/>
      <c r="W346" s="1181"/>
      <c r="X346" s="1181"/>
      <c r="Y346" s="1181"/>
      <c r="Z346" s="1181"/>
      <c r="AA346" s="1181"/>
      <c r="AB346" s="1181"/>
      <c r="AC346" s="1181"/>
      <c r="AD346" s="1181"/>
      <c r="AE346" s="1181"/>
      <c r="AF346" s="1181"/>
      <c r="AG346" s="1181"/>
      <c r="AH346" s="1181"/>
      <c r="AI346" s="1181"/>
      <c r="AJ346" s="1181"/>
      <c r="AK346" s="1181"/>
      <c r="AL346" s="1181"/>
      <c r="AM346" s="1181"/>
      <c r="AN346" s="1181"/>
      <c r="AO346" s="1181"/>
      <c r="AP346" s="1181"/>
      <c r="AQ346" s="1181"/>
      <c r="AR346" s="1181"/>
      <c r="AS346" s="1181"/>
      <c r="AT346" s="1181"/>
      <c r="AU346" s="1181"/>
      <c r="AV346" s="1181"/>
      <c r="AW346" s="1181"/>
      <c r="AX346" s="1181"/>
      <c r="AY346" s="1181"/>
      <c r="AZ346" s="1181"/>
      <c r="BA346" s="1181"/>
      <c r="BB346" s="1181"/>
      <c r="BC346" s="1181"/>
      <c r="BD346" s="1181"/>
      <c r="BE346" s="1181"/>
      <c r="BF346" s="1182"/>
    </row>
    <row r="347" spans="3:64" ht="44.25" customHeight="1">
      <c r="C347" s="1189">
        <f>MAX(C$15:C345)+1</f>
        <v>44</v>
      </c>
      <c r="D347" s="1183" t="s">
        <v>2583</v>
      </c>
      <c r="E347" s="1184"/>
      <c r="F347" s="1184"/>
      <c r="G347" s="1185"/>
      <c r="H347" s="1047" t="s">
        <v>1660</v>
      </c>
      <c r="I347" s="1135"/>
      <c r="J347" s="1138">
        <v>0</v>
      </c>
      <c r="K347" s="1139"/>
      <c r="L347" s="1047">
        <v>9000</v>
      </c>
      <c r="M347" s="1135"/>
      <c r="N347" s="1138">
        <v>0</v>
      </c>
      <c r="O347" s="1139"/>
      <c r="P347" s="1138">
        <v>0</v>
      </c>
      <c r="Q347" s="1139"/>
      <c r="R347" s="1151" t="s">
        <v>2584</v>
      </c>
      <c r="S347" s="1135"/>
      <c r="T347" s="1151" t="s">
        <v>2498</v>
      </c>
      <c r="U347" s="1135"/>
      <c r="V347" s="1138">
        <v>0</v>
      </c>
      <c r="W347" s="1139"/>
      <c r="X347" s="1047">
        <v>2</v>
      </c>
      <c r="Y347" s="1135"/>
      <c r="Z347" s="1143">
        <v>0</v>
      </c>
      <c r="AA347" s="1117"/>
      <c r="AB347" s="1144">
        <v>0</v>
      </c>
      <c r="AC347" s="1145"/>
      <c r="AD347" s="1146">
        <v>1</v>
      </c>
      <c r="AE347" s="1119"/>
      <c r="AF347" s="1147" t="s">
        <v>2585</v>
      </c>
      <c r="AG347" s="1148"/>
      <c r="AH347" s="1148"/>
      <c r="AI347" s="1148"/>
      <c r="AJ347" s="1148"/>
      <c r="AK347" s="1148"/>
      <c r="AL347" s="1148"/>
      <c r="AM347" s="1148"/>
      <c r="AN347" s="1148"/>
      <c r="AO347" s="1148"/>
      <c r="AP347" s="1149"/>
      <c r="AQ347" s="1202" t="s">
        <v>834</v>
      </c>
      <c r="AR347" s="1203"/>
      <c r="AS347" s="1202"/>
      <c r="AT347" s="1203"/>
      <c r="AU347" s="768"/>
      <c r="AV347" s="769"/>
      <c r="AW347" s="769"/>
      <c r="AX347" s="769"/>
      <c r="AY347" s="770"/>
      <c r="AZ347" s="1214" t="s">
        <v>2587</v>
      </c>
      <c r="BA347" s="1215"/>
      <c r="BB347" s="1215"/>
      <c r="BC347" s="1215"/>
      <c r="BD347" s="1215"/>
      <c r="BE347" s="1215"/>
      <c r="BF347" s="1216"/>
      <c r="BG347" s="370"/>
      <c r="BH347" s="370"/>
      <c r="BI347" s="370"/>
      <c r="BJ347" s="370"/>
      <c r="BK347" s="370"/>
      <c r="BL347" s="371"/>
    </row>
    <row r="348" spans="3:64" ht="44.25" customHeight="1">
      <c r="C348" s="1190"/>
      <c r="D348" s="1186"/>
      <c r="E348" s="1187"/>
      <c r="F348" s="1187"/>
      <c r="G348" s="1188"/>
      <c r="H348" s="1142"/>
      <c r="I348" s="1137"/>
      <c r="J348" s="1140"/>
      <c r="K348" s="1141"/>
      <c r="L348" s="1142"/>
      <c r="M348" s="1137"/>
      <c r="N348" s="1140"/>
      <c r="O348" s="1141"/>
      <c r="P348" s="1140"/>
      <c r="Q348" s="1141"/>
      <c r="R348" s="1142"/>
      <c r="S348" s="1137"/>
      <c r="T348" s="1142"/>
      <c r="U348" s="1137"/>
      <c r="V348" s="1140"/>
      <c r="W348" s="1141"/>
      <c r="X348" s="1142"/>
      <c r="Y348" s="1137"/>
      <c r="Z348" s="1146" t="s">
        <v>2597</v>
      </c>
      <c r="AA348" s="1119"/>
      <c r="AB348" s="1144">
        <v>0</v>
      </c>
      <c r="AC348" s="1145"/>
      <c r="AD348" s="1146" t="s">
        <v>2253</v>
      </c>
      <c r="AE348" s="1119"/>
      <c r="AF348" s="1147" t="s">
        <v>2586</v>
      </c>
      <c r="AG348" s="1148"/>
      <c r="AH348" s="1148"/>
      <c r="AI348" s="1148"/>
      <c r="AJ348" s="1148"/>
      <c r="AK348" s="1148"/>
      <c r="AL348" s="1148"/>
      <c r="AM348" s="1148"/>
      <c r="AN348" s="1148"/>
      <c r="AO348" s="1148"/>
      <c r="AP348" s="1149"/>
      <c r="AQ348" s="1206"/>
      <c r="AR348" s="1207"/>
      <c r="AS348" s="1206"/>
      <c r="AT348" s="1207"/>
      <c r="AU348" s="774"/>
      <c r="AV348" s="775"/>
      <c r="AW348" s="775"/>
      <c r="AX348" s="775"/>
      <c r="AY348" s="776"/>
      <c r="AZ348" s="1217"/>
      <c r="BA348" s="1218"/>
      <c r="BB348" s="1218"/>
      <c r="BC348" s="1218"/>
      <c r="BD348" s="1218"/>
      <c r="BE348" s="1218"/>
      <c r="BF348" s="1219"/>
      <c r="BG348" s="370"/>
      <c r="BH348" s="370"/>
      <c r="BI348" s="370"/>
      <c r="BJ348" s="370"/>
      <c r="BK348" s="370"/>
      <c r="BL348" s="371"/>
    </row>
    <row r="349" spans="3:64" ht="13.5">
      <c r="BB349" s="384"/>
      <c r="BC349" s="370"/>
      <c r="BD349" s="370"/>
      <c r="BE349" s="370"/>
      <c r="BF349" s="370"/>
      <c r="BG349" s="370"/>
      <c r="BH349" s="370"/>
      <c r="BI349" s="370"/>
      <c r="BJ349" s="370"/>
      <c r="BK349" s="370"/>
      <c r="BL349" s="371"/>
    </row>
    <row r="350" spans="3:64" ht="13.5">
      <c r="BB350" s="384"/>
      <c r="BC350" s="370"/>
      <c r="BD350" s="370"/>
      <c r="BE350" s="370"/>
      <c r="BF350" s="370"/>
      <c r="BG350" s="370"/>
      <c r="BH350" s="370"/>
      <c r="BI350" s="370"/>
      <c r="BJ350" s="370"/>
      <c r="BK350" s="370"/>
      <c r="BL350" s="371"/>
    </row>
    <row r="351" spans="3:64" ht="13.5" customHeight="1">
      <c r="BB351" s="384"/>
      <c r="BC351" s="385"/>
      <c r="BD351" s="370"/>
      <c r="BE351" s="370"/>
      <c r="BF351" s="370"/>
      <c r="BG351" s="370"/>
      <c r="BH351" s="370"/>
      <c r="BI351" s="370"/>
      <c r="BJ351" s="370"/>
      <c r="BK351" s="370"/>
      <c r="BL351" s="371"/>
    </row>
    <row r="352" spans="3:64">
      <c r="BB352" s="377"/>
      <c r="BC352" s="377"/>
      <c r="BD352" s="377"/>
      <c r="BE352" s="377"/>
      <c r="BF352" s="377"/>
      <c r="BG352" s="377"/>
      <c r="BH352" s="377"/>
      <c r="BI352" s="377"/>
      <c r="BJ352" s="377"/>
      <c r="BK352" s="377"/>
      <c r="BL352" s="377"/>
    </row>
    <row r="353" spans="2:64" ht="13.5">
      <c r="B353" s="349" t="s">
        <v>1693</v>
      </c>
      <c r="C353" s="350"/>
      <c r="D353" s="350"/>
      <c r="E353" s="350"/>
      <c r="F353" s="350"/>
      <c r="G353" s="350"/>
      <c r="H353" s="350"/>
      <c r="I353" s="350"/>
      <c r="J353" s="350"/>
      <c r="K353" s="350"/>
      <c r="L353" s="350"/>
      <c r="M353" s="350"/>
      <c r="N353" s="350"/>
      <c r="O353" s="350"/>
      <c r="P353" s="350"/>
      <c r="Q353" s="350"/>
      <c r="R353" s="350"/>
      <c r="S353" s="350"/>
      <c r="T353" s="350"/>
      <c r="U353" s="350"/>
      <c r="V353" s="350"/>
      <c r="W353" s="350"/>
      <c r="X353" s="350"/>
      <c r="Y353" s="350"/>
      <c r="Z353" s="350"/>
      <c r="AA353" s="350"/>
      <c r="AB353" s="350"/>
      <c r="AC353" s="350"/>
      <c r="AD353" s="350"/>
      <c r="AE353" s="350"/>
      <c r="AF353" s="350"/>
      <c r="AG353" s="350"/>
      <c r="AH353" s="350"/>
      <c r="AI353" s="350"/>
      <c r="AJ353" s="350"/>
      <c r="AK353" s="350"/>
      <c r="AL353" s="350"/>
      <c r="AM353" s="350"/>
      <c r="AN353" s="350"/>
      <c r="AO353" s="350"/>
      <c r="AP353" s="350"/>
      <c r="AQ353" s="350"/>
      <c r="AR353" s="350"/>
      <c r="AS353" s="350"/>
      <c r="AT353" s="350"/>
      <c r="AU353" s="350"/>
      <c r="AV353" s="350"/>
      <c r="AW353" s="350"/>
      <c r="AX353" s="350"/>
      <c r="AY353" s="350"/>
      <c r="AZ353" s="350"/>
      <c r="BB353" s="377"/>
      <c r="BC353" s="377"/>
      <c r="BD353" s="377"/>
      <c r="BE353" s="377"/>
      <c r="BF353" s="377"/>
      <c r="BG353" s="377"/>
      <c r="BH353" s="377"/>
      <c r="BI353" s="377"/>
      <c r="BJ353" s="377"/>
      <c r="BK353" s="377"/>
      <c r="BL353" s="377"/>
    </row>
    <row r="354" spans="2:64">
      <c r="BB354" s="377"/>
      <c r="BC354" s="377"/>
      <c r="BD354" s="377"/>
      <c r="BE354" s="377"/>
      <c r="BF354" s="377"/>
      <c r="BG354" s="377"/>
      <c r="BH354" s="377"/>
      <c r="BI354" s="377"/>
      <c r="BJ354" s="377"/>
      <c r="BK354" s="377"/>
      <c r="BL354" s="377"/>
    </row>
    <row r="355" spans="2:64" ht="11.25" customHeight="1">
      <c r="H355" s="1175" t="s">
        <v>1688</v>
      </c>
      <c r="I355" s="1175"/>
      <c r="J355" s="1175"/>
      <c r="K355" s="1175"/>
      <c r="L355" s="1175"/>
      <c r="M355" s="1175"/>
      <c r="N355" s="1175"/>
      <c r="O355" s="1175"/>
      <c r="P355" s="1175"/>
      <c r="Q355" s="1175"/>
      <c r="R355" s="1175"/>
      <c r="S355" s="1175"/>
      <c r="T355" s="1175"/>
      <c r="U355" s="1175"/>
      <c r="V355" s="1175"/>
      <c r="W355" s="1175"/>
      <c r="X355" s="1175"/>
      <c r="Y355" s="1175"/>
      <c r="Z355" s="1175"/>
      <c r="AA355" s="1175"/>
      <c r="AB355" s="1175"/>
      <c r="AC355" s="1175"/>
      <c r="AD355" s="1175"/>
      <c r="AE355" s="1175"/>
      <c r="AF355" s="1175"/>
      <c r="AG355" s="1175"/>
      <c r="AH355" s="1175"/>
      <c r="AI355" s="1175"/>
      <c r="AJ355" s="1175"/>
      <c r="AK355" s="1175"/>
      <c r="AL355" s="1175"/>
      <c r="AM355" s="1175"/>
      <c r="AN355" s="1175"/>
      <c r="AO355" s="1175"/>
      <c r="AP355" s="1175"/>
      <c r="AQ355" s="1121"/>
      <c r="AR355" s="1122"/>
      <c r="AS355" s="1113"/>
      <c r="AT355" s="1122"/>
      <c r="AU355" s="1113"/>
      <c r="AV355" s="1113"/>
      <c r="AW355" s="1113"/>
      <c r="AX355" s="1113"/>
      <c r="AY355" s="1113"/>
    </row>
    <row r="356" spans="2:64" ht="42.75" customHeight="1">
      <c r="C356" s="353" t="s">
        <v>552</v>
      </c>
      <c r="D356" s="1191" t="s">
        <v>1658</v>
      </c>
      <c r="E356" s="1191"/>
      <c r="F356" s="1191"/>
      <c r="G356" s="1191"/>
      <c r="H356" s="1150" t="s">
        <v>762</v>
      </c>
      <c r="I356" s="1150"/>
      <c r="J356" s="1150" t="s">
        <v>1584</v>
      </c>
      <c r="K356" s="1150"/>
      <c r="L356" s="1150" t="s">
        <v>1238</v>
      </c>
      <c r="M356" s="1150"/>
      <c r="N356" s="1150" t="s">
        <v>1664</v>
      </c>
      <c r="O356" s="1150"/>
      <c r="P356" s="1150" t="s">
        <v>1054</v>
      </c>
      <c r="Q356" s="1150"/>
      <c r="R356" s="1150" t="s">
        <v>1673</v>
      </c>
      <c r="S356" s="1150"/>
      <c r="T356" s="1150" t="s">
        <v>1672</v>
      </c>
      <c r="U356" s="1150"/>
      <c r="V356" s="1150" t="s">
        <v>1584</v>
      </c>
      <c r="W356" s="1150"/>
      <c r="X356" s="1150" t="s">
        <v>1674</v>
      </c>
      <c r="Y356" s="1150"/>
      <c r="Z356" s="1150" t="s">
        <v>1061</v>
      </c>
      <c r="AA356" s="1150"/>
      <c r="AB356" s="1150" t="s">
        <v>1584</v>
      </c>
      <c r="AC356" s="1150"/>
      <c r="AD356" s="1150" t="s">
        <v>1678</v>
      </c>
      <c r="AE356" s="1150"/>
      <c r="AF356" s="1150" t="s">
        <v>1679</v>
      </c>
      <c r="AG356" s="1150"/>
      <c r="AH356" s="1150"/>
      <c r="AI356" s="1150"/>
      <c r="AJ356" s="1150"/>
      <c r="AK356" s="1150"/>
      <c r="AL356" s="1150"/>
      <c r="AM356" s="1150"/>
      <c r="AN356" s="1150"/>
      <c r="AO356" s="1150"/>
      <c r="AP356" s="1150"/>
      <c r="AQ356" s="376"/>
      <c r="AR356" s="377"/>
      <c r="AS356" s="377"/>
      <c r="AT356" s="377"/>
      <c r="AU356" s="377"/>
      <c r="AV356" s="377"/>
      <c r="AW356" s="377"/>
      <c r="AX356" s="377"/>
      <c r="AY356" s="377"/>
    </row>
    <row r="357" spans="2:64" ht="253.5" customHeight="1">
      <c r="C357" s="1189">
        <f>MAX(C$356:C356)+1</f>
        <v>1</v>
      </c>
      <c r="D357" s="1151" t="s">
        <v>2229</v>
      </c>
      <c r="E357" s="1158"/>
      <c r="F357" s="1158"/>
      <c r="G357" s="1159"/>
      <c r="H357" s="1127" t="s">
        <v>2971</v>
      </c>
      <c r="I357" s="1128"/>
      <c r="J357" s="1128"/>
      <c r="K357" s="1128"/>
      <c r="L357" s="1128"/>
      <c r="M357" s="1128"/>
      <c r="N357" s="1128"/>
      <c r="O357" s="1128"/>
      <c r="P357" s="1128"/>
      <c r="Q357" s="1128"/>
      <c r="R357" s="1128"/>
      <c r="S357" s="1128"/>
      <c r="T357" s="1128"/>
      <c r="U357" s="1128"/>
      <c r="V357" s="1128"/>
      <c r="W357" s="1128"/>
      <c r="X357" s="1128"/>
      <c r="Y357" s="1128"/>
      <c r="Z357" s="1128"/>
      <c r="AA357" s="1128"/>
      <c r="AB357" s="1128"/>
      <c r="AC357" s="1128"/>
      <c r="AD357" s="1128"/>
      <c r="AE357" s="1128"/>
      <c r="AF357" s="1128"/>
      <c r="AG357" s="1128"/>
      <c r="AH357" s="1128"/>
      <c r="AI357" s="1128"/>
      <c r="AJ357" s="1128"/>
      <c r="AK357" s="1128"/>
      <c r="AL357" s="1128"/>
      <c r="AM357" s="1128"/>
      <c r="AN357" s="1128"/>
      <c r="AO357" s="1128"/>
      <c r="AP357" s="1129"/>
      <c r="AQ357" s="376"/>
      <c r="AR357" s="377"/>
      <c r="AS357" s="377"/>
      <c r="AT357" s="377"/>
      <c r="AU357" s="377"/>
      <c r="AV357" s="377"/>
      <c r="AW357" s="377"/>
      <c r="AX357" s="377"/>
      <c r="AY357" s="377"/>
    </row>
    <row r="358" spans="2:64" ht="13.5" customHeight="1">
      <c r="C358" s="1229"/>
      <c r="D358" s="1160"/>
      <c r="E358" s="1161"/>
      <c r="F358" s="1161"/>
      <c r="G358" s="1162"/>
      <c r="H358" s="1127" t="s">
        <v>3094</v>
      </c>
      <c r="I358" s="1128"/>
      <c r="J358" s="1128"/>
      <c r="K358" s="1128"/>
      <c r="L358" s="1128"/>
      <c r="M358" s="1128"/>
      <c r="N358" s="1128"/>
      <c r="O358" s="1128"/>
      <c r="P358" s="1128"/>
      <c r="Q358" s="1128"/>
      <c r="R358" s="1128"/>
      <c r="S358" s="1128"/>
      <c r="T358" s="1128"/>
      <c r="U358" s="1128"/>
      <c r="V358" s="1128"/>
      <c r="W358" s="1128"/>
      <c r="X358" s="1128"/>
      <c r="Y358" s="1128"/>
      <c r="Z358" s="1128"/>
      <c r="AA358" s="1128"/>
      <c r="AB358" s="1128"/>
      <c r="AC358" s="1128"/>
      <c r="AD358" s="1128"/>
      <c r="AE358" s="1128"/>
      <c r="AF358" s="1128"/>
      <c r="AG358" s="1128"/>
      <c r="AH358" s="1128"/>
      <c r="AI358" s="1128"/>
      <c r="AJ358" s="1128"/>
      <c r="AK358" s="1128"/>
      <c r="AL358" s="1128"/>
      <c r="AM358" s="1128"/>
      <c r="AN358" s="1128"/>
      <c r="AO358" s="1128"/>
      <c r="AP358" s="1129"/>
      <c r="AQ358" s="376"/>
      <c r="AR358" s="377"/>
      <c r="AS358" s="377"/>
      <c r="AT358" s="377"/>
      <c r="AU358" s="377"/>
      <c r="AV358" s="377"/>
      <c r="AW358" s="377"/>
      <c r="AX358" s="377"/>
      <c r="AY358" s="377"/>
    </row>
    <row r="359" spans="2:64" ht="13.5" customHeight="1">
      <c r="C359" s="1229"/>
      <c r="D359" s="1160"/>
      <c r="E359" s="1161"/>
      <c r="F359" s="1161"/>
      <c r="G359" s="1162"/>
      <c r="H359" s="1114" t="s">
        <v>2245</v>
      </c>
      <c r="I359" s="1114"/>
      <c r="J359" s="1115">
        <v>0</v>
      </c>
      <c r="K359" s="1115"/>
      <c r="L359" s="1114" t="str">
        <f>L188&amp;"/"&amp;L206</f>
        <v>3008/3010</v>
      </c>
      <c r="M359" s="1114"/>
      <c r="N359" s="1114" t="s">
        <v>2213</v>
      </c>
      <c r="O359" s="1114"/>
      <c r="P359" s="1126">
        <v>0</v>
      </c>
      <c r="Q359" s="1126"/>
      <c r="R359" s="1114" t="s">
        <v>2975</v>
      </c>
      <c r="S359" s="1116"/>
      <c r="T359" s="1117">
        <v>1</v>
      </c>
      <c r="U359" s="1116"/>
      <c r="V359" s="1115">
        <v>0</v>
      </c>
      <c r="W359" s="1115"/>
      <c r="X359" s="1116">
        <v>1</v>
      </c>
      <c r="Y359" s="1116"/>
      <c r="Z359" s="1116">
        <v>0</v>
      </c>
      <c r="AA359" s="1116"/>
      <c r="AB359" s="1115">
        <v>0</v>
      </c>
      <c r="AC359" s="1115"/>
      <c r="AD359" s="1116">
        <v>1</v>
      </c>
      <c r="AE359" s="1116"/>
      <c r="AF359" s="378" t="s">
        <v>2249</v>
      </c>
      <c r="AG359" s="367"/>
      <c r="AH359" s="355"/>
      <c r="AI359" s="355"/>
      <c r="AJ359" s="355"/>
      <c r="AK359" s="355"/>
      <c r="AL359" s="355"/>
      <c r="AM359" s="355"/>
      <c r="AN359" s="355"/>
      <c r="AO359" s="355"/>
      <c r="AP359" s="379"/>
      <c r="AQ359" s="376"/>
      <c r="AR359" s="377"/>
      <c r="AS359" s="377"/>
      <c r="AT359" s="377"/>
      <c r="AU359" s="377"/>
      <c r="AV359" s="377"/>
      <c r="AW359" s="377"/>
      <c r="AX359" s="377"/>
      <c r="AY359" s="377"/>
      <c r="BG359" s="370"/>
      <c r="BH359" s="370"/>
      <c r="BI359" s="370"/>
      <c r="BJ359" s="370"/>
      <c r="BK359" s="370"/>
      <c r="BL359" s="371"/>
    </row>
    <row r="360" spans="2:64">
      <c r="C360" s="1229"/>
      <c r="D360" s="1160"/>
      <c r="E360" s="1161"/>
      <c r="F360" s="1161"/>
      <c r="G360" s="1162"/>
      <c r="H360" s="1114"/>
      <c r="I360" s="1114"/>
      <c r="J360" s="1115"/>
      <c r="K360" s="1115"/>
      <c r="L360" s="1114"/>
      <c r="M360" s="1114"/>
      <c r="N360" s="1114"/>
      <c r="O360" s="1114"/>
      <c r="P360" s="1126"/>
      <c r="Q360" s="1126"/>
      <c r="R360" s="1116"/>
      <c r="S360" s="1116"/>
      <c r="T360" s="1117"/>
      <c r="U360" s="1116"/>
      <c r="V360" s="1115"/>
      <c r="W360" s="1115"/>
      <c r="X360" s="1116"/>
      <c r="Y360" s="1116"/>
      <c r="Z360" s="1116"/>
      <c r="AA360" s="1116"/>
      <c r="AB360" s="1115"/>
      <c r="AC360" s="1115"/>
      <c r="AD360" s="1116"/>
      <c r="AE360" s="1116"/>
      <c r="AF360" s="356"/>
      <c r="AG360" s="362" t="s">
        <v>556</v>
      </c>
      <c r="AH360" s="175" t="s">
        <v>1752</v>
      </c>
      <c r="AI360" s="366"/>
      <c r="AJ360" s="366"/>
      <c r="AK360" s="366"/>
      <c r="AL360" s="366"/>
      <c r="AM360" s="366"/>
      <c r="AN360" s="366"/>
      <c r="AO360" s="366"/>
      <c r="AP360" s="369"/>
      <c r="AQ360" s="376"/>
      <c r="AR360" s="377"/>
      <c r="AS360" s="377"/>
      <c r="AT360" s="377"/>
      <c r="AU360" s="377"/>
      <c r="AV360" s="377"/>
      <c r="AW360" s="377"/>
      <c r="AX360" s="377"/>
      <c r="AY360" s="377"/>
    </row>
    <row r="361" spans="2:64" ht="11.25" customHeight="1">
      <c r="C361" s="1229"/>
      <c r="D361" s="1160"/>
      <c r="E361" s="1161"/>
      <c r="F361" s="1161"/>
      <c r="G361" s="1162"/>
      <c r="H361" s="1114"/>
      <c r="I361" s="1114"/>
      <c r="J361" s="1115"/>
      <c r="K361" s="1115"/>
      <c r="L361" s="1114"/>
      <c r="M361" s="1114"/>
      <c r="N361" s="1114"/>
      <c r="O361" s="1114"/>
      <c r="P361" s="1126"/>
      <c r="Q361" s="1126"/>
      <c r="R361" s="1116"/>
      <c r="S361" s="1116"/>
      <c r="T361" s="1117"/>
      <c r="U361" s="1116"/>
      <c r="V361" s="1115"/>
      <c r="W361" s="1115"/>
      <c r="X361" s="1116"/>
      <c r="Y361" s="1116"/>
      <c r="Z361" s="1116"/>
      <c r="AA361" s="1116"/>
      <c r="AB361" s="1115"/>
      <c r="AC361" s="1115"/>
      <c r="AD361" s="1116"/>
      <c r="AE361" s="1116"/>
      <c r="AF361" s="358"/>
      <c r="AG361" s="364">
        <v>0</v>
      </c>
      <c r="AH361" s="1118" t="s">
        <v>2209</v>
      </c>
      <c r="AI361" s="1118"/>
      <c r="AJ361" s="1118"/>
      <c r="AK361" s="1118"/>
      <c r="AL361" s="1118"/>
      <c r="AM361" s="1118"/>
      <c r="AN361" s="1118"/>
      <c r="AO361" s="1118"/>
      <c r="AP361" s="1118"/>
      <c r="AQ361" s="376"/>
      <c r="AR361" s="377"/>
      <c r="AS361" s="377"/>
      <c r="AT361" s="377"/>
      <c r="AU361" s="377"/>
      <c r="AV361" s="377"/>
      <c r="AW361" s="377"/>
      <c r="AX361" s="377"/>
      <c r="AY361" s="377"/>
    </row>
    <row r="362" spans="2:64">
      <c r="C362" s="1229"/>
      <c r="D362" s="1160"/>
      <c r="E362" s="1161"/>
      <c r="F362" s="1161"/>
      <c r="G362" s="1162"/>
      <c r="H362" s="1114"/>
      <c r="I362" s="1114"/>
      <c r="J362" s="1115"/>
      <c r="K362" s="1115"/>
      <c r="L362" s="1114"/>
      <c r="M362" s="1114"/>
      <c r="N362" s="1114"/>
      <c r="O362" s="1114"/>
      <c r="P362" s="1126"/>
      <c r="Q362" s="1126"/>
      <c r="R362" s="1116"/>
      <c r="S362" s="1116"/>
      <c r="T362" s="1117"/>
      <c r="U362" s="1116"/>
      <c r="V362" s="1115"/>
      <c r="W362" s="1115"/>
      <c r="X362" s="1116"/>
      <c r="Y362" s="1116"/>
      <c r="Z362" s="1116"/>
      <c r="AA362" s="1116"/>
      <c r="AB362" s="1115"/>
      <c r="AC362" s="1115"/>
      <c r="AD362" s="1116"/>
      <c r="AE362" s="1116"/>
      <c r="AF362" s="358"/>
      <c r="AG362" s="364">
        <v>1</v>
      </c>
      <c r="AH362" s="1118" t="s">
        <v>2210</v>
      </c>
      <c r="AI362" s="1118"/>
      <c r="AJ362" s="1118"/>
      <c r="AK362" s="1118"/>
      <c r="AL362" s="1118"/>
      <c r="AM362" s="1118"/>
      <c r="AN362" s="1118"/>
      <c r="AO362" s="1118"/>
      <c r="AP362" s="1118"/>
      <c r="AQ362" s="376"/>
      <c r="AR362" s="377"/>
      <c r="AS362" s="377"/>
      <c r="AT362" s="377"/>
      <c r="AU362" s="377"/>
      <c r="AV362" s="377"/>
      <c r="AW362" s="377"/>
      <c r="AX362" s="377"/>
      <c r="AY362" s="377"/>
    </row>
    <row r="363" spans="2:64" ht="38.25" customHeight="1">
      <c r="C363" s="1229"/>
      <c r="D363" s="1160"/>
      <c r="E363" s="1161"/>
      <c r="F363" s="1161"/>
      <c r="G363" s="1162"/>
      <c r="H363" s="1114"/>
      <c r="I363" s="1114"/>
      <c r="J363" s="1115"/>
      <c r="K363" s="1115"/>
      <c r="L363" s="1114"/>
      <c r="M363" s="1114"/>
      <c r="N363" s="1114"/>
      <c r="O363" s="1114"/>
      <c r="P363" s="1126"/>
      <c r="Q363" s="1126"/>
      <c r="R363" s="1116"/>
      <c r="S363" s="1116"/>
      <c r="T363" s="1119" t="s">
        <v>2974</v>
      </c>
      <c r="U363" s="1114"/>
      <c r="V363" s="1115">
        <v>0</v>
      </c>
      <c r="W363" s="1115"/>
      <c r="X363" s="1116">
        <v>3</v>
      </c>
      <c r="Y363" s="1116"/>
      <c r="Z363" s="1116">
        <v>0</v>
      </c>
      <c r="AA363" s="1116"/>
      <c r="AB363" s="1115">
        <v>0</v>
      </c>
      <c r="AC363" s="1115"/>
      <c r="AD363" s="1114">
        <v>1</v>
      </c>
      <c r="AE363" s="1114"/>
      <c r="AF363" s="1120" t="s">
        <v>2976</v>
      </c>
      <c r="AG363" s="1120"/>
      <c r="AH363" s="1120"/>
      <c r="AI363" s="1120"/>
      <c r="AJ363" s="1120"/>
      <c r="AK363" s="1120"/>
      <c r="AL363" s="1120"/>
      <c r="AM363" s="1120"/>
      <c r="AN363" s="1120"/>
      <c r="AO363" s="1120"/>
      <c r="AP363" s="1120"/>
      <c r="AQ363" s="1121"/>
      <c r="AR363" s="1122"/>
      <c r="AS363" s="1113"/>
      <c r="AT363" s="1122"/>
      <c r="AU363" s="1113"/>
      <c r="AV363" s="1113"/>
      <c r="AW363" s="1113"/>
      <c r="AX363" s="1113"/>
      <c r="AY363" s="1113"/>
      <c r="BB363" s="384"/>
      <c r="BC363" s="370"/>
      <c r="BD363" s="370"/>
      <c r="BE363" s="370"/>
      <c r="BF363" s="370"/>
      <c r="BG363" s="370"/>
      <c r="BH363" s="370"/>
      <c r="BI363" s="370"/>
      <c r="BJ363" s="370"/>
      <c r="BK363" s="370"/>
      <c r="BL363" s="371"/>
    </row>
    <row r="364" spans="2:64" ht="38.25" customHeight="1">
      <c r="C364" s="1229"/>
      <c r="D364" s="1160"/>
      <c r="E364" s="1161"/>
      <c r="F364" s="1161"/>
      <c r="G364" s="1162"/>
      <c r="H364" s="1114"/>
      <c r="I364" s="1114"/>
      <c r="J364" s="1115"/>
      <c r="K364" s="1115"/>
      <c r="L364" s="1114"/>
      <c r="M364" s="1114"/>
      <c r="N364" s="1114"/>
      <c r="O364" s="1114"/>
      <c r="P364" s="1126"/>
      <c r="Q364" s="1126"/>
      <c r="R364" s="1116"/>
      <c r="S364" s="1116"/>
      <c r="T364" s="1119"/>
      <c r="U364" s="1114"/>
      <c r="V364" s="1115"/>
      <c r="W364" s="1115"/>
      <c r="X364" s="1116"/>
      <c r="Y364" s="1116"/>
      <c r="Z364" s="1116">
        <v>0</v>
      </c>
      <c r="AA364" s="1116"/>
      <c r="AB364" s="1115">
        <v>0</v>
      </c>
      <c r="AC364" s="1115"/>
      <c r="AD364" s="1114">
        <v>1</v>
      </c>
      <c r="AE364" s="1114"/>
      <c r="AF364" s="1120" t="s">
        <v>2977</v>
      </c>
      <c r="AG364" s="1120"/>
      <c r="AH364" s="1120"/>
      <c r="AI364" s="1120"/>
      <c r="AJ364" s="1120"/>
      <c r="AK364" s="1120"/>
      <c r="AL364" s="1120"/>
      <c r="AM364" s="1120"/>
      <c r="AN364" s="1120"/>
      <c r="AO364" s="1120"/>
      <c r="AP364" s="1120"/>
      <c r="AQ364" s="1121"/>
      <c r="AR364" s="1122"/>
      <c r="AS364" s="1113"/>
      <c r="AT364" s="1122"/>
      <c r="AU364" s="1113"/>
      <c r="AV364" s="1113"/>
      <c r="AW364" s="1113"/>
      <c r="AX364" s="1113"/>
      <c r="AY364" s="1113"/>
      <c r="BB364" s="384"/>
      <c r="BC364" s="370"/>
      <c r="BD364" s="370"/>
      <c r="BE364" s="370"/>
      <c r="BF364" s="370"/>
      <c r="BG364" s="370"/>
      <c r="BH364" s="370"/>
      <c r="BI364" s="370"/>
      <c r="BJ364" s="370"/>
      <c r="BK364" s="370"/>
      <c r="BL364" s="371"/>
    </row>
    <row r="365" spans="2:64" ht="64.5" customHeight="1">
      <c r="C365" s="1229"/>
      <c r="D365" s="1160"/>
      <c r="E365" s="1161"/>
      <c r="F365" s="1161"/>
      <c r="G365" s="1162"/>
      <c r="H365" s="1114"/>
      <c r="I365" s="1114"/>
      <c r="J365" s="1115"/>
      <c r="K365" s="1115"/>
      <c r="L365" s="1114"/>
      <c r="M365" s="1114"/>
      <c r="N365" s="1114"/>
      <c r="O365" s="1114"/>
      <c r="P365" s="1126"/>
      <c r="Q365" s="1126"/>
      <c r="R365" s="1116"/>
      <c r="S365" s="1116"/>
      <c r="T365" s="1119"/>
      <c r="U365" s="1114"/>
      <c r="V365" s="1115"/>
      <c r="W365" s="1115"/>
      <c r="X365" s="1116"/>
      <c r="Y365" s="1116"/>
      <c r="Z365" s="1116">
        <v>10</v>
      </c>
      <c r="AA365" s="1116"/>
      <c r="AB365" s="1115">
        <v>0</v>
      </c>
      <c r="AC365" s="1115"/>
      <c r="AD365" s="1114" t="s">
        <v>2214</v>
      </c>
      <c r="AE365" s="1114"/>
      <c r="AF365" s="1120" t="s">
        <v>3095</v>
      </c>
      <c r="AG365" s="1120"/>
      <c r="AH365" s="1120"/>
      <c r="AI365" s="1120"/>
      <c r="AJ365" s="1120"/>
      <c r="AK365" s="1120"/>
      <c r="AL365" s="1120"/>
      <c r="AM365" s="1120"/>
      <c r="AN365" s="1120"/>
      <c r="AO365" s="1120"/>
      <c r="AP365" s="1120"/>
      <c r="AQ365" s="376"/>
      <c r="AR365" s="377"/>
      <c r="AS365" s="377"/>
      <c r="AT365" s="377"/>
      <c r="AU365" s="377"/>
      <c r="AV365" s="377"/>
      <c r="AW365" s="377"/>
      <c r="AX365" s="377"/>
      <c r="AY365" s="377"/>
    </row>
    <row r="366" spans="2:64" ht="13.5" customHeight="1">
      <c r="C366" s="1229"/>
      <c r="D366" s="1160"/>
      <c r="E366" s="1161"/>
      <c r="F366" s="1161"/>
      <c r="G366" s="1162"/>
      <c r="H366" s="1123" t="s">
        <v>3096</v>
      </c>
      <c r="I366" s="1124"/>
      <c r="J366" s="1124"/>
      <c r="K366" s="1124"/>
      <c r="L366" s="1124"/>
      <c r="M366" s="1124"/>
      <c r="N366" s="1124"/>
      <c r="O366" s="1124"/>
      <c r="P366" s="1124"/>
      <c r="Q366" s="1124"/>
      <c r="R366" s="1124"/>
      <c r="S366" s="1124"/>
      <c r="T366" s="1124"/>
      <c r="U366" s="1124"/>
      <c r="V366" s="1124"/>
      <c r="W366" s="1124"/>
      <c r="X366" s="1124"/>
      <c r="Y366" s="1124"/>
      <c r="Z366" s="1124"/>
      <c r="AA366" s="1124"/>
      <c r="AB366" s="1124"/>
      <c r="AC366" s="1124"/>
      <c r="AD366" s="1124"/>
      <c r="AE366" s="1124"/>
      <c r="AF366" s="1124"/>
      <c r="AG366" s="1124"/>
      <c r="AH366" s="1124"/>
      <c r="AI366" s="1124"/>
      <c r="AJ366" s="1124"/>
      <c r="AK366" s="1124"/>
      <c r="AL366" s="1124"/>
      <c r="AM366" s="1124"/>
      <c r="AN366" s="1124"/>
      <c r="AO366" s="1124"/>
      <c r="AP366" s="1125"/>
      <c r="AQ366" s="376"/>
      <c r="AR366" s="377"/>
      <c r="AS366" s="377"/>
      <c r="AT366" s="377"/>
      <c r="AU366" s="377"/>
      <c r="AV366" s="377"/>
      <c r="AW366" s="377"/>
      <c r="AX366" s="377"/>
      <c r="AY366" s="377"/>
    </row>
    <row r="367" spans="2:64" ht="13.5" customHeight="1">
      <c r="C367" s="1229"/>
      <c r="D367" s="1160"/>
      <c r="E367" s="1161"/>
      <c r="F367" s="1161"/>
      <c r="G367" s="1162"/>
      <c r="H367" s="1114" t="s">
        <v>2245</v>
      </c>
      <c r="I367" s="1114"/>
      <c r="J367" s="1115">
        <v>0</v>
      </c>
      <c r="K367" s="1115"/>
      <c r="L367" s="1114" t="str">
        <f>L188&amp;"/"&amp;L206</f>
        <v>3008/3010</v>
      </c>
      <c r="M367" s="1114"/>
      <c r="N367" s="1114" t="s">
        <v>2213</v>
      </c>
      <c r="O367" s="1114"/>
      <c r="P367" s="1126">
        <v>0</v>
      </c>
      <c r="Q367" s="1126"/>
      <c r="R367" s="1116">
        <f>2*6+1</f>
        <v>13</v>
      </c>
      <c r="S367" s="1116"/>
      <c r="T367" s="1117">
        <v>1</v>
      </c>
      <c r="U367" s="1116"/>
      <c r="V367" s="1115">
        <v>0</v>
      </c>
      <c r="W367" s="1115"/>
      <c r="X367" s="1116">
        <v>1</v>
      </c>
      <c r="Y367" s="1116"/>
      <c r="Z367" s="1116">
        <v>0</v>
      </c>
      <c r="AA367" s="1116"/>
      <c r="AB367" s="1115">
        <v>0</v>
      </c>
      <c r="AC367" s="1115"/>
      <c r="AD367" s="1116">
        <v>1</v>
      </c>
      <c r="AE367" s="1116"/>
      <c r="AF367" s="378" t="s">
        <v>2249</v>
      </c>
      <c r="AG367" s="367"/>
      <c r="AH367" s="355"/>
      <c r="AI367" s="355"/>
      <c r="AJ367" s="355"/>
      <c r="AK367" s="355"/>
      <c r="AL367" s="355"/>
      <c r="AM367" s="355"/>
      <c r="AN367" s="355"/>
      <c r="AO367" s="355"/>
      <c r="AP367" s="379"/>
      <c r="AQ367" s="376"/>
      <c r="AR367" s="377"/>
      <c r="AS367" s="377"/>
      <c r="AT367" s="377"/>
      <c r="AU367" s="377"/>
      <c r="AV367" s="377"/>
      <c r="AW367" s="377"/>
      <c r="AX367" s="377"/>
      <c r="AY367" s="377"/>
      <c r="BG367" s="370"/>
      <c r="BH367" s="370"/>
      <c r="BI367" s="370"/>
      <c r="BJ367" s="370"/>
      <c r="BK367" s="370"/>
      <c r="BL367" s="371"/>
    </row>
    <row r="368" spans="2:64">
      <c r="C368" s="1229"/>
      <c r="D368" s="1160"/>
      <c r="E368" s="1161"/>
      <c r="F368" s="1161"/>
      <c r="G368" s="1162"/>
      <c r="H368" s="1114"/>
      <c r="I368" s="1114"/>
      <c r="J368" s="1115"/>
      <c r="K368" s="1115"/>
      <c r="L368" s="1114"/>
      <c r="M368" s="1114"/>
      <c r="N368" s="1114"/>
      <c r="O368" s="1114"/>
      <c r="P368" s="1126"/>
      <c r="Q368" s="1126"/>
      <c r="R368" s="1116"/>
      <c r="S368" s="1116"/>
      <c r="T368" s="1117"/>
      <c r="U368" s="1116"/>
      <c r="V368" s="1115"/>
      <c r="W368" s="1115"/>
      <c r="X368" s="1116"/>
      <c r="Y368" s="1116"/>
      <c r="Z368" s="1116"/>
      <c r="AA368" s="1116"/>
      <c r="AB368" s="1115"/>
      <c r="AC368" s="1115"/>
      <c r="AD368" s="1116"/>
      <c r="AE368" s="1116"/>
      <c r="AF368" s="356"/>
      <c r="AG368" s="362" t="s">
        <v>556</v>
      </c>
      <c r="AH368" s="175" t="s">
        <v>1752</v>
      </c>
      <c r="AI368" s="366"/>
      <c r="AJ368" s="366"/>
      <c r="AK368" s="366"/>
      <c r="AL368" s="366"/>
      <c r="AM368" s="366"/>
      <c r="AN368" s="366"/>
      <c r="AO368" s="366"/>
      <c r="AP368" s="369"/>
      <c r="AQ368" s="376"/>
      <c r="AR368" s="377"/>
      <c r="AS368" s="377"/>
      <c r="AT368" s="377"/>
      <c r="AU368" s="377"/>
      <c r="AV368" s="377"/>
      <c r="AW368" s="377"/>
      <c r="AX368" s="377"/>
      <c r="AY368" s="377"/>
    </row>
    <row r="369" spans="3:64" ht="11.25" customHeight="1">
      <c r="C369" s="1229"/>
      <c r="D369" s="1160"/>
      <c r="E369" s="1161"/>
      <c r="F369" s="1161"/>
      <c r="G369" s="1162"/>
      <c r="H369" s="1114"/>
      <c r="I369" s="1114"/>
      <c r="J369" s="1115"/>
      <c r="K369" s="1115"/>
      <c r="L369" s="1114"/>
      <c r="M369" s="1114"/>
      <c r="N369" s="1114"/>
      <c r="O369" s="1114"/>
      <c r="P369" s="1126"/>
      <c r="Q369" s="1126"/>
      <c r="R369" s="1116"/>
      <c r="S369" s="1116"/>
      <c r="T369" s="1117"/>
      <c r="U369" s="1116"/>
      <c r="V369" s="1115"/>
      <c r="W369" s="1115"/>
      <c r="X369" s="1116"/>
      <c r="Y369" s="1116"/>
      <c r="Z369" s="1116"/>
      <c r="AA369" s="1116"/>
      <c r="AB369" s="1115"/>
      <c r="AC369" s="1115"/>
      <c r="AD369" s="1116"/>
      <c r="AE369" s="1116"/>
      <c r="AF369" s="358"/>
      <c r="AG369" s="364">
        <v>0</v>
      </c>
      <c r="AH369" s="1118" t="s">
        <v>2209</v>
      </c>
      <c r="AI369" s="1118"/>
      <c r="AJ369" s="1118"/>
      <c r="AK369" s="1118"/>
      <c r="AL369" s="1118"/>
      <c r="AM369" s="1118"/>
      <c r="AN369" s="1118"/>
      <c r="AO369" s="1118"/>
      <c r="AP369" s="1118"/>
      <c r="AQ369" s="376"/>
      <c r="AR369" s="377"/>
      <c r="AS369" s="377"/>
      <c r="AT369" s="377"/>
      <c r="AU369" s="377"/>
      <c r="AV369" s="377"/>
      <c r="AW369" s="377"/>
      <c r="AX369" s="377"/>
      <c r="AY369" s="377"/>
    </row>
    <row r="370" spans="3:64">
      <c r="C370" s="1229"/>
      <c r="D370" s="1160"/>
      <c r="E370" s="1161"/>
      <c r="F370" s="1161"/>
      <c r="G370" s="1162"/>
      <c r="H370" s="1114"/>
      <c r="I370" s="1114"/>
      <c r="J370" s="1115"/>
      <c r="K370" s="1115"/>
      <c r="L370" s="1114"/>
      <c r="M370" s="1114"/>
      <c r="N370" s="1114"/>
      <c r="O370" s="1114"/>
      <c r="P370" s="1126"/>
      <c r="Q370" s="1126"/>
      <c r="R370" s="1116"/>
      <c r="S370" s="1116"/>
      <c r="T370" s="1117"/>
      <c r="U370" s="1116"/>
      <c r="V370" s="1115"/>
      <c r="W370" s="1115"/>
      <c r="X370" s="1116"/>
      <c r="Y370" s="1116"/>
      <c r="Z370" s="1116"/>
      <c r="AA370" s="1116"/>
      <c r="AB370" s="1115"/>
      <c r="AC370" s="1115"/>
      <c r="AD370" s="1116"/>
      <c r="AE370" s="1116"/>
      <c r="AF370" s="358"/>
      <c r="AG370" s="364">
        <v>1</v>
      </c>
      <c r="AH370" s="1118" t="s">
        <v>2210</v>
      </c>
      <c r="AI370" s="1118"/>
      <c r="AJ370" s="1118"/>
      <c r="AK370" s="1118"/>
      <c r="AL370" s="1118"/>
      <c r="AM370" s="1118"/>
      <c r="AN370" s="1118"/>
      <c r="AO370" s="1118"/>
      <c r="AP370" s="1118"/>
      <c r="AQ370" s="376"/>
      <c r="AR370" s="377"/>
      <c r="AS370" s="377"/>
      <c r="AT370" s="377"/>
      <c r="AU370" s="377"/>
      <c r="AV370" s="377"/>
      <c r="AW370" s="377"/>
      <c r="AX370" s="377"/>
      <c r="AY370" s="377"/>
    </row>
    <row r="371" spans="3:64" ht="38.25" customHeight="1">
      <c r="C371" s="1229"/>
      <c r="D371" s="1160"/>
      <c r="E371" s="1161"/>
      <c r="F371" s="1161"/>
      <c r="G371" s="1162"/>
      <c r="H371" s="1114"/>
      <c r="I371" s="1114"/>
      <c r="J371" s="1115"/>
      <c r="K371" s="1115"/>
      <c r="L371" s="1114"/>
      <c r="M371" s="1114"/>
      <c r="N371" s="1114"/>
      <c r="O371" s="1114"/>
      <c r="P371" s="1126"/>
      <c r="Q371" s="1126"/>
      <c r="R371" s="1116"/>
      <c r="S371" s="1116"/>
      <c r="T371" s="1119" t="s">
        <v>2970</v>
      </c>
      <c r="U371" s="1114"/>
      <c r="V371" s="1115">
        <v>0</v>
      </c>
      <c r="W371" s="1115"/>
      <c r="X371" s="1116">
        <v>3</v>
      </c>
      <c r="Y371" s="1116"/>
      <c r="Z371" s="1116">
        <v>0</v>
      </c>
      <c r="AA371" s="1116"/>
      <c r="AB371" s="1115">
        <v>0</v>
      </c>
      <c r="AC371" s="1115"/>
      <c r="AD371" s="1114">
        <v>1</v>
      </c>
      <c r="AE371" s="1114"/>
      <c r="AF371" s="1120" t="s">
        <v>2224</v>
      </c>
      <c r="AG371" s="1120"/>
      <c r="AH371" s="1120"/>
      <c r="AI371" s="1120"/>
      <c r="AJ371" s="1120"/>
      <c r="AK371" s="1120"/>
      <c r="AL371" s="1120"/>
      <c r="AM371" s="1120"/>
      <c r="AN371" s="1120"/>
      <c r="AO371" s="1120"/>
      <c r="AP371" s="1120"/>
      <c r="AQ371" s="1121"/>
      <c r="AR371" s="1122"/>
      <c r="AS371" s="1113"/>
      <c r="AT371" s="1122"/>
      <c r="AU371" s="1113"/>
      <c r="AV371" s="1113"/>
      <c r="AW371" s="1113"/>
      <c r="AX371" s="1113"/>
      <c r="AY371" s="1113"/>
      <c r="BB371" s="384"/>
      <c r="BC371" s="370"/>
      <c r="BD371" s="370"/>
      <c r="BE371" s="370"/>
      <c r="BF371" s="370"/>
      <c r="BG371" s="370"/>
      <c r="BH371" s="370"/>
      <c r="BI371" s="370"/>
      <c r="BJ371" s="370"/>
      <c r="BK371" s="370"/>
      <c r="BL371" s="371"/>
    </row>
    <row r="372" spans="3:64" ht="38.25" customHeight="1">
      <c r="C372" s="1229"/>
      <c r="D372" s="1160"/>
      <c r="E372" s="1161"/>
      <c r="F372" s="1161"/>
      <c r="G372" s="1162"/>
      <c r="H372" s="1114"/>
      <c r="I372" s="1114"/>
      <c r="J372" s="1115"/>
      <c r="K372" s="1115"/>
      <c r="L372" s="1114"/>
      <c r="M372" s="1114"/>
      <c r="N372" s="1114"/>
      <c r="O372" s="1114"/>
      <c r="P372" s="1126"/>
      <c r="Q372" s="1126"/>
      <c r="R372" s="1116"/>
      <c r="S372" s="1116"/>
      <c r="T372" s="1119"/>
      <c r="U372" s="1114"/>
      <c r="V372" s="1115"/>
      <c r="W372" s="1115"/>
      <c r="X372" s="1116"/>
      <c r="Y372" s="1116"/>
      <c r="Z372" s="1116">
        <v>0</v>
      </c>
      <c r="AA372" s="1116"/>
      <c r="AB372" s="1115">
        <v>0</v>
      </c>
      <c r="AC372" s="1115"/>
      <c r="AD372" s="1114">
        <v>1</v>
      </c>
      <c r="AE372" s="1114"/>
      <c r="AF372" s="1120" t="s">
        <v>2969</v>
      </c>
      <c r="AG372" s="1120"/>
      <c r="AH372" s="1120"/>
      <c r="AI372" s="1120"/>
      <c r="AJ372" s="1120"/>
      <c r="AK372" s="1120"/>
      <c r="AL372" s="1120"/>
      <c r="AM372" s="1120"/>
      <c r="AN372" s="1120"/>
      <c r="AO372" s="1120"/>
      <c r="AP372" s="1120"/>
      <c r="AQ372" s="1121"/>
      <c r="AR372" s="1122"/>
      <c r="AS372" s="1113"/>
      <c r="AT372" s="1122"/>
      <c r="AU372" s="1113"/>
      <c r="AV372" s="1113"/>
      <c r="AW372" s="1113"/>
      <c r="AX372" s="1113"/>
      <c r="AY372" s="1113"/>
      <c r="BB372" s="384"/>
      <c r="BC372" s="370"/>
      <c r="BD372" s="370"/>
      <c r="BE372" s="370"/>
      <c r="BF372" s="370"/>
      <c r="BG372" s="370"/>
      <c r="BH372" s="370"/>
      <c r="BI372" s="370"/>
      <c r="BJ372" s="370"/>
      <c r="BK372" s="370"/>
      <c r="BL372" s="371"/>
    </row>
    <row r="373" spans="3:64" ht="64.5" customHeight="1">
      <c r="C373" s="1229"/>
      <c r="D373" s="1160"/>
      <c r="E373" s="1161"/>
      <c r="F373" s="1161"/>
      <c r="G373" s="1162"/>
      <c r="H373" s="1114"/>
      <c r="I373" s="1114"/>
      <c r="J373" s="1115"/>
      <c r="K373" s="1115"/>
      <c r="L373" s="1114"/>
      <c r="M373" s="1114"/>
      <c r="N373" s="1114"/>
      <c r="O373" s="1114"/>
      <c r="P373" s="1126"/>
      <c r="Q373" s="1126"/>
      <c r="R373" s="1116"/>
      <c r="S373" s="1116"/>
      <c r="T373" s="1119"/>
      <c r="U373" s="1114"/>
      <c r="V373" s="1115"/>
      <c r="W373" s="1115"/>
      <c r="X373" s="1116"/>
      <c r="Y373" s="1116"/>
      <c r="Z373" s="1116">
        <v>10</v>
      </c>
      <c r="AA373" s="1116"/>
      <c r="AB373" s="1115">
        <v>0</v>
      </c>
      <c r="AC373" s="1115"/>
      <c r="AD373" s="1114" t="s">
        <v>2214</v>
      </c>
      <c r="AE373" s="1114"/>
      <c r="AF373" s="1120" t="s">
        <v>3095</v>
      </c>
      <c r="AG373" s="1120"/>
      <c r="AH373" s="1120"/>
      <c r="AI373" s="1120"/>
      <c r="AJ373" s="1120"/>
      <c r="AK373" s="1120"/>
      <c r="AL373" s="1120"/>
      <c r="AM373" s="1120"/>
      <c r="AN373" s="1120"/>
      <c r="AO373" s="1120"/>
      <c r="AP373" s="1120"/>
      <c r="AQ373" s="376"/>
      <c r="AR373" s="377"/>
      <c r="AS373" s="377"/>
      <c r="AT373" s="377"/>
      <c r="AU373" s="377"/>
      <c r="AV373" s="377"/>
      <c r="AW373" s="377"/>
      <c r="AX373" s="377"/>
      <c r="AY373" s="377"/>
    </row>
    <row r="374" spans="3:64" ht="13.5" customHeight="1">
      <c r="C374" s="1229"/>
      <c r="D374" s="1160"/>
      <c r="E374" s="1161"/>
      <c r="F374" s="1161"/>
      <c r="G374" s="1162"/>
      <c r="H374" s="1123" t="s">
        <v>3097</v>
      </c>
      <c r="I374" s="1124"/>
      <c r="J374" s="1124"/>
      <c r="K374" s="1124"/>
      <c r="L374" s="1124"/>
      <c r="M374" s="1124"/>
      <c r="N374" s="1124"/>
      <c r="O374" s="1124"/>
      <c r="P374" s="1124"/>
      <c r="Q374" s="1124"/>
      <c r="R374" s="1124"/>
      <c r="S374" s="1124"/>
      <c r="T374" s="1124"/>
      <c r="U374" s="1124"/>
      <c r="V374" s="1124"/>
      <c r="W374" s="1124"/>
      <c r="X374" s="1124"/>
      <c r="Y374" s="1124"/>
      <c r="Z374" s="1124"/>
      <c r="AA374" s="1124"/>
      <c r="AB374" s="1124"/>
      <c r="AC374" s="1124"/>
      <c r="AD374" s="1124"/>
      <c r="AE374" s="1124"/>
      <c r="AF374" s="1124"/>
      <c r="AG374" s="1124"/>
      <c r="AH374" s="1124"/>
      <c r="AI374" s="1124"/>
      <c r="AJ374" s="1124"/>
      <c r="AK374" s="1124"/>
      <c r="AL374" s="1124"/>
      <c r="AM374" s="1124"/>
      <c r="AN374" s="1124"/>
      <c r="AO374" s="1124"/>
      <c r="AP374" s="1125"/>
      <c r="AQ374" s="376"/>
      <c r="AR374" s="377"/>
      <c r="AS374" s="377"/>
      <c r="AT374" s="377"/>
      <c r="AU374" s="377"/>
      <c r="AV374" s="377"/>
      <c r="AW374" s="377"/>
      <c r="AX374" s="377"/>
      <c r="AY374" s="377"/>
    </row>
    <row r="375" spans="3:64" ht="13.5" customHeight="1">
      <c r="C375" s="1229"/>
      <c r="D375" s="1160"/>
      <c r="E375" s="1161"/>
      <c r="F375" s="1161"/>
      <c r="G375" s="1162"/>
      <c r="H375" s="1114" t="s">
        <v>2245</v>
      </c>
      <c r="I375" s="1114"/>
      <c r="J375" s="1115">
        <v>0</v>
      </c>
      <c r="K375" s="1115"/>
      <c r="L375" s="1114" t="str">
        <f>L188&amp;"/"&amp;L206</f>
        <v>3008/3010</v>
      </c>
      <c r="M375" s="1114"/>
      <c r="N375" s="1114" t="s">
        <v>2213</v>
      </c>
      <c r="O375" s="1114"/>
      <c r="P375" s="1126">
        <v>0</v>
      </c>
      <c r="Q375" s="1126"/>
      <c r="R375" s="1116">
        <f>2*6+1</f>
        <v>13</v>
      </c>
      <c r="S375" s="1116"/>
      <c r="T375" s="1117">
        <v>1</v>
      </c>
      <c r="U375" s="1116"/>
      <c r="V375" s="1115">
        <v>0</v>
      </c>
      <c r="W375" s="1115"/>
      <c r="X375" s="1116">
        <v>1</v>
      </c>
      <c r="Y375" s="1116"/>
      <c r="Z375" s="1116">
        <v>0</v>
      </c>
      <c r="AA375" s="1116"/>
      <c r="AB375" s="1115">
        <v>0</v>
      </c>
      <c r="AC375" s="1115"/>
      <c r="AD375" s="1116">
        <v>1</v>
      </c>
      <c r="AE375" s="1116"/>
      <c r="AF375" s="378" t="s">
        <v>2249</v>
      </c>
      <c r="AG375" s="367"/>
      <c r="AH375" s="355"/>
      <c r="AI375" s="355"/>
      <c r="AJ375" s="355"/>
      <c r="AK375" s="355"/>
      <c r="AL375" s="355"/>
      <c r="AM375" s="355"/>
      <c r="AN375" s="355"/>
      <c r="AO375" s="355"/>
      <c r="AP375" s="379"/>
      <c r="AQ375" s="376"/>
      <c r="AR375" s="377"/>
      <c r="AS375" s="377"/>
      <c r="AT375" s="377"/>
      <c r="AU375" s="377"/>
      <c r="AV375" s="377"/>
      <c r="AW375" s="377"/>
      <c r="AX375" s="377"/>
      <c r="AY375" s="377"/>
      <c r="BG375" s="370"/>
      <c r="BH375" s="370"/>
      <c r="BI375" s="370"/>
      <c r="BJ375" s="370"/>
      <c r="BK375" s="370"/>
      <c r="BL375" s="371"/>
    </row>
    <row r="376" spans="3:64">
      <c r="C376" s="1229"/>
      <c r="D376" s="1160"/>
      <c r="E376" s="1161"/>
      <c r="F376" s="1161"/>
      <c r="G376" s="1162"/>
      <c r="H376" s="1114"/>
      <c r="I376" s="1114"/>
      <c r="J376" s="1115"/>
      <c r="K376" s="1115"/>
      <c r="L376" s="1114"/>
      <c r="M376" s="1114"/>
      <c r="N376" s="1114"/>
      <c r="O376" s="1114"/>
      <c r="P376" s="1126"/>
      <c r="Q376" s="1126"/>
      <c r="R376" s="1116"/>
      <c r="S376" s="1116"/>
      <c r="T376" s="1117"/>
      <c r="U376" s="1116"/>
      <c r="V376" s="1115"/>
      <c r="W376" s="1115"/>
      <c r="X376" s="1116"/>
      <c r="Y376" s="1116"/>
      <c r="Z376" s="1116"/>
      <c r="AA376" s="1116"/>
      <c r="AB376" s="1115"/>
      <c r="AC376" s="1115"/>
      <c r="AD376" s="1116"/>
      <c r="AE376" s="1116"/>
      <c r="AF376" s="356"/>
      <c r="AG376" s="362" t="s">
        <v>556</v>
      </c>
      <c r="AH376" s="175" t="s">
        <v>1752</v>
      </c>
      <c r="AI376" s="366"/>
      <c r="AJ376" s="366"/>
      <c r="AK376" s="366"/>
      <c r="AL376" s="366"/>
      <c r="AM376" s="366"/>
      <c r="AN376" s="366"/>
      <c r="AO376" s="366"/>
      <c r="AP376" s="369"/>
      <c r="AQ376" s="376"/>
      <c r="AR376" s="377"/>
      <c r="AS376" s="377"/>
      <c r="AT376" s="377"/>
      <c r="AU376" s="377"/>
      <c r="AV376" s="377"/>
      <c r="AW376" s="377"/>
      <c r="AX376" s="377"/>
      <c r="AY376" s="377"/>
    </row>
    <row r="377" spans="3:64" ht="11.25" customHeight="1">
      <c r="C377" s="1229"/>
      <c r="D377" s="1160"/>
      <c r="E377" s="1161"/>
      <c r="F377" s="1161"/>
      <c r="G377" s="1162"/>
      <c r="H377" s="1114"/>
      <c r="I377" s="1114"/>
      <c r="J377" s="1115"/>
      <c r="K377" s="1115"/>
      <c r="L377" s="1114"/>
      <c r="M377" s="1114"/>
      <c r="N377" s="1114"/>
      <c r="O377" s="1114"/>
      <c r="P377" s="1126"/>
      <c r="Q377" s="1126"/>
      <c r="R377" s="1116"/>
      <c r="S377" s="1116"/>
      <c r="T377" s="1117"/>
      <c r="U377" s="1116"/>
      <c r="V377" s="1115"/>
      <c r="W377" s="1115"/>
      <c r="X377" s="1116"/>
      <c r="Y377" s="1116"/>
      <c r="Z377" s="1116"/>
      <c r="AA377" s="1116"/>
      <c r="AB377" s="1115"/>
      <c r="AC377" s="1115"/>
      <c r="AD377" s="1116"/>
      <c r="AE377" s="1116"/>
      <c r="AF377" s="358"/>
      <c r="AG377" s="364">
        <v>0</v>
      </c>
      <c r="AH377" s="1118" t="s">
        <v>2209</v>
      </c>
      <c r="AI377" s="1118"/>
      <c r="AJ377" s="1118"/>
      <c r="AK377" s="1118"/>
      <c r="AL377" s="1118"/>
      <c r="AM377" s="1118"/>
      <c r="AN377" s="1118"/>
      <c r="AO377" s="1118"/>
      <c r="AP377" s="1118"/>
      <c r="AQ377" s="376"/>
      <c r="AR377" s="377"/>
      <c r="AS377" s="377"/>
      <c r="AT377" s="377"/>
      <c r="AU377" s="377"/>
      <c r="AV377" s="377"/>
      <c r="AW377" s="377"/>
      <c r="AX377" s="377"/>
      <c r="AY377" s="377"/>
    </row>
    <row r="378" spans="3:64">
      <c r="C378" s="1229"/>
      <c r="D378" s="1160"/>
      <c r="E378" s="1161"/>
      <c r="F378" s="1161"/>
      <c r="G378" s="1162"/>
      <c r="H378" s="1114"/>
      <c r="I378" s="1114"/>
      <c r="J378" s="1115"/>
      <c r="K378" s="1115"/>
      <c r="L378" s="1114"/>
      <c r="M378" s="1114"/>
      <c r="N378" s="1114"/>
      <c r="O378" s="1114"/>
      <c r="P378" s="1126"/>
      <c r="Q378" s="1126"/>
      <c r="R378" s="1116"/>
      <c r="S378" s="1116"/>
      <c r="T378" s="1117"/>
      <c r="U378" s="1116"/>
      <c r="V378" s="1115"/>
      <c r="W378" s="1115"/>
      <c r="X378" s="1116"/>
      <c r="Y378" s="1116"/>
      <c r="Z378" s="1116"/>
      <c r="AA378" s="1116"/>
      <c r="AB378" s="1115"/>
      <c r="AC378" s="1115"/>
      <c r="AD378" s="1116"/>
      <c r="AE378" s="1116"/>
      <c r="AF378" s="358"/>
      <c r="AG378" s="364">
        <v>1</v>
      </c>
      <c r="AH378" s="1118" t="s">
        <v>2210</v>
      </c>
      <c r="AI378" s="1118"/>
      <c r="AJ378" s="1118"/>
      <c r="AK378" s="1118"/>
      <c r="AL378" s="1118"/>
      <c r="AM378" s="1118"/>
      <c r="AN378" s="1118"/>
      <c r="AO378" s="1118"/>
      <c r="AP378" s="1118"/>
      <c r="AQ378" s="376"/>
      <c r="AR378" s="377"/>
      <c r="AS378" s="377"/>
      <c r="AT378" s="377"/>
      <c r="AU378" s="377"/>
      <c r="AV378" s="377"/>
      <c r="AW378" s="377"/>
      <c r="AX378" s="377"/>
      <c r="AY378" s="377"/>
    </row>
    <row r="379" spans="3:64" ht="38.25" customHeight="1">
      <c r="C379" s="1229"/>
      <c r="D379" s="1160"/>
      <c r="E379" s="1161"/>
      <c r="F379" s="1161"/>
      <c r="G379" s="1162"/>
      <c r="H379" s="1114"/>
      <c r="I379" s="1114"/>
      <c r="J379" s="1115"/>
      <c r="K379" s="1115"/>
      <c r="L379" s="1114"/>
      <c r="M379" s="1114"/>
      <c r="N379" s="1114"/>
      <c r="O379" s="1114"/>
      <c r="P379" s="1126"/>
      <c r="Q379" s="1126"/>
      <c r="R379" s="1116"/>
      <c r="S379" s="1116"/>
      <c r="T379" s="1119" t="s">
        <v>2247</v>
      </c>
      <c r="U379" s="1114"/>
      <c r="V379" s="1115">
        <v>0</v>
      </c>
      <c r="W379" s="1115"/>
      <c r="X379" s="1116">
        <v>3</v>
      </c>
      <c r="Y379" s="1116"/>
      <c r="Z379" s="1116">
        <v>0</v>
      </c>
      <c r="AA379" s="1116"/>
      <c r="AB379" s="1115">
        <v>0</v>
      </c>
      <c r="AC379" s="1115"/>
      <c r="AD379" s="1114">
        <v>1</v>
      </c>
      <c r="AE379" s="1114"/>
      <c r="AF379" s="1120" t="s">
        <v>2224</v>
      </c>
      <c r="AG379" s="1120"/>
      <c r="AH379" s="1120"/>
      <c r="AI379" s="1120"/>
      <c r="AJ379" s="1120"/>
      <c r="AK379" s="1120"/>
      <c r="AL379" s="1120"/>
      <c r="AM379" s="1120"/>
      <c r="AN379" s="1120"/>
      <c r="AO379" s="1120"/>
      <c r="AP379" s="1120"/>
      <c r="AQ379" s="1121"/>
      <c r="AR379" s="1122"/>
      <c r="AS379" s="1113"/>
      <c r="AT379" s="1122"/>
      <c r="AU379" s="1113"/>
      <c r="AV379" s="1113"/>
      <c r="AW379" s="1113"/>
      <c r="AX379" s="1113"/>
      <c r="AY379" s="1113"/>
      <c r="BB379" s="384"/>
      <c r="BC379" s="370"/>
      <c r="BD379" s="370"/>
      <c r="BE379" s="370"/>
      <c r="BF379" s="370"/>
      <c r="BG379" s="370"/>
      <c r="BH379" s="370"/>
      <c r="BI379" s="370"/>
      <c r="BJ379" s="370"/>
      <c r="BK379" s="370"/>
      <c r="BL379" s="371"/>
    </row>
    <row r="380" spans="3:64" ht="38.25" customHeight="1">
      <c r="C380" s="1229"/>
      <c r="D380" s="1160"/>
      <c r="E380" s="1161"/>
      <c r="F380" s="1161"/>
      <c r="G380" s="1162"/>
      <c r="H380" s="1114"/>
      <c r="I380" s="1114"/>
      <c r="J380" s="1115"/>
      <c r="K380" s="1115"/>
      <c r="L380" s="1114"/>
      <c r="M380" s="1114"/>
      <c r="N380" s="1114"/>
      <c r="O380" s="1114"/>
      <c r="P380" s="1126"/>
      <c r="Q380" s="1126"/>
      <c r="R380" s="1116"/>
      <c r="S380" s="1116"/>
      <c r="T380" s="1119"/>
      <c r="U380" s="1114"/>
      <c r="V380" s="1115"/>
      <c r="W380" s="1115"/>
      <c r="X380" s="1116"/>
      <c r="Y380" s="1116"/>
      <c r="Z380" s="1116">
        <v>0</v>
      </c>
      <c r="AA380" s="1116"/>
      <c r="AB380" s="1115">
        <v>0</v>
      </c>
      <c r="AC380" s="1115"/>
      <c r="AD380" s="1114">
        <v>1</v>
      </c>
      <c r="AE380" s="1114"/>
      <c r="AF380" s="1120" t="s">
        <v>2215</v>
      </c>
      <c r="AG380" s="1120"/>
      <c r="AH380" s="1120"/>
      <c r="AI380" s="1120"/>
      <c r="AJ380" s="1120"/>
      <c r="AK380" s="1120"/>
      <c r="AL380" s="1120"/>
      <c r="AM380" s="1120"/>
      <c r="AN380" s="1120"/>
      <c r="AO380" s="1120"/>
      <c r="AP380" s="1120"/>
      <c r="AQ380" s="1121"/>
      <c r="AR380" s="1122"/>
      <c r="AS380" s="1113"/>
      <c r="AT380" s="1122"/>
      <c r="AU380" s="1113"/>
      <c r="AV380" s="1113"/>
      <c r="AW380" s="1113"/>
      <c r="AX380" s="1113"/>
      <c r="AY380" s="1113"/>
      <c r="BB380" s="384"/>
      <c r="BC380" s="370"/>
      <c r="BD380" s="370"/>
      <c r="BE380" s="370"/>
      <c r="BF380" s="370"/>
      <c r="BG380" s="370"/>
      <c r="BH380" s="370"/>
      <c r="BI380" s="370"/>
      <c r="BJ380" s="370"/>
      <c r="BK380" s="370"/>
      <c r="BL380" s="371"/>
    </row>
    <row r="381" spans="3:64" ht="64.5" customHeight="1">
      <c r="C381" s="1229"/>
      <c r="D381" s="1160"/>
      <c r="E381" s="1161"/>
      <c r="F381" s="1161"/>
      <c r="G381" s="1162"/>
      <c r="H381" s="1114"/>
      <c r="I381" s="1114"/>
      <c r="J381" s="1115"/>
      <c r="K381" s="1115"/>
      <c r="L381" s="1114"/>
      <c r="M381" s="1114"/>
      <c r="N381" s="1114"/>
      <c r="O381" s="1114"/>
      <c r="P381" s="1126"/>
      <c r="Q381" s="1126"/>
      <c r="R381" s="1116"/>
      <c r="S381" s="1116"/>
      <c r="T381" s="1119"/>
      <c r="U381" s="1114"/>
      <c r="V381" s="1115"/>
      <c r="W381" s="1115"/>
      <c r="X381" s="1116"/>
      <c r="Y381" s="1116"/>
      <c r="Z381" s="1116">
        <v>10</v>
      </c>
      <c r="AA381" s="1116"/>
      <c r="AB381" s="1115">
        <v>0</v>
      </c>
      <c r="AC381" s="1115"/>
      <c r="AD381" s="1114" t="s">
        <v>2214</v>
      </c>
      <c r="AE381" s="1114"/>
      <c r="AF381" s="1120" t="s">
        <v>3095</v>
      </c>
      <c r="AG381" s="1120"/>
      <c r="AH381" s="1120"/>
      <c r="AI381" s="1120"/>
      <c r="AJ381" s="1120"/>
      <c r="AK381" s="1120"/>
      <c r="AL381" s="1120"/>
      <c r="AM381" s="1120"/>
      <c r="AN381" s="1120"/>
      <c r="AO381" s="1120"/>
      <c r="AP381" s="1120"/>
      <c r="AQ381" s="376"/>
      <c r="AR381" s="377"/>
      <c r="AS381" s="377"/>
      <c r="AT381" s="377"/>
      <c r="AU381" s="377"/>
      <c r="AV381" s="377"/>
      <c r="AW381" s="377"/>
      <c r="AX381" s="377"/>
      <c r="AY381" s="377"/>
    </row>
    <row r="382" spans="3:64" ht="38.25" customHeight="1">
      <c r="C382" s="1229"/>
      <c r="D382" s="1160"/>
      <c r="E382" s="1161"/>
      <c r="F382" s="1161"/>
      <c r="G382" s="1162"/>
      <c r="H382" s="1114"/>
      <c r="I382" s="1114"/>
      <c r="J382" s="1115"/>
      <c r="K382" s="1115"/>
      <c r="L382" s="1114"/>
      <c r="M382" s="1114"/>
      <c r="N382" s="1114"/>
      <c r="O382" s="1114"/>
      <c r="P382" s="1126"/>
      <c r="Q382" s="1126"/>
      <c r="R382" s="1116"/>
      <c r="S382" s="1116"/>
      <c r="T382" s="1119" t="s">
        <v>2248</v>
      </c>
      <c r="U382" s="1114"/>
      <c r="V382" s="1115">
        <v>0</v>
      </c>
      <c r="W382" s="1115"/>
      <c r="X382" s="1116">
        <v>3</v>
      </c>
      <c r="Y382" s="1116"/>
      <c r="Z382" s="1116">
        <v>0</v>
      </c>
      <c r="AA382" s="1116"/>
      <c r="AB382" s="1115">
        <v>0</v>
      </c>
      <c r="AC382" s="1115"/>
      <c r="AD382" s="1114">
        <v>1</v>
      </c>
      <c r="AE382" s="1114"/>
      <c r="AF382" s="1120" t="s">
        <v>2225</v>
      </c>
      <c r="AG382" s="1120"/>
      <c r="AH382" s="1120"/>
      <c r="AI382" s="1120"/>
      <c r="AJ382" s="1120"/>
      <c r="AK382" s="1120"/>
      <c r="AL382" s="1120"/>
      <c r="AM382" s="1120"/>
      <c r="AN382" s="1120"/>
      <c r="AO382" s="1120"/>
      <c r="AP382" s="1120"/>
      <c r="AQ382" s="1121"/>
      <c r="AR382" s="1122"/>
      <c r="AS382" s="1113"/>
      <c r="AT382" s="1122"/>
      <c r="AU382" s="1113"/>
      <c r="AV382" s="1113"/>
      <c r="AW382" s="1113"/>
      <c r="AX382" s="1113"/>
      <c r="AY382" s="1113"/>
      <c r="BB382" s="384"/>
      <c r="BC382" s="370"/>
      <c r="BD382" s="370"/>
      <c r="BE382" s="370"/>
      <c r="BF382" s="370"/>
      <c r="BG382" s="370"/>
      <c r="BH382" s="370"/>
      <c r="BI382" s="370"/>
      <c r="BJ382" s="370"/>
      <c r="BK382" s="370"/>
      <c r="BL382" s="371"/>
    </row>
    <row r="383" spans="3:64" ht="38.25" customHeight="1">
      <c r="C383" s="1229"/>
      <c r="D383" s="1160"/>
      <c r="E383" s="1161"/>
      <c r="F383" s="1161"/>
      <c r="G383" s="1162"/>
      <c r="H383" s="1114"/>
      <c r="I383" s="1114"/>
      <c r="J383" s="1115"/>
      <c r="K383" s="1115"/>
      <c r="L383" s="1114"/>
      <c r="M383" s="1114"/>
      <c r="N383" s="1114"/>
      <c r="O383" s="1114"/>
      <c r="P383" s="1126"/>
      <c r="Q383" s="1126"/>
      <c r="R383" s="1116"/>
      <c r="S383" s="1116"/>
      <c r="T383" s="1119"/>
      <c r="U383" s="1114"/>
      <c r="V383" s="1115"/>
      <c r="W383" s="1115"/>
      <c r="X383" s="1116"/>
      <c r="Y383" s="1116"/>
      <c r="Z383" s="1116">
        <v>0</v>
      </c>
      <c r="AA383" s="1116"/>
      <c r="AB383" s="1115">
        <v>0</v>
      </c>
      <c r="AC383" s="1115"/>
      <c r="AD383" s="1114">
        <v>1</v>
      </c>
      <c r="AE383" s="1114"/>
      <c r="AF383" s="1120" t="s">
        <v>2216</v>
      </c>
      <c r="AG383" s="1120"/>
      <c r="AH383" s="1120"/>
      <c r="AI383" s="1120"/>
      <c r="AJ383" s="1120"/>
      <c r="AK383" s="1120"/>
      <c r="AL383" s="1120"/>
      <c r="AM383" s="1120"/>
      <c r="AN383" s="1120"/>
      <c r="AO383" s="1120"/>
      <c r="AP383" s="1120"/>
    </row>
    <row r="384" spans="3:64" ht="64.5" customHeight="1">
      <c r="C384" s="1229"/>
      <c r="D384" s="1160"/>
      <c r="E384" s="1161"/>
      <c r="F384" s="1161"/>
      <c r="G384" s="1162"/>
      <c r="H384" s="1114"/>
      <c r="I384" s="1114"/>
      <c r="J384" s="1115"/>
      <c r="K384" s="1115"/>
      <c r="L384" s="1114"/>
      <c r="M384" s="1114"/>
      <c r="N384" s="1114"/>
      <c r="O384" s="1114"/>
      <c r="P384" s="1126"/>
      <c r="Q384" s="1126"/>
      <c r="R384" s="1116"/>
      <c r="S384" s="1116"/>
      <c r="T384" s="1119"/>
      <c r="U384" s="1114"/>
      <c r="V384" s="1115"/>
      <c r="W384" s="1115"/>
      <c r="X384" s="1116"/>
      <c r="Y384" s="1116"/>
      <c r="Z384" s="1116">
        <v>10</v>
      </c>
      <c r="AA384" s="1116"/>
      <c r="AB384" s="1115">
        <v>0</v>
      </c>
      <c r="AC384" s="1115"/>
      <c r="AD384" s="1114" t="s">
        <v>2214</v>
      </c>
      <c r="AE384" s="1114"/>
      <c r="AF384" s="1120" t="s">
        <v>3095</v>
      </c>
      <c r="AG384" s="1120"/>
      <c r="AH384" s="1120"/>
      <c r="AI384" s="1120"/>
      <c r="AJ384" s="1120"/>
      <c r="AK384" s="1120"/>
      <c r="AL384" s="1120"/>
      <c r="AM384" s="1120"/>
      <c r="AN384" s="1120"/>
      <c r="AO384" s="1120"/>
      <c r="AP384" s="1120"/>
    </row>
    <row r="385" spans="3:64" ht="13.5" customHeight="1">
      <c r="C385" s="1229"/>
      <c r="D385" s="1160"/>
      <c r="E385" s="1161"/>
      <c r="F385" s="1161"/>
      <c r="G385" s="1162"/>
      <c r="H385" s="386" t="s">
        <v>3098</v>
      </c>
      <c r="I385" s="387"/>
      <c r="J385" s="387"/>
      <c r="K385" s="387"/>
      <c r="L385" s="387"/>
      <c r="M385" s="387"/>
      <c r="N385" s="387"/>
      <c r="O385" s="387"/>
      <c r="P385" s="387"/>
      <c r="Q385" s="387"/>
      <c r="R385" s="387"/>
      <c r="S385" s="387"/>
      <c r="T385" s="387"/>
      <c r="U385" s="387"/>
      <c r="V385" s="387"/>
      <c r="W385" s="387"/>
      <c r="X385" s="387"/>
      <c r="Y385" s="387"/>
      <c r="Z385" s="387"/>
      <c r="AA385" s="387"/>
      <c r="AB385" s="387"/>
      <c r="AC385" s="387"/>
      <c r="AD385" s="387"/>
      <c r="AE385" s="387"/>
      <c r="AF385" s="387"/>
      <c r="AG385" s="387"/>
      <c r="AH385" s="387"/>
      <c r="AI385" s="387"/>
      <c r="AJ385" s="387"/>
      <c r="AK385" s="387"/>
      <c r="AL385" s="387"/>
      <c r="AM385" s="387"/>
      <c r="AN385" s="387"/>
      <c r="AO385" s="387"/>
      <c r="AP385" s="388"/>
      <c r="AQ385" s="376"/>
      <c r="AR385" s="377"/>
      <c r="AS385" s="377"/>
      <c r="AT385" s="377"/>
      <c r="AU385" s="377"/>
      <c r="AV385" s="377"/>
      <c r="AW385" s="377"/>
      <c r="AX385" s="377"/>
      <c r="AY385" s="377"/>
    </row>
    <row r="386" spans="3:64" ht="13.5" customHeight="1">
      <c r="C386" s="1229"/>
      <c r="D386" s="1160"/>
      <c r="E386" s="1161"/>
      <c r="F386" s="1161"/>
      <c r="G386" s="1162"/>
      <c r="H386" s="1114" t="s">
        <v>2246</v>
      </c>
      <c r="I386" s="1114"/>
      <c r="J386" s="1115">
        <v>0</v>
      </c>
      <c r="K386" s="1115"/>
      <c r="L386" s="1114" t="str">
        <f>L367</f>
        <v>3008/3010</v>
      </c>
      <c r="M386" s="1114"/>
      <c r="N386" s="1114" t="s">
        <v>2213</v>
      </c>
      <c r="O386" s="1114"/>
      <c r="P386" s="1115">
        <v>0</v>
      </c>
      <c r="Q386" s="1115"/>
      <c r="R386" s="1116">
        <v>13</v>
      </c>
      <c r="S386" s="1116"/>
      <c r="T386" s="1117">
        <v>1</v>
      </c>
      <c r="U386" s="1116"/>
      <c r="V386" s="1115">
        <v>0</v>
      </c>
      <c r="W386" s="1115"/>
      <c r="X386" s="1116">
        <v>1</v>
      </c>
      <c r="Y386" s="1116"/>
      <c r="Z386" s="1116">
        <v>0</v>
      </c>
      <c r="AA386" s="1116"/>
      <c r="AB386" s="1115">
        <v>0</v>
      </c>
      <c r="AC386" s="1115"/>
      <c r="AD386" s="1116">
        <v>1</v>
      </c>
      <c r="AE386" s="1116"/>
      <c r="AF386" s="378" t="s">
        <v>2249</v>
      </c>
      <c r="AG386" s="367"/>
      <c r="AH386" s="355"/>
      <c r="AI386" s="355"/>
      <c r="AJ386" s="355"/>
      <c r="AK386" s="355"/>
      <c r="AL386" s="355"/>
      <c r="AM386" s="355"/>
      <c r="AN386" s="355"/>
      <c r="AO386" s="355"/>
      <c r="AP386" s="379"/>
      <c r="AQ386" s="376"/>
      <c r="AR386" s="377"/>
      <c r="AS386" s="377"/>
      <c r="AT386" s="377"/>
      <c r="AU386" s="377"/>
      <c r="AV386" s="377"/>
      <c r="AW386" s="377"/>
      <c r="AX386" s="377"/>
      <c r="AY386" s="377"/>
      <c r="BG386" s="370"/>
      <c r="BH386" s="370"/>
      <c r="BI386" s="370"/>
      <c r="BJ386" s="370"/>
      <c r="BK386" s="370"/>
      <c r="BL386" s="371"/>
    </row>
    <row r="387" spans="3:64">
      <c r="C387" s="1229"/>
      <c r="D387" s="1160"/>
      <c r="E387" s="1161"/>
      <c r="F387" s="1161"/>
      <c r="G387" s="1162"/>
      <c r="H387" s="1114"/>
      <c r="I387" s="1114"/>
      <c r="J387" s="1115"/>
      <c r="K387" s="1115"/>
      <c r="L387" s="1114"/>
      <c r="M387" s="1114"/>
      <c r="N387" s="1114"/>
      <c r="O387" s="1114"/>
      <c r="P387" s="1115"/>
      <c r="Q387" s="1115"/>
      <c r="R387" s="1116"/>
      <c r="S387" s="1116"/>
      <c r="T387" s="1117"/>
      <c r="U387" s="1116"/>
      <c r="V387" s="1115"/>
      <c r="W387" s="1115"/>
      <c r="X387" s="1116"/>
      <c r="Y387" s="1116"/>
      <c r="Z387" s="1116"/>
      <c r="AA387" s="1116"/>
      <c r="AB387" s="1115"/>
      <c r="AC387" s="1115"/>
      <c r="AD387" s="1116"/>
      <c r="AE387" s="1116"/>
      <c r="AF387" s="356"/>
      <c r="AG387" s="362" t="s">
        <v>556</v>
      </c>
      <c r="AH387" s="175" t="s">
        <v>1752</v>
      </c>
      <c r="AI387" s="366"/>
      <c r="AJ387" s="366"/>
      <c r="AK387" s="366"/>
      <c r="AL387" s="366"/>
      <c r="AM387" s="366"/>
      <c r="AN387" s="366"/>
      <c r="AO387" s="366"/>
      <c r="AP387" s="369"/>
      <c r="AQ387" s="376"/>
      <c r="AR387" s="377"/>
      <c r="AS387" s="377"/>
      <c r="AT387" s="377"/>
      <c r="AU387" s="377"/>
      <c r="AV387" s="377"/>
      <c r="AW387" s="377"/>
      <c r="AX387" s="377"/>
      <c r="AY387" s="377"/>
    </row>
    <row r="388" spans="3:64" ht="11.25" customHeight="1">
      <c r="C388" s="1229"/>
      <c r="D388" s="1160"/>
      <c r="E388" s="1161"/>
      <c r="F388" s="1161"/>
      <c r="G388" s="1162"/>
      <c r="H388" s="1114"/>
      <c r="I388" s="1114"/>
      <c r="J388" s="1115"/>
      <c r="K388" s="1115"/>
      <c r="L388" s="1114"/>
      <c r="M388" s="1114"/>
      <c r="N388" s="1114"/>
      <c r="O388" s="1114"/>
      <c r="P388" s="1115"/>
      <c r="Q388" s="1115"/>
      <c r="R388" s="1116"/>
      <c r="S388" s="1116"/>
      <c r="T388" s="1117"/>
      <c r="U388" s="1116"/>
      <c r="V388" s="1115"/>
      <c r="W388" s="1115"/>
      <c r="X388" s="1116"/>
      <c r="Y388" s="1116"/>
      <c r="Z388" s="1116"/>
      <c r="AA388" s="1116"/>
      <c r="AB388" s="1115"/>
      <c r="AC388" s="1115"/>
      <c r="AD388" s="1116"/>
      <c r="AE388" s="1116"/>
      <c r="AF388" s="358"/>
      <c r="AG388" s="364">
        <v>2</v>
      </c>
      <c r="AH388" s="1118" t="s">
        <v>2250</v>
      </c>
      <c r="AI388" s="1118"/>
      <c r="AJ388" s="1118"/>
      <c r="AK388" s="1118"/>
      <c r="AL388" s="1118"/>
      <c r="AM388" s="1118"/>
      <c r="AN388" s="1118"/>
      <c r="AO388" s="1118"/>
      <c r="AP388" s="1118"/>
      <c r="AQ388" s="376"/>
      <c r="AR388" s="377"/>
      <c r="AS388" s="377"/>
      <c r="AT388" s="377"/>
      <c r="AU388" s="377"/>
      <c r="AV388" s="377"/>
      <c r="AW388" s="377"/>
      <c r="AX388" s="377"/>
      <c r="AY388" s="377"/>
    </row>
    <row r="389" spans="3:64" ht="42.75" customHeight="1">
      <c r="C389" s="1229"/>
      <c r="D389" s="1160"/>
      <c r="E389" s="1161"/>
      <c r="F389" s="1161"/>
      <c r="G389" s="1162"/>
      <c r="H389" s="1114"/>
      <c r="I389" s="1114"/>
      <c r="J389" s="1115"/>
      <c r="K389" s="1115"/>
      <c r="L389" s="1114"/>
      <c r="M389" s="1114"/>
      <c r="N389" s="1114"/>
      <c r="O389" s="1114"/>
      <c r="P389" s="1115"/>
      <c r="Q389" s="1115"/>
      <c r="R389" s="1116"/>
      <c r="S389" s="1116"/>
      <c r="T389" s="1119" t="s">
        <v>2974</v>
      </c>
      <c r="U389" s="1114"/>
      <c r="V389" s="1115">
        <v>0</v>
      </c>
      <c r="W389" s="1115"/>
      <c r="X389" s="1116">
        <v>12</v>
      </c>
      <c r="Y389" s="1116"/>
      <c r="Z389" s="1116">
        <v>0</v>
      </c>
      <c r="AA389" s="1116"/>
      <c r="AB389" s="1115">
        <v>0</v>
      </c>
      <c r="AC389" s="1115"/>
      <c r="AD389" s="1114">
        <v>1</v>
      </c>
      <c r="AE389" s="1114"/>
      <c r="AF389" s="1120" t="s">
        <v>2978</v>
      </c>
      <c r="AG389" s="1120"/>
      <c r="AH389" s="1120"/>
      <c r="AI389" s="1120"/>
      <c r="AJ389" s="1120"/>
      <c r="AK389" s="1120"/>
      <c r="AL389" s="1120"/>
      <c r="AM389" s="1120"/>
      <c r="AN389" s="1120"/>
      <c r="AO389" s="1120"/>
      <c r="AP389" s="1120"/>
      <c r="AQ389" s="1121"/>
      <c r="AR389" s="1122"/>
      <c r="AS389" s="1113"/>
      <c r="AT389" s="1122"/>
      <c r="AU389" s="1113"/>
      <c r="AV389" s="1113"/>
      <c r="AW389" s="1113"/>
      <c r="AX389" s="1113"/>
      <c r="AY389" s="1113"/>
      <c r="BB389" s="384"/>
      <c r="BC389" s="370"/>
      <c r="BD389" s="370"/>
      <c r="BE389" s="370"/>
      <c r="BF389" s="370"/>
      <c r="BG389" s="370"/>
      <c r="BH389" s="370"/>
      <c r="BI389" s="370"/>
      <c r="BJ389" s="370"/>
      <c r="BK389" s="370"/>
      <c r="BL389" s="371"/>
    </row>
    <row r="390" spans="3:64" ht="38.25" customHeight="1">
      <c r="C390" s="1229"/>
      <c r="D390" s="1160"/>
      <c r="E390" s="1161"/>
      <c r="F390" s="1161"/>
      <c r="G390" s="1162"/>
      <c r="H390" s="1114"/>
      <c r="I390" s="1114"/>
      <c r="J390" s="1115"/>
      <c r="K390" s="1115"/>
      <c r="L390" s="1114"/>
      <c r="M390" s="1114"/>
      <c r="N390" s="1114"/>
      <c r="O390" s="1114"/>
      <c r="P390" s="1115"/>
      <c r="Q390" s="1115"/>
      <c r="R390" s="1116"/>
      <c r="S390" s="1116"/>
      <c r="T390" s="1119"/>
      <c r="U390" s="1114"/>
      <c r="V390" s="1115"/>
      <c r="W390" s="1115"/>
      <c r="X390" s="1116"/>
      <c r="Y390" s="1116"/>
      <c r="Z390" s="1116">
        <v>0</v>
      </c>
      <c r="AA390" s="1116"/>
      <c r="AB390" s="1115">
        <v>0</v>
      </c>
      <c r="AC390" s="1115"/>
      <c r="AD390" s="1114">
        <v>2</v>
      </c>
      <c r="AE390" s="1114"/>
      <c r="AF390" s="1120" t="s">
        <v>2226</v>
      </c>
      <c r="AG390" s="1120"/>
      <c r="AH390" s="1120"/>
      <c r="AI390" s="1120"/>
      <c r="AJ390" s="1120"/>
      <c r="AK390" s="1120"/>
      <c r="AL390" s="1120"/>
      <c r="AM390" s="1120"/>
      <c r="AN390" s="1120"/>
      <c r="AO390" s="1120"/>
      <c r="AP390" s="1120"/>
    </row>
    <row r="391" spans="3:64" ht="64.5" customHeight="1">
      <c r="C391" s="1229"/>
      <c r="D391" s="1160"/>
      <c r="E391" s="1161"/>
      <c r="F391" s="1161"/>
      <c r="G391" s="1162"/>
      <c r="H391" s="1114"/>
      <c r="I391" s="1114"/>
      <c r="J391" s="1115"/>
      <c r="K391" s="1115"/>
      <c r="L391" s="1114"/>
      <c r="M391" s="1114"/>
      <c r="N391" s="1114"/>
      <c r="O391" s="1114"/>
      <c r="P391" s="1115"/>
      <c r="Q391" s="1115"/>
      <c r="R391" s="1116"/>
      <c r="S391" s="1116"/>
      <c r="T391" s="1119"/>
      <c r="U391" s="1114"/>
      <c r="V391" s="1115"/>
      <c r="W391" s="1115"/>
      <c r="X391" s="1116"/>
      <c r="Y391" s="1116"/>
      <c r="Z391" s="1116">
        <v>10</v>
      </c>
      <c r="AA391" s="1116"/>
      <c r="AB391" s="1115">
        <v>0</v>
      </c>
      <c r="AC391" s="1115"/>
      <c r="AD391" s="1114" t="s">
        <v>2214</v>
      </c>
      <c r="AE391" s="1114"/>
      <c r="AF391" s="1120" t="s">
        <v>3099</v>
      </c>
      <c r="AG391" s="1120"/>
      <c r="AH391" s="1120"/>
      <c r="AI391" s="1120"/>
      <c r="AJ391" s="1120"/>
      <c r="AK391" s="1120"/>
      <c r="AL391" s="1120"/>
      <c r="AM391" s="1120"/>
      <c r="AN391" s="1120"/>
      <c r="AO391" s="1120"/>
      <c r="AP391" s="1120"/>
      <c r="AQ391" s="376"/>
      <c r="AR391" s="377"/>
      <c r="AS391" s="377"/>
      <c r="AT391" s="377"/>
      <c r="AU391" s="377"/>
      <c r="AV391" s="377"/>
      <c r="AW391" s="377"/>
      <c r="AX391" s="377"/>
      <c r="AY391" s="377"/>
    </row>
    <row r="392" spans="3:64" ht="13.5" customHeight="1">
      <c r="C392" s="1229"/>
      <c r="D392" s="1160"/>
      <c r="E392" s="1161"/>
      <c r="F392" s="1161"/>
      <c r="G392" s="1162"/>
      <c r="H392" s="175" t="s">
        <v>3100</v>
      </c>
      <c r="I392" s="176"/>
      <c r="J392" s="176"/>
      <c r="K392" s="176"/>
      <c r="L392" s="176"/>
      <c r="M392" s="176"/>
      <c r="N392" s="176"/>
      <c r="O392" s="176"/>
      <c r="P392" s="176"/>
      <c r="Q392" s="176"/>
      <c r="R392" s="176"/>
      <c r="S392" s="176"/>
      <c r="T392" s="176"/>
      <c r="U392" s="176"/>
      <c r="V392" s="176"/>
      <c r="W392" s="176"/>
      <c r="X392" s="176"/>
      <c r="Y392" s="176"/>
      <c r="Z392" s="176"/>
      <c r="AA392" s="176"/>
      <c r="AB392" s="176"/>
      <c r="AC392" s="176"/>
      <c r="AD392" s="176"/>
      <c r="AE392" s="176"/>
      <c r="AF392" s="176"/>
      <c r="AG392" s="176"/>
      <c r="AH392" s="176"/>
      <c r="AI392" s="176"/>
      <c r="AJ392" s="176"/>
      <c r="AK392" s="176"/>
      <c r="AL392" s="176"/>
      <c r="AM392" s="176"/>
      <c r="AN392" s="176"/>
      <c r="AO392" s="176"/>
      <c r="AP392" s="177"/>
      <c r="AQ392" s="376"/>
      <c r="AR392" s="377"/>
      <c r="AS392" s="377"/>
      <c r="AT392" s="377"/>
      <c r="AU392" s="377"/>
      <c r="AV392" s="377"/>
      <c r="AW392" s="377"/>
      <c r="AX392" s="377"/>
      <c r="AY392" s="377"/>
    </row>
    <row r="393" spans="3:64" ht="13.5" customHeight="1">
      <c r="C393" s="1229"/>
      <c r="D393" s="1160"/>
      <c r="E393" s="1161"/>
      <c r="F393" s="1161"/>
      <c r="G393" s="1162"/>
      <c r="H393" s="1114" t="s">
        <v>2246</v>
      </c>
      <c r="I393" s="1114"/>
      <c r="J393" s="1115">
        <v>0</v>
      </c>
      <c r="K393" s="1115"/>
      <c r="L393" s="1114" t="str">
        <f>L367</f>
        <v>3008/3010</v>
      </c>
      <c r="M393" s="1114"/>
      <c r="N393" s="1114" t="s">
        <v>2213</v>
      </c>
      <c r="O393" s="1114"/>
      <c r="P393" s="1115">
        <v>0</v>
      </c>
      <c r="Q393" s="1115"/>
      <c r="R393" s="1116">
        <v>13</v>
      </c>
      <c r="S393" s="1116"/>
      <c r="T393" s="1117">
        <v>1</v>
      </c>
      <c r="U393" s="1116"/>
      <c r="V393" s="1115">
        <v>0</v>
      </c>
      <c r="W393" s="1115"/>
      <c r="X393" s="1116">
        <v>1</v>
      </c>
      <c r="Y393" s="1116"/>
      <c r="Z393" s="1116">
        <v>0</v>
      </c>
      <c r="AA393" s="1116"/>
      <c r="AB393" s="1115">
        <v>0</v>
      </c>
      <c r="AC393" s="1115"/>
      <c r="AD393" s="1116">
        <v>1</v>
      </c>
      <c r="AE393" s="1116"/>
      <c r="AF393" s="378" t="s">
        <v>2249</v>
      </c>
      <c r="AG393" s="367"/>
      <c r="AH393" s="355"/>
      <c r="AI393" s="355"/>
      <c r="AJ393" s="355"/>
      <c r="AK393" s="355"/>
      <c r="AL393" s="355"/>
      <c r="AM393" s="355"/>
      <c r="AN393" s="355"/>
      <c r="AO393" s="355"/>
      <c r="AP393" s="379"/>
      <c r="AQ393" s="376"/>
      <c r="AR393" s="377"/>
      <c r="AS393" s="377"/>
      <c r="AT393" s="377"/>
      <c r="AU393" s="377"/>
      <c r="AV393" s="377"/>
      <c r="AW393" s="377"/>
      <c r="AX393" s="377"/>
      <c r="AY393" s="377"/>
      <c r="BG393" s="370"/>
      <c r="BH393" s="370"/>
      <c r="BI393" s="370"/>
      <c r="BJ393" s="370"/>
      <c r="BK393" s="370"/>
      <c r="BL393" s="371"/>
    </row>
    <row r="394" spans="3:64">
      <c r="C394" s="1229"/>
      <c r="D394" s="1160"/>
      <c r="E394" s="1161"/>
      <c r="F394" s="1161"/>
      <c r="G394" s="1162"/>
      <c r="H394" s="1114"/>
      <c r="I394" s="1114"/>
      <c r="J394" s="1115"/>
      <c r="K394" s="1115"/>
      <c r="L394" s="1114"/>
      <c r="M394" s="1114"/>
      <c r="N394" s="1114"/>
      <c r="O394" s="1114"/>
      <c r="P394" s="1115"/>
      <c r="Q394" s="1115"/>
      <c r="R394" s="1116"/>
      <c r="S394" s="1116"/>
      <c r="T394" s="1117"/>
      <c r="U394" s="1116"/>
      <c r="V394" s="1115"/>
      <c r="W394" s="1115"/>
      <c r="X394" s="1116"/>
      <c r="Y394" s="1116"/>
      <c r="Z394" s="1116"/>
      <c r="AA394" s="1116"/>
      <c r="AB394" s="1115"/>
      <c r="AC394" s="1115"/>
      <c r="AD394" s="1116"/>
      <c r="AE394" s="1116"/>
      <c r="AF394" s="356"/>
      <c r="AG394" s="362" t="s">
        <v>556</v>
      </c>
      <c r="AH394" s="175" t="s">
        <v>1752</v>
      </c>
      <c r="AI394" s="366"/>
      <c r="AJ394" s="366"/>
      <c r="AK394" s="366"/>
      <c r="AL394" s="366"/>
      <c r="AM394" s="366"/>
      <c r="AN394" s="366"/>
      <c r="AO394" s="366"/>
      <c r="AP394" s="369"/>
      <c r="AQ394" s="376"/>
      <c r="AR394" s="377"/>
      <c r="AS394" s="377"/>
      <c r="AT394" s="377"/>
      <c r="AU394" s="377"/>
      <c r="AV394" s="377"/>
      <c r="AW394" s="377"/>
      <c r="AX394" s="377"/>
      <c r="AY394" s="377"/>
    </row>
    <row r="395" spans="3:64" ht="11.25" customHeight="1">
      <c r="C395" s="1229"/>
      <c r="D395" s="1160"/>
      <c r="E395" s="1161"/>
      <c r="F395" s="1161"/>
      <c r="G395" s="1162"/>
      <c r="H395" s="1114"/>
      <c r="I395" s="1114"/>
      <c r="J395" s="1115"/>
      <c r="K395" s="1115"/>
      <c r="L395" s="1114"/>
      <c r="M395" s="1114"/>
      <c r="N395" s="1114"/>
      <c r="O395" s="1114"/>
      <c r="P395" s="1115"/>
      <c r="Q395" s="1115"/>
      <c r="R395" s="1116"/>
      <c r="S395" s="1116"/>
      <c r="T395" s="1117"/>
      <c r="U395" s="1116"/>
      <c r="V395" s="1115"/>
      <c r="W395" s="1115"/>
      <c r="X395" s="1116"/>
      <c r="Y395" s="1116"/>
      <c r="Z395" s="1116"/>
      <c r="AA395" s="1116"/>
      <c r="AB395" s="1115"/>
      <c r="AC395" s="1115"/>
      <c r="AD395" s="1116"/>
      <c r="AE395" s="1116"/>
      <c r="AF395" s="358"/>
      <c r="AG395" s="364">
        <v>2</v>
      </c>
      <c r="AH395" s="1118" t="s">
        <v>2250</v>
      </c>
      <c r="AI395" s="1118"/>
      <c r="AJ395" s="1118"/>
      <c r="AK395" s="1118"/>
      <c r="AL395" s="1118"/>
      <c r="AM395" s="1118"/>
      <c r="AN395" s="1118"/>
      <c r="AO395" s="1118"/>
      <c r="AP395" s="1118"/>
      <c r="AQ395" s="376"/>
      <c r="AR395" s="377"/>
      <c r="AS395" s="377"/>
      <c r="AT395" s="377"/>
      <c r="AU395" s="377"/>
      <c r="AV395" s="377"/>
      <c r="AW395" s="377"/>
      <c r="AX395" s="377"/>
      <c r="AY395" s="377"/>
    </row>
    <row r="396" spans="3:64" ht="22.5" customHeight="1">
      <c r="C396" s="1229"/>
      <c r="D396" s="1160"/>
      <c r="E396" s="1161"/>
      <c r="F396" s="1161"/>
      <c r="G396" s="1162"/>
      <c r="H396" s="1114"/>
      <c r="I396" s="1114"/>
      <c r="J396" s="1115"/>
      <c r="K396" s="1115"/>
      <c r="L396" s="1114"/>
      <c r="M396" s="1114"/>
      <c r="N396" s="1114"/>
      <c r="O396" s="1114"/>
      <c r="P396" s="1115"/>
      <c r="Q396" s="1115"/>
      <c r="R396" s="1116"/>
      <c r="S396" s="1116"/>
      <c r="T396" s="1119" t="s">
        <v>2970</v>
      </c>
      <c r="U396" s="1116"/>
      <c r="V396" s="1115">
        <v>0</v>
      </c>
      <c r="W396" s="1115"/>
      <c r="X396" s="1116">
        <v>12</v>
      </c>
      <c r="Y396" s="1116"/>
      <c r="Z396" s="1116">
        <v>0</v>
      </c>
      <c r="AA396" s="1116"/>
      <c r="AB396" s="1115">
        <v>0</v>
      </c>
      <c r="AC396" s="1115"/>
      <c r="AD396" s="1114">
        <v>1</v>
      </c>
      <c r="AE396" s="1114"/>
      <c r="AF396" s="1120" t="s">
        <v>2223</v>
      </c>
      <c r="AG396" s="1120"/>
      <c r="AH396" s="1120"/>
      <c r="AI396" s="1120"/>
      <c r="AJ396" s="1120"/>
      <c r="AK396" s="1120"/>
      <c r="AL396" s="1120"/>
      <c r="AM396" s="1120"/>
      <c r="AN396" s="1120"/>
      <c r="AO396" s="1120"/>
      <c r="AP396" s="1120"/>
      <c r="AQ396" s="1121"/>
      <c r="AR396" s="1122"/>
      <c r="AS396" s="1113"/>
      <c r="AT396" s="1122"/>
      <c r="AU396" s="1113"/>
      <c r="AV396" s="1113"/>
      <c r="AW396" s="1113"/>
      <c r="AX396" s="1113"/>
      <c r="AY396" s="1113"/>
      <c r="BB396" s="384"/>
      <c r="BC396" s="370"/>
      <c r="BD396" s="370"/>
      <c r="BE396" s="370"/>
      <c r="BF396" s="370"/>
      <c r="BG396" s="370"/>
      <c r="BH396" s="370"/>
      <c r="BI396" s="370"/>
      <c r="BJ396" s="370"/>
      <c r="BK396" s="370"/>
      <c r="BL396" s="371"/>
    </row>
    <row r="397" spans="3:64" ht="38.25" customHeight="1">
      <c r="C397" s="1229"/>
      <c r="D397" s="1160"/>
      <c r="E397" s="1161"/>
      <c r="F397" s="1161"/>
      <c r="G397" s="1162"/>
      <c r="H397" s="1114"/>
      <c r="I397" s="1114"/>
      <c r="J397" s="1115"/>
      <c r="K397" s="1115"/>
      <c r="L397" s="1114"/>
      <c r="M397" s="1114"/>
      <c r="N397" s="1114"/>
      <c r="O397" s="1114"/>
      <c r="P397" s="1115"/>
      <c r="Q397" s="1115"/>
      <c r="R397" s="1116"/>
      <c r="S397" s="1116"/>
      <c r="T397" s="1119"/>
      <c r="U397" s="1116"/>
      <c r="V397" s="1115"/>
      <c r="W397" s="1115"/>
      <c r="X397" s="1116"/>
      <c r="Y397" s="1116"/>
      <c r="Z397" s="1116">
        <v>0</v>
      </c>
      <c r="AA397" s="1116"/>
      <c r="AB397" s="1115">
        <v>0</v>
      </c>
      <c r="AC397" s="1115"/>
      <c r="AD397" s="1114">
        <v>2</v>
      </c>
      <c r="AE397" s="1114"/>
      <c r="AF397" s="1120" t="s">
        <v>2226</v>
      </c>
      <c r="AG397" s="1120"/>
      <c r="AH397" s="1120"/>
      <c r="AI397" s="1120"/>
      <c r="AJ397" s="1120"/>
      <c r="AK397" s="1120"/>
      <c r="AL397" s="1120"/>
      <c r="AM397" s="1120"/>
      <c r="AN397" s="1120"/>
      <c r="AO397" s="1120"/>
      <c r="AP397" s="1120"/>
    </row>
    <row r="398" spans="3:64" ht="64.5" customHeight="1">
      <c r="C398" s="1190"/>
      <c r="D398" s="1163"/>
      <c r="E398" s="1164"/>
      <c r="F398" s="1164"/>
      <c r="G398" s="1165"/>
      <c r="H398" s="1114"/>
      <c r="I398" s="1114"/>
      <c r="J398" s="1115"/>
      <c r="K398" s="1115"/>
      <c r="L398" s="1114"/>
      <c r="M398" s="1114"/>
      <c r="N398" s="1114"/>
      <c r="O398" s="1114"/>
      <c r="P398" s="1115"/>
      <c r="Q398" s="1115"/>
      <c r="R398" s="1116"/>
      <c r="S398" s="1116"/>
      <c r="T398" s="1117"/>
      <c r="U398" s="1116"/>
      <c r="V398" s="1115"/>
      <c r="W398" s="1115"/>
      <c r="X398" s="1116"/>
      <c r="Y398" s="1116"/>
      <c r="Z398" s="1116">
        <v>10</v>
      </c>
      <c r="AA398" s="1116"/>
      <c r="AB398" s="1115">
        <v>0</v>
      </c>
      <c r="AC398" s="1115"/>
      <c r="AD398" s="1114" t="s">
        <v>2214</v>
      </c>
      <c r="AE398" s="1114"/>
      <c r="AF398" s="1120" t="s">
        <v>3099</v>
      </c>
      <c r="AG398" s="1120"/>
      <c r="AH398" s="1120"/>
      <c r="AI398" s="1120"/>
      <c r="AJ398" s="1120"/>
      <c r="AK398" s="1120"/>
      <c r="AL398" s="1120"/>
      <c r="AM398" s="1120"/>
      <c r="AN398" s="1120"/>
      <c r="AO398" s="1120"/>
      <c r="AP398" s="1120"/>
      <c r="AQ398" s="376"/>
      <c r="AR398" s="377"/>
      <c r="AS398" s="377"/>
      <c r="AT398" s="377"/>
      <c r="AU398" s="377"/>
      <c r="AV398" s="377"/>
      <c r="AW398" s="377"/>
      <c r="AX398" s="377"/>
      <c r="AY398" s="377"/>
    </row>
    <row r="399" spans="3:64" ht="13.5" customHeight="1">
      <c r="C399" s="1189">
        <f>MAX(C$356:C398)+1</f>
        <v>2</v>
      </c>
      <c r="D399" s="1183" t="s">
        <v>2805</v>
      </c>
      <c r="E399" s="1184"/>
      <c r="F399" s="1184"/>
      <c r="G399" s="1185"/>
      <c r="H399" s="1151" t="s">
        <v>2246</v>
      </c>
      <c r="I399" s="1159"/>
      <c r="J399" s="1138">
        <v>0</v>
      </c>
      <c r="K399" s="1139"/>
      <c r="L399" s="1151">
        <f>L244</f>
        <v>3016</v>
      </c>
      <c r="M399" s="1159"/>
      <c r="N399" s="1151" t="s">
        <v>2213</v>
      </c>
      <c r="O399" s="1159"/>
      <c r="P399" s="1237">
        <v>0</v>
      </c>
      <c r="Q399" s="1238"/>
      <c r="R399" s="1151" t="s">
        <v>2251</v>
      </c>
      <c r="S399" s="1159"/>
      <c r="T399" s="1117">
        <v>1</v>
      </c>
      <c r="U399" s="1116"/>
      <c r="V399" s="1115">
        <v>0</v>
      </c>
      <c r="W399" s="1115"/>
      <c r="X399" s="1116">
        <v>1</v>
      </c>
      <c r="Y399" s="1116"/>
      <c r="Z399" s="1116">
        <v>0</v>
      </c>
      <c r="AA399" s="1116"/>
      <c r="AB399" s="1115">
        <v>0</v>
      </c>
      <c r="AC399" s="1115"/>
      <c r="AD399" s="1116">
        <v>1</v>
      </c>
      <c r="AE399" s="1116"/>
      <c r="AF399" s="378" t="s">
        <v>2249</v>
      </c>
      <c r="AG399" s="367"/>
      <c r="AH399" s="355"/>
      <c r="AI399" s="355"/>
      <c r="AJ399" s="355"/>
      <c r="AK399" s="355"/>
      <c r="AL399" s="355"/>
      <c r="AM399" s="355"/>
      <c r="AN399" s="355"/>
      <c r="AO399" s="355"/>
      <c r="AP399" s="379"/>
      <c r="AQ399" s="376"/>
      <c r="AR399" s="377"/>
      <c r="AS399" s="377"/>
      <c r="AT399" s="377"/>
      <c r="AU399" s="377"/>
      <c r="AV399" s="377"/>
      <c r="AW399" s="377"/>
      <c r="AX399" s="377"/>
      <c r="AY399" s="377"/>
      <c r="BG399" s="370"/>
      <c r="BH399" s="370"/>
      <c r="BI399" s="370"/>
      <c r="BJ399" s="370"/>
      <c r="BK399" s="370"/>
      <c r="BL399" s="371"/>
    </row>
    <row r="400" spans="3:64">
      <c r="C400" s="1229"/>
      <c r="D400" s="1226"/>
      <c r="E400" s="1227"/>
      <c r="F400" s="1227"/>
      <c r="G400" s="1228"/>
      <c r="H400" s="1160"/>
      <c r="I400" s="1162"/>
      <c r="J400" s="1199"/>
      <c r="K400" s="1200"/>
      <c r="L400" s="1160"/>
      <c r="M400" s="1162"/>
      <c r="N400" s="1160"/>
      <c r="O400" s="1162"/>
      <c r="P400" s="1239"/>
      <c r="Q400" s="1240"/>
      <c r="R400" s="1160"/>
      <c r="S400" s="1162"/>
      <c r="T400" s="1117"/>
      <c r="U400" s="1116"/>
      <c r="V400" s="1115"/>
      <c r="W400" s="1115"/>
      <c r="X400" s="1116"/>
      <c r="Y400" s="1116"/>
      <c r="Z400" s="1116"/>
      <c r="AA400" s="1116"/>
      <c r="AB400" s="1115"/>
      <c r="AC400" s="1115"/>
      <c r="AD400" s="1116"/>
      <c r="AE400" s="1116"/>
      <c r="AF400" s="356"/>
      <c r="AG400" s="362" t="s">
        <v>556</v>
      </c>
      <c r="AH400" s="175" t="s">
        <v>1752</v>
      </c>
      <c r="AI400" s="366"/>
      <c r="AJ400" s="366"/>
      <c r="AK400" s="366"/>
      <c r="AL400" s="366"/>
      <c r="AM400" s="366"/>
      <c r="AN400" s="366"/>
      <c r="AO400" s="366"/>
      <c r="AP400" s="369"/>
      <c r="AQ400" s="376"/>
      <c r="AR400" s="377"/>
      <c r="AS400" s="377"/>
      <c r="AT400" s="377"/>
      <c r="AU400" s="377"/>
      <c r="AV400" s="377"/>
      <c r="AW400" s="377"/>
      <c r="AX400" s="377"/>
      <c r="AY400" s="377"/>
    </row>
    <row r="401" spans="2:64" ht="11.25" customHeight="1">
      <c r="C401" s="1229"/>
      <c r="D401" s="1226"/>
      <c r="E401" s="1227"/>
      <c r="F401" s="1227"/>
      <c r="G401" s="1228"/>
      <c r="H401" s="1160"/>
      <c r="I401" s="1162"/>
      <c r="J401" s="1199"/>
      <c r="K401" s="1200"/>
      <c r="L401" s="1160"/>
      <c r="M401" s="1162"/>
      <c r="N401" s="1160"/>
      <c r="O401" s="1162"/>
      <c r="P401" s="1239"/>
      <c r="Q401" s="1240"/>
      <c r="R401" s="1160"/>
      <c r="S401" s="1162"/>
      <c r="T401" s="1117"/>
      <c r="U401" s="1116"/>
      <c r="V401" s="1115"/>
      <c r="W401" s="1115"/>
      <c r="X401" s="1116"/>
      <c r="Y401" s="1116"/>
      <c r="Z401" s="1116"/>
      <c r="AA401" s="1116"/>
      <c r="AB401" s="1115"/>
      <c r="AC401" s="1115"/>
      <c r="AD401" s="1116"/>
      <c r="AE401" s="1116"/>
      <c r="AF401" s="358"/>
      <c r="AG401" s="364">
        <v>0</v>
      </c>
      <c r="AH401" s="1118" t="s">
        <v>2209</v>
      </c>
      <c r="AI401" s="1118"/>
      <c r="AJ401" s="1118"/>
      <c r="AK401" s="1118"/>
      <c r="AL401" s="1118"/>
      <c r="AM401" s="1118"/>
      <c r="AN401" s="1118"/>
      <c r="AO401" s="1118"/>
      <c r="AP401" s="1118"/>
      <c r="AQ401" s="376"/>
      <c r="AR401" s="377"/>
      <c r="AS401" s="377"/>
      <c r="AT401" s="377"/>
      <c r="AU401" s="377"/>
      <c r="AV401" s="377"/>
      <c r="AW401" s="377"/>
      <c r="AX401" s="377"/>
      <c r="AY401" s="377"/>
    </row>
    <row r="402" spans="2:64">
      <c r="C402" s="1229"/>
      <c r="D402" s="1226"/>
      <c r="E402" s="1227"/>
      <c r="F402" s="1227"/>
      <c r="G402" s="1228"/>
      <c r="H402" s="1160"/>
      <c r="I402" s="1162"/>
      <c r="J402" s="1199"/>
      <c r="K402" s="1200"/>
      <c r="L402" s="1160"/>
      <c r="M402" s="1162"/>
      <c r="N402" s="1160"/>
      <c r="O402" s="1162"/>
      <c r="P402" s="1239"/>
      <c r="Q402" s="1240"/>
      <c r="R402" s="1160"/>
      <c r="S402" s="1162"/>
      <c r="T402" s="1117"/>
      <c r="U402" s="1116"/>
      <c r="V402" s="1115"/>
      <c r="W402" s="1115"/>
      <c r="X402" s="1116"/>
      <c r="Y402" s="1116"/>
      <c r="Z402" s="1116"/>
      <c r="AA402" s="1116"/>
      <c r="AB402" s="1115"/>
      <c r="AC402" s="1115"/>
      <c r="AD402" s="1116"/>
      <c r="AE402" s="1116"/>
      <c r="AF402" s="358"/>
      <c r="AG402" s="364">
        <v>1</v>
      </c>
      <c r="AH402" s="1118" t="s">
        <v>2210</v>
      </c>
      <c r="AI402" s="1118"/>
      <c r="AJ402" s="1118"/>
      <c r="AK402" s="1118"/>
      <c r="AL402" s="1118"/>
      <c r="AM402" s="1118"/>
      <c r="AN402" s="1118"/>
      <c r="AO402" s="1118"/>
      <c r="AP402" s="1118"/>
      <c r="AQ402" s="376"/>
      <c r="AR402" s="377"/>
      <c r="AS402" s="377"/>
      <c r="AT402" s="377"/>
      <c r="AU402" s="377"/>
      <c r="AV402" s="377"/>
      <c r="AW402" s="377"/>
      <c r="AX402" s="377"/>
      <c r="AY402" s="377"/>
    </row>
    <row r="403" spans="2:64" ht="54" customHeight="1">
      <c r="C403" s="1229"/>
      <c r="D403" s="1226"/>
      <c r="E403" s="1227"/>
      <c r="F403" s="1227"/>
      <c r="G403" s="1228"/>
      <c r="H403" s="1160"/>
      <c r="I403" s="1162"/>
      <c r="J403" s="1199"/>
      <c r="K403" s="1200"/>
      <c r="L403" s="1160"/>
      <c r="M403" s="1162"/>
      <c r="N403" s="1160"/>
      <c r="O403" s="1162"/>
      <c r="P403" s="1239"/>
      <c r="Q403" s="1240"/>
      <c r="R403" s="1160"/>
      <c r="S403" s="1162"/>
      <c r="T403" s="1114" t="s">
        <v>2252</v>
      </c>
      <c r="U403" s="1114"/>
      <c r="V403" s="1115">
        <v>0</v>
      </c>
      <c r="W403" s="1115"/>
      <c r="X403" s="1116">
        <v>3</v>
      </c>
      <c r="Y403" s="1116"/>
      <c r="Z403" s="1116">
        <v>0</v>
      </c>
      <c r="AA403" s="1116"/>
      <c r="AB403" s="1115">
        <v>0</v>
      </c>
      <c r="AC403" s="1115"/>
      <c r="AD403" s="1114">
        <v>2</v>
      </c>
      <c r="AE403" s="1114"/>
      <c r="AF403" s="1120" t="s">
        <v>3101</v>
      </c>
      <c r="AG403" s="1118"/>
      <c r="AH403" s="1118"/>
      <c r="AI403" s="1118"/>
      <c r="AJ403" s="1118"/>
      <c r="AK403" s="1118"/>
      <c r="AL403" s="1118"/>
      <c r="AM403" s="1118"/>
      <c r="AN403" s="1118"/>
      <c r="AO403" s="1118"/>
      <c r="AP403" s="1118"/>
      <c r="AQ403" s="1121"/>
      <c r="AR403" s="1122"/>
      <c r="AS403" s="1113"/>
      <c r="AT403" s="1122"/>
      <c r="AU403" s="1113"/>
      <c r="AV403" s="1113"/>
      <c r="AW403" s="1113"/>
      <c r="AX403" s="1113"/>
      <c r="AY403" s="1113"/>
      <c r="BB403" s="384"/>
      <c r="BC403" s="370"/>
      <c r="BD403" s="370"/>
      <c r="BE403" s="370"/>
      <c r="BF403" s="370"/>
      <c r="BG403" s="370"/>
      <c r="BH403" s="370"/>
      <c r="BI403" s="370"/>
      <c r="BJ403" s="370"/>
      <c r="BK403" s="370"/>
      <c r="BL403" s="371"/>
    </row>
    <row r="404" spans="2:64" ht="38.25" customHeight="1">
      <c r="C404" s="1229"/>
      <c r="D404" s="1226"/>
      <c r="E404" s="1227"/>
      <c r="F404" s="1227"/>
      <c r="G404" s="1228"/>
      <c r="H404" s="1160"/>
      <c r="I404" s="1162"/>
      <c r="J404" s="1199"/>
      <c r="K404" s="1200"/>
      <c r="L404" s="1160"/>
      <c r="M404" s="1162"/>
      <c r="N404" s="1160"/>
      <c r="O404" s="1162"/>
      <c r="P404" s="1239"/>
      <c r="Q404" s="1240"/>
      <c r="R404" s="1160"/>
      <c r="S404" s="1162"/>
      <c r="T404" s="1114"/>
      <c r="U404" s="1114"/>
      <c r="V404" s="1115"/>
      <c r="W404" s="1115"/>
      <c r="X404" s="1116"/>
      <c r="Y404" s="1116"/>
      <c r="Z404" s="1116">
        <v>10</v>
      </c>
      <c r="AA404" s="1116"/>
      <c r="AB404" s="1115">
        <v>0</v>
      </c>
      <c r="AC404" s="1115"/>
      <c r="AD404" s="1114" t="s">
        <v>2253</v>
      </c>
      <c r="AE404" s="1114"/>
      <c r="AF404" s="1120" t="s">
        <v>2254</v>
      </c>
      <c r="AG404" s="1120"/>
      <c r="AH404" s="1120"/>
      <c r="AI404" s="1120"/>
      <c r="AJ404" s="1120"/>
      <c r="AK404" s="1120"/>
      <c r="AL404" s="1120"/>
      <c r="AM404" s="1120"/>
      <c r="AN404" s="1120"/>
      <c r="AO404" s="1120"/>
      <c r="AP404" s="1120"/>
      <c r="AQ404" s="1121"/>
      <c r="AR404" s="1122"/>
      <c r="AS404" s="1113"/>
      <c r="AT404" s="1122"/>
      <c r="AU404" s="1113"/>
      <c r="AV404" s="1113"/>
      <c r="AW404" s="1113"/>
      <c r="AX404" s="1113"/>
      <c r="AY404" s="1113"/>
      <c r="BB404" s="384"/>
      <c r="BC404" s="370"/>
      <c r="BD404" s="370"/>
      <c r="BE404" s="370"/>
      <c r="BF404" s="370"/>
      <c r="BG404" s="370"/>
      <c r="BH404" s="370"/>
      <c r="BI404" s="370"/>
      <c r="BJ404" s="370"/>
      <c r="BK404" s="370"/>
      <c r="BL404" s="371"/>
    </row>
    <row r="405" spans="2:64" ht="64.5" customHeight="1">
      <c r="C405" s="1190"/>
      <c r="D405" s="1186"/>
      <c r="E405" s="1187"/>
      <c r="F405" s="1187"/>
      <c r="G405" s="1188"/>
      <c r="H405" s="1163"/>
      <c r="I405" s="1165"/>
      <c r="J405" s="1140"/>
      <c r="K405" s="1141"/>
      <c r="L405" s="1163"/>
      <c r="M405" s="1165"/>
      <c r="N405" s="1163"/>
      <c r="O405" s="1165"/>
      <c r="P405" s="1241"/>
      <c r="Q405" s="1242"/>
      <c r="R405" s="1163"/>
      <c r="S405" s="1165"/>
      <c r="T405" s="1114"/>
      <c r="U405" s="1114"/>
      <c r="V405" s="1115"/>
      <c r="W405" s="1115"/>
      <c r="X405" s="1116"/>
      <c r="Y405" s="1116"/>
      <c r="Z405" s="1116">
        <v>10</v>
      </c>
      <c r="AA405" s="1116"/>
      <c r="AB405" s="1115">
        <v>0</v>
      </c>
      <c r="AC405" s="1115"/>
      <c r="AD405" s="1114" t="s">
        <v>2214</v>
      </c>
      <c r="AE405" s="1114"/>
      <c r="AF405" s="1120" t="s">
        <v>3102</v>
      </c>
      <c r="AG405" s="1120"/>
      <c r="AH405" s="1120"/>
      <c r="AI405" s="1120"/>
      <c r="AJ405" s="1120"/>
      <c r="AK405" s="1120"/>
      <c r="AL405" s="1120"/>
      <c r="AM405" s="1120"/>
      <c r="AN405" s="1120"/>
      <c r="AO405" s="1120"/>
      <c r="AP405" s="1120"/>
      <c r="AQ405" s="376"/>
      <c r="AR405" s="377"/>
      <c r="AS405" s="377"/>
      <c r="AT405" s="377"/>
      <c r="AU405" s="377"/>
      <c r="AV405" s="377"/>
      <c r="AW405" s="377"/>
      <c r="AX405" s="377"/>
      <c r="AY405" s="377"/>
    </row>
    <row r="409" spans="2:64">
      <c r="B409" s="350" t="s">
        <v>1680</v>
      </c>
      <c r="C409" s="350"/>
      <c r="D409" s="350"/>
      <c r="E409" s="350"/>
      <c r="F409" s="350"/>
      <c r="G409" s="350"/>
      <c r="H409" s="350"/>
      <c r="I409" s="350"/>
      <c r="J409" s="350"/>
      <c r="K409" s="350"/>
      <c r="L409" s="350"/>
      <c r="M409" s="350"/>
      <c r="N409" s="350"/>
      <c r="O409" s="350"/>
      <c r="P409" s="350"/>
      <c r="Q409" s="350"/>
      <c r="R409" s="350"/>
      <c r="S409" s="350"/>
      <c r="T409" s="350"/>
      <c r="U409" s="350"/>
      <c r="V409" s="350"/>
      <c r="W409" s="350"/>
      <c r="X409" s="350"/>
      <c r="Y409" s="350"/>
      <c r="Z409" s="350"/>
      <c r="AA409" s="350"/>
      <c r="AB409" s="350"/>
      <c r="AC409" s="350"/>
      <c r="AD409" s="350"/>
      <c r="AE409" s="350"/>
      <c r="AF409" s="350"/>
      <c r="AG409" s="350"/>
      <c r="AH409" s="350"/>
      <c r="AI409" s="350"/>
      <c r="AJ409" s="350"/>
      <c r="AK409" s="350"/>
      <c r="AL409" s="350"/>
      <c r="AM409" s="350"/>
      <c r="AN409" s="350"/>
      <c r="AO409" s="350"/>
      <c r="AP409" s="350"/>
      <c r="AQ409" s="350"/>
      <c r="AR409" s="350"/>
      <c r="AS409" s="350"/>
      <c r="AT409" s="350"/>
      <c r="AU409" s="350"/>
      <c r="AV409" s="350"/>
      <c r="AW409" s="350"/>
      <c r="AX409" s="350"/>
      <c r="AY409" s="350"/>
      <c r="AZ409" s="350"/>
    </row>
    <row r="411" spans="2:64">
      <c r="C411" s="156" t="s">
        <v>556</v>
      </c>
      <c r="D411" s="1266" t="s">
        <v>1419</v>
      </c>
      <c r="E411" s="1266"/>
      <c r="F411" s="1266"/>
      <c r="G411" s="1266"/>
      <c r="H411" s="1266"/>
      <c r="I411" s="1266"/>
      <c r="J411" s="1266"/>
      <c r="K411" s="1266"/>
      <c r="L411" s="1266"/>
      <c r="M411" s="1266"/>
    </row>
    <row r="412" spans="2:64">
      <c r="C412" s="157">
        <v>0</v>
      </c>
      <c r="D412" s="1177" t="s">
        <v>1681</v>
      </c>
      <c r="E412" s="1178"/>
      <c r="F412" s="1178"/>
      <c r="G412" s="1178"/>
      <c r="H412" s="1178"/>
      <c r="I412" s="1178"/>
      <c r="J412" s="1178"/>
      <c r="K412" s="1178"/>
      <c r="L412" s="1178"/>
      <c r="M412" s="1179"/>
    </row>
    <row r="413" spans="2:64">
      <c r="C413" s="157">
        <v>1</v>
      </c>
      <c r="D413" s="1177" t="s">
        <v>1682</v>
      </c>
      <c r="E413" s="1178"/>
      <c r="F413" s="1178"/>
      <c r="G413" s="1178"/>
      <c r="H413" s="1178"/>
      <c r="I413" s="1178"/>
      <c r="J413" s="1178"/>
      <c r="K413" s="1178"/>
      <c r="L413" s="1178"/>
      <c r="M413" s="1179"/>
    </row>
    <row r="414" spans="2:64">
      <c r="C414" s="157">
        <v>2</v>
      </c>
      <c r="D414" s="1177" t="s">
        <v>1683</v>
      </c>
      <c r="E414" s="1178"/>
      <c r="F414" s="1178"/>
      <c r="G414" s="1178"/>
      <c r="H414" s="1178"/>
      <c r="I414" s="1178"/>
      <c r="J414" s="1178"/>
      <c r="K414" s="1178"/>
      <c r="L414" s="1178"/>
      <c r="M414" s="1179"/>
    </row>
    <row r="415" spans="2:64">
      <c r="C415" s="157">
        <v>3</v>
      </c>
      <c r="D415" s="1177" t="s">
        <v>1684</v>
      </c>
      <c r="E415" s="1178"/>
      <c r="F415" s="1178"/>
      <c r="G415" s="1178"/>
      <c r="H415" s="1178"/>
      <c r="I415" s="1178"/>
      <c r="J415" s="1178"/>
      <c r="K415" s="1178"/>
      <c r="L415" s="1178"/>
      <c r="M415" s="1179"/>
    </row>
    <row r="416" spans="2:64">
      <c r="C416" s="157">
        <v>40</v>
      </c>
      <c r="D416" s="1177" t="s">
        <v>2776</v>
      </c>
      <c r="E416" s="1178"/>
      <c r="F416" s="1178"/>
      <c r="G416" s="1178"/>
      <c r="H416" s="1178"/>
      <c r="I416" s="1178"/>
      <c r="J416" s="1178"/>
      <c r="K416" s="1178"/>
      <c r="L416" s="1178"/>
      <c r="M416" s="1179"/>
    </row>
    <row r="417" spans="2:52">
      <c r="C417" s="157">
        <v>41</v>
      </c>
      <c r="D417" s="1177" t="s">
        <v>2777</v>
      </c>
      <c r="E417" s="1178"/>
      <c r="F417" s="1178"/>
      <c r="G417" s="1178"/>
      <c r="H417" s="1178"/>
      <c r="I417" s="1178"/>
      <c r="J417" s="1178"/>
      <c r="K417" s="1178"/>
      <c r="L417" s="1178"/>
      <c r="M417" s="1179"/>
    </row>
    <row r="418" spans="2:52">
      <c r="C418" s="157">
        <v>50</v>
      </c>
      <c r="D418" s="1177" t="s">
        <v>2778</v>
      </c>
      <c r="E418" s="1178"/>
      <c r="F418" s="1178"/>
      <c r="G418" s="1178"/>
      <c r="H418" s="1178"/>
      <c r="I418" s="1178"/>
      <c r="J418" s="1178"/>
      <c r="K418" s="1178"/>
      <c r="L418" s="1178"/>
      <c r="M418" s="1179"/>
    </row>
    <row r="419" spans="2:52">
      <c r="C419" s="157">
        <v>51</v>
      </c>
      <c r="D419" s="1177" t="s">
        <v>2779</v>
      </c>
      <c r="E419" s="1178"/>
      <c r="F419" s="1178"/>
      <c r="G419" s="1178"/>
      <c r="H419" s="1178"/>
      <c r="I419" s="1178"/>
      <c r="J419" s="1178"/>
      <c r="K419" s="1178"/>
      <c r="L419" s="1178"/>
      <c r="M419" s="1179"/>
    </row>
    <row r="420" spans="2:52">
      <c r="C420" s="157">
        <v>60</v>
      </c>
      <c r="D420" s="1177" t="s">
        <v>1685</v>
      </c>
      <c r="E420" s="1178"/>
      <c r="F420" s="1178"/>
      <c r="G420" s="1178"/>
      <c r="H420" s="1178"/>
      <c r="I420" s="1178"/>
      <c r="J420" s="1178"/>
      <c r="K420" s="1178"/>
      <c r="L420" s="1178"/>
      <c r="M420" s="1179"/>
    </row>
    <row r="422" spans="2:52">
      <c r="B422" s="350" t="s">
        <v>2475</v>
      </c>
      <c r="C422" s="350"/>
      <c r="D422" s="350"/>
      <c r="E422" s="350"/>
      <c r="F422" s="350"/>
      <c r="G422" s="350"/>
      <c r="H422" s="350"/>
      <c r="I422" s="350"/>
      <c r="J422" s="350"/>
      <c r="K422" s="350"/>
      <c r="L422" s="350"/>
      <c r="M422" s="350"/>
      <c r="N422" s="350"/>
      <c r="O422" s="350"/>
      <c r="P422" s="350"/>
      <c r="Q422" s="350"/>
      <c r="R422" s="350"/>
      <c r="S422" s="350"/>
      <c r="T422" s="350"/>
      <c r="U422" s="350"/>
      <c r="V422" s="350"/>
      <c r="W422" s="350"/>
      <c r="X422" s="350"/>
      <c r="Y422" s="350"/>
      <c r="Z422" s="350"/>
      <c r="AA422" s="350"/>
      <c r="AB422" s="350"/>
      <c r="AC422" s="350"/>
      <c r="AD422" s="350"/>
      <c r="AE422" s="350"/>
      <c r="AF422" s="350"/>
      <c r="AG422" s="350"/>
      <c r="AH422" s="350"/>
      <c r="AI422" s="350"/>
      <c r="AJ422" s="350"/>
      <c r="AK422" s="350"/>
      <c r="AL422" s="350"/>
      <c r="AM422" s="350"/>
      <c r="AN422" s="350"/>
      <c r="AO422" s="350"/>
      <c r="AP422" s="350"/>
      <c r="AQ422" s="350"/>
      <c r="AR422" s="350"/>
      <c r="AS422" s="350"/>
      <c r="AT422" s="350"/>
      <c r="AU422" s="350"/>
      <c r="AV422" s="350"/>
      <c r="AW422" s="350"/>
      <c r="AX422" s="350"/>
      <c r="AY422" s="350"/>
      <c r="AZ422" s="350"/>
    </row>
    <row r="424" spans="2:52">
      <c r="C424" s="351" t="s">
        <v>2589</v>
      </c>
    </row>
    <row r="425" spans="2:52">
      <c r="D425" s="351" t="s">
        <v>2590</v>
      </c>
    </row>
    <row r="426" spans="2:52">
      <c r="D426" s="351" t="s">
        <v>2591</v>
      </c>
    </row>
    <row r="427" spans="2:52">
      <c r="D427" s="351" t="s">
        <v>2477</v>
      </c>
    </row>
    <row r="428" spans="2:52">
      <c r="D428" s="351" t="s">
        <v>2476</v>
      </c>
    </row>
    <row r="430" spans="2:52">
      <c r="D430" s="1150" t="s">
        <v>762</v>
      </c>
      <c r="E430" s="1150"/>
      <c r="F430" s="1150" t="s">
        <v>1584</v>
      </c>
      <c r="G430" s="1150"/>
      <c r="H430" s="1150" t="s">
        <v>1238</v>
      </c>
      <c r="I430" s="1150"/>
      <c r="J430" s="1150" t="s">
        <v>1664</v>
      </c>
      <c r="K430" s="1150"/>
      <c r="L430" s="1150" t="s">
        <v>1085</v>
      </c>
      <c r="M430" s="1150"/>
      <c r="N430" s="1150" t="s">
        <v>1673</v>
      </c>
      <c r="O430" s="1150"/>
      <c r="P430" s="1150" t="s">
        <v>1672</v>
      </c>
      <c r="Q430" s="1150"/>
      <c r="R430" s="1150" t="s">
        <v>1584</v>
      </c>
      <c r="S430" s="1150"/>
      <c r="T430" s="1150" t="s">
        <v>1674</v>
      </c>
      <c r="U430" s="1150"/>
      <c r="V430" s="1150" t="s">
        <v>1061</v>
      </c>
      <c r="W430" s="1150"/>
      <c r="X430" s="1150" t="s">
        <v>1584</v>
      </c>
      <c r="Y430" s="1150"/>
      <c r="Z430" s="1150" t="s">
        <v>1678</v>
      </c>
      <c r="AA430" s="1150"/>
      <c r="AB430" s="1150" t="s">
        <v>1679</v>
      </c>
      <c r="AC430" s="1150"/>
      <c r="AD430" s="1150"/>
      <c r="AE430" s="1150"/>
      <c r="AF430" s="1150"/>
      <c r="AG430" s="1150"/>
      <c r="AH430" s="1150"/>
      <c r="AI430" s="1150"/>
      <c r="AJ430" s="1150"/>
      <c r="AK430" s="1150"/>
      <c r="AL430" s="1150"/>
    </row>
    <row r="431" spans="2:52" ht="36" customHeight="1">
      <c r="D431" s="1047" t="s">
        <v>1660</v>
      </c>
      <c r="E431" s="1135"/>
      <c r="F431" s="1138">
        <v>0</v>
      </c>
      <c r="G431" s="1139"/>
      <c r="H431" s="1047">
        <v>7000</v>
      </c>
      <c r="I431" s="1135"/>
      <c r="J431" s="1138">
        <v>0</v>
      </c>
      <c r="K431" s="1139"/>
      <c r="L431" s="1138">
        <v>0</v>
      </c>
      <c r="M431" s="1139"/>
      <c r="N431" s="1151" t="s">
        <v>2483</v>
      </c>
      <c r="O431" s="1135"/>
      <c r="P431" s="1151" t="s">
        <v>2498</v>
      </c>
      <c r="Q431" s="1135"/>
      <c r="R431" s="1138">
        <v>0</v>
      </c>
      <c r="S431" s="1139"/>
      <c r="T431" s="1047">
        <v>2</v>
      </c>
      <c r="U431" s="1135"/>
      <c r="V431" s="1143">
        <v>0</v>
      </c>
      <c r="W431" s="1117"/>
      <c r="X431" s="1144">
        <v>0</v>
      </c>
      <c r="Y431" s="1145"/>
      <c r="Z431" s="1146">
        <v>1</v>
      </c>
      <c r="AA431" s="1119"/>
      <c r="AB431" s="1147" t="s">
        <v>2480</v>
      </c>
      <c r="AC431" s="1148"/>
      <c r="AD431" s="1148"/>
      <c r="AE431" s="1148"/>
      <c r="AF431" s="1148"/>
      <c r="AG431" s="1148"/>
      <c r="AH431" s="1148"/>
      <c r="AI431" s="1148"/>
      <c r="AJ431" s="1148"/>
      <c r="AK431" s="1148"/>
      <c r="AL431" s="1149"/>
    </row>
    <row r="432" spans="2:52" ht="36" customHeight="1">
      <c r="D432" s="1142"/>
      <c r="E432" s="1137"/>
      <c r="F432" s="1140"/>
      <c r="G432" s="1141"/>
      <c r="H432" s="1142"/>
      <c r="I432" s="1137"/>
      <c r="J432" s="1140"/>
      <c r="K432" s="1141"/>
      <c r="L432" s="1140"/>
      <c r="M432" s="1141"/>
      <c r="N432" s="1142"/>
      <c r="O432" s="1137"/>
      <c r="P432" s="1142"/>
      <c r="Q432" s="1137"/>
      <c r="R432" s="1140"/>
      <c r="S432" s="1141"/>
      <c r="T432" s="1142"/>
      <c r="U432" s="1137"/>
      <c r="V432" s="1143">
        <v>10</v>
      </c>
      <c r="W432" s="1117"/>
      <c r="X432" s="1144">
        <v>0</v>
      </c>
      <c r="Y432" s="1145"/>
      <c r="Z432" s="1146" t="s">
        <v>2300</v>
      </c>
      <c r="AA432" s="1119"/>
      <c r="AB432" s="1147" t="s">
        <v>2466</v>
      </c>
      <c r="AC432" s="1148"/>
      <c r="AD432" s="1148"/>
      <c r="AE432" s="1148"/>
      <c r="AF432" s="1148"/>
      <c r="AG432" s="1148"/>
      <c r="AH432" s="1148"/>
      <c r="AI432" s="1148"/>
      <c r="AJ432" s="1148"/>
      <c r="AK432" s="1148"/>
      <c r="AL432" s="1149"/>
    </row>
    <row r="434" spans="3:27" ht="12" thickBot="1">
      <c r="C434" s="351" t="s">
        <v>2471</v>
      </c>
    </row>
    <row r="435" spans="3:27">
      <c r="D435" s="1152" t="s">
        <v>2465</v>
      </c>
      <c r="E435" s="1152"/>
      <c r="F435" s="1153"/>
      <c r="G435" s="1154" t="s">
        <v>2464</v>
      </c>
      <c r="H435" s="1155"/>
      <c r="I435" s="1155"/>
      <c r="J435" s="1156" t="s">
        <v>2472</v>
      </c>
      <c r="K435" s="1156"/>
      <c r="L435" s="1156"/>
      <c r="M435" s="1156"/>
      <c r="N435" s="1156"/>
      <c r="O435" s="1156"/>
      <c r="P435" s="1156"/>
      <c r="Q435" s="1156"/>
      <c r="R435" s="1156"/>
      <c r="S435" s="1156"/>
      <c r="T435" s="1156"/>
      <c r="U435" s="1156"/>
      <c r="V435" s="1156"/>
      <c r="W435" s="1156"/>
      <c r="X435" s="1156"/>
      <c r="Y435" s="1157"/>
      <c r="Z435" s="1174" t="s">
        <v>2473</v>
      </c>
      <c r="AA435" s="1175"/>
    </row>
    <row r="436" spans="3:27" ht="25.5" customHeight="1">
      <c r="D436" s="1130" t="s">
        <v>2467</v>
      </c>
      <c r="E436" s="1130"/>
      <c r="F436" s="1131"/>
      <c r="G436" s="1132">
        <v>1</v>
      </c>
      <c r="H436" s="1133"/>
      <c r="I436" s="1133"/>
      <c r="J436" s="1172" t="s">
        <v>2469</v>
      </c>
      <c r="K436" s="1172"/>
      <c r="L436" s="1172"/>
      <c r="M436" s="1172"/>
      <c r="N436" s="1172"/>
      <c r="O436" s="1172"/>
      <c r="P436" s="1172"/>
      <c r="Q436" s="1172"/>
      <c r="R436" s="1172"/>
      <c r="S436" s="1172"/>
      <c r="T436" s="1172"/>
      <c r="U436" s="1172"/>
      <c r="V436" s="1172"/>
      <c r="W436" s="1172"/>
      <c r="X436" s="1172"/>
      <c r="Y436" s="1173"/>
      <c r="Z436" s="1176" t="s">
        <v>2474</v>
      </c>
      <c r="AA436" s="1133"/>
    </row>
    <row r="437" spans="3:27" ht="25.5" customHeight="1">
      <c r="D437" s="1130" t="s">
        <v>2468</v>
      </c>
      <c r="E437" s="1130"/>
      <c r="F437" s="1131"/>
      <c r="G437" s="1132">
        <v>2</v>
      </c>
      <c r="H437" s="1133"/>
      <c r="I437" s="1133"/>
      <c r="J437" s="1172" t="s">
        <v>2470</v>
      </c>
      <c r="K437" s="1172"/>
      <c r="L437" s="1172"/>
      <c r="M437" s="1172"/>
      <c r="N437" s="1172"/>
      <c r="O437" s="1172"/>
      <c r="P437" s="1172"/>
      <c r="Q437" s="1172"/>
      <c r="R437" s="1172"/>
      <c r="S437" s="1172"/>
      <c r="T437" s="1172"/>
      <c r="U437" s="1172"/>
      <c r="V437" s="1172"/>
      <c r="W437" s="1172"/>
      <c r="X437" s="1172"/>
      <c r="Y437" s="1173"/>
      <c r="Z437" s="1176" t="s">
        <v>2474</v>
      </c>
      <c r="AA437" s="1133"/>
    </row>
    <row r="438" spans="3:27" ht="25.5" customHeight="1" thickBot="1">
      <c r="D438" s="1130" t="s">
        <v>2653</v>
      </c>
      <c r="E438" s="1130"/>
      <c r="F438" s="1131"/>
      <c r="G438" s="1166">
        <v>3</v>
      </c>
      <c r="H438" s="1167"/>
      <c r="I438" s="1167"/>
      <c r="J438" s="1168" t="s">
        <v>2654</v>
      </c>
      <c r="K438" s="1168"/>
      <c r="L438" s="1168"/>
      <c r="M438" s="1168"/>
      <c r="N438" s="1168"/>
      <c r="O438" s="1168"/>
      <c r="P438" s="1168"/>
      <c r="Q438" s="1168"/>
      <c r="R438" s="1168"/>
      <c r="S438" s="1168"/>
      <c r="T438" s="1168"/>
      <c r="U438" s="1168"/>
      <c r="V438" s="1168"/>
      <c r="W438" s="1168"/>
      <c r="X438" s="1168"/>
      <c r="Y438" s="1169"/>
      <c r="Z438" s="1170"/>
      <c r="AA438" s="1171"/>
    </row>
    <row r="446" spans="3:27">
      <c r="C446" s="351" t="s">
        <v>2478</v>
      </c>
    </row>
    <row r="447" spans="3:27">
      <c r="C447" s="351" t="s">
        <v>2484</v>
      </c>
    </row>
    <row r="448" spans="3:27">
      <c r="C448" s="351" t="s">
        <v>2485</v>
      </c>
    </row>
    <row r="449" spans="2:52">
      <c r="C449" s="351" t="s">
        <v>2657</v>
      </c>
    </row>
    <row r="451" spans="2:52" ht="40.5" customHeight="1">
      <c r="D451" s="1150" t="s">
        <v>762</v>
      </c>
      <c r="E451" s="1150"/>
      <c r="F451" s="1150" t="s">
        <v>1584</v>
      </c>
      <c r="G451" s="1150"/>
      <c r="H451" s="1150" t="s">
        <v>1238</v>
      </c>
      <c r="I451" s="1150"/>
      <c r="J451" s="1150" t="s">
        <v>1664</v>
      </c>
      <c r="K451" s="1150"/>
      <c r="L451" s="1150" t="s">
        <v>1085</v>
      </c>
      <c r="M451" s="1150"/>
      <c r="N451" s="1150" t="s">
        <v>1673</v>
      </c>
      <c r="O451" s="1150"/>
      <c r="P451" s="1150" t="s">
        <v>1672</v>
      </c>
      <c r="Q451" s="1150"/>
      <c r="R451" s="1150" t="s">
        <v>1584</v>
      </c>
      <c r="S451" s="1150"/>
      <c r="T451" s="1150" t="s">
        <v>1674</v>
      </c>
      <c r="U451" s="1150"/>
      <c r="V451" s="1150" t="s">
        <v>1061</v>
      </c>
      <c r="W451" s="1150"/>
      <c r="X451" s="1150" t="s">
        <v>1584</v>
      </c>
      <c r="Y451" s="1150"/>
      <c r="Z451" s="1150" t="s">
        <v>1678</v>
      </c>
      <c r="AA451" s="1150"/>
      <c r="AB451" s="1150" t="s">
        <v>1679</v>
      </c>
      <c r="AC451" s="1150"/>
      <c r="AD451" s="1150"/>
      <c r="AE451" s="1150"/>
      <c r="AF451" s="1150"/>
      <c r="AG451" s="1150"/>
      <c r="AH451" s="1150"/>
      <c r="AI451" s="1150"/>
      <c r="AJ451" s="1150"/>
      <c r="AK451" s="1150"/>
      <c r="AL451" s="1150"/>
    </row>
    <row r="452" spans="2:52" ht="42.75" customHeight="1">
      <c r="D452" s="1116" t="s">
        <v>1660</v>
      </c>
      <c r="E452" s="1116"/>
      <c r="F452" s="1115">
        <v>0</v>
      </c>
      <c r="G452" s="1115"/>
      <c r="H452" s="1116">
        <v>7000</v>
      </c>
      <c r="I452" s="1116"/>
      <c r="J452" s="1115">
        <v>0</v>
      </c>
      <c r="K452" s="1115"/>
      <c r="L452" s="1115">
        <v>0</v>
      </c>
      <c r="M452" s="1115"/>
      <c r="N452" s="1114" t="s">
        <v>2655</v>
      </c>
      <c r="O452" s="1114"/>
      <c r="P452" s="1134">
        <v>1</v>
      </c>
      <c r="Q452" s="1135"/>
      <c r="R452" s="1138">
        <v>0</v>
      </c>
      <c r="S452" s="1139"/>
      <c r="T452" s="1047">
        <v>2</v>
      </c>
      <c r="U452" s="1135"/>
      <c r="V452" s="1143">
        <v>0</v>
      </c>
      <c r="W452" s="1117"/>
      <c r="X452" s="1144">
        <v>0</v>
      </c>
      <c r="Y452" s="1145"/>
      <c r="Z452" s="1146">
        <v>1</v>
      </c>
      <c r="AA452" s="1119"/>
      <c r="AB452" s="1147" t="s">
        <v>2486</v>
      </c>
      <c r="AC452" s="1148"/>
      <c r="AD452" s="1148"/>
      <c r="AE452" s="1148"/>
      <c r="AF452" s="1148"/>
      <c r="AG452" s="1148"/>
      <c r="AH452" s="1148"/>
      <c r="AI452" s="1148"/>
      <c r="AJ452" s="1148"/>
      <c r="AK452" s="1148"/>
      <c r="AL452" s="1149"/>
    </row>
    <row r="453" spans="2:52" ht="47.25" customHeight="1">
      <c r="D453" s="1116"/>
      <c r="E453" s="1116"/>
      <c r="F453" s="1115"/>
      <c r="G453" s="1115"/>
      <c r="H453" s="1116"/>
      <c r="I453" s="1116"/>
      <c r="J453" s="1115"/>
      <c r="K453" s="1115"/>
      <c r="L453" s="1115"/>
      <c r="M453" s="1115"/>
      <c r="N453" s="1114"/>
      <c r="O453" s="1114"/>
      <c r="P453" s="1136"/>
      <c r="Q453" s="1137"/>
      <c r="R453" s="1140"/>
      <c r="S453" s="1141"/>
      <c r="T453" s="1142"/>
      <c r="U453" s="1137"/>
      <c r="V453" s="1143">
        <v>10</v>
      </c>
      <c r="W453" s="1117"/>
      <c r="X453" s="1144">
        <v>0</v>
      </c>
      <c r="Y453" s="1145"/>
      <c r="Z453" s="1146" t="s">
        <v>2488</v>
      </c>
      <c r="AA453" s="1119"/>
      <c r="AB453" s="1147" t="s">
        <v>2490</v>
      </c>
      <c r="AC453" s="1148"/>
      <c r="AD453" s="1148"/>
      <c r="AE453" s="1148"/>
      <c r="AF453" s="1148"/>
      <c r="AG453" s="1148"/>
      <c r="AH453" s="1148"/>
      <c r="AI453" s="1148"/>
      <c r="AJ453" s="1148"/>
      <c r="AK453" s="1148"/>
      <c r="AL453" s="1149"/>
    </row>
    <row r="454" spans="2:52" ht="42.75" customHeight="1">
      <c r="D454" s="1116"/>
      <c r="E454" s="1116"/>
      <c r="F454" s="1115"/>
      <c r="G454" s="1115"/>
      <c r="H454" s="1116"/>
      <c r="I454" s="1116"/>
      <c r="J454" s="1115"/>
      <c r="K454" s="1115"/>
      <c r="L454" s="1115"/>
      <c r="M454" s="1115"/>
      <c r="N454" s="1114"/>
      <c r="O454" s="1114"/>
      <c r="P454" s="1134">
        <v>2</v>
      </c>
      <c r="Q454" s="1135"/>
      <c r="R454" s="1138">
        <v>0</v>
      </c>
      <c r="S454" s="1139"/>
      <c r="T454" s="1047">
        <v>2</v>
      </c>
      <c r="U454" s="1135"/>
      <c r="V454" s="1143">
        <v>0</v>
      </c>
      <c r="W454" s="1117"/>
      <c r="X454" s="1144">
        <v>0</v>
      </c>
      <c r="Y454" s="1145"/>
      <c r="Z454" s="1146">
        <v>1</v>
      </c>
      <c r="AA454" s="1119"/>
      <c r="AB454" s="1147" t="s">
        <v>2487</v>
      </c>
      <c r="AC454" s="1148"/>
      <c r="AD454" s="1148"/>
      <c r="AE454" s="1148"/>
      <c r="AF454" s="1148"/>
      <c r="AG454" s="1148"/>
      <c r="AH454" s="1148"/>
      <c r="AI454" s="1148"/>
      <c r="AJ454" s="1148"/>
      <c r="AK454" s="1148"/>
      <c r="AL454" s="1149"/>
    </row>
    <row r="455" spans="2:52" ht="47.25" customHeight="1">
      <c r="D455" s="1116"/>
      <c r="E455" s="1116"/>
      <c r="F455" s="1115"/>
      <c r="G455" s="1115"/>
      <c r="H455" s="1116"/>
      <c r="I455" s="1116"/>
      <c r="J455" s="1115"/>
      <c r="K455" s="1115"/>
      <c r="L455" s="1115"/>
      <c r="M455" s="1115"/>
      <c r="N455" s="1114"/>
      <c r="O455" s="1114"/>
      <c r="P455" s="1136"/>
      <c r="Q455" s="1137"/>
      <c r="R455" s="1140"/>
      <c r="S455" s="1141"/>
      <c r="T455" s="1142"/>
      <c r="U455" s="1137"/>
      <c r="V455" s="1143">
        <v>10</v>
      </c>
      <c r="W455" s="1117"/>
      <c r="X455" s="1144">
        <v>0</v>
      </c>
      <c r="Y455" s="1145"/>
      <c r="Z455" s="1146" t="s">
        <v>2489</v>
      </c>
      <c r="AA455" s="1119"/>
      <c r="AB455" s="1147" t="s">
        <v>2491</v>
      </c>
      <c r="AC455" s="1148"/>
      <c r="AD455" s="1148"/>
      <c r="AE455" s="1148"/>
      <c r="AF455" s="1148"/>
      <c r="AG455" s="1148"/>
      <c r="AH455" s="1148"/>
      <c r="AI455" s="1148"/>
      <c r="AJ455" s="1148"/>
      <c r="AK455" s="1148"/>
      <c r="AL455" s="1149"/>
    </row>
    <row r="456" spans="2:52" ht="42.75" customHeight="1">
      <c r="D456" s="1116"/>
      <c r="E456" s="1116"/>
      <c r="F456" s="1115"/>
      <c r="G456" s="1115"/>
      <c r="H456" s="1116"/>
      <c r="I456" s="1116"/>
      <c r="J456" s="1115"/>
      <c r="K456" s="1115"/>
      <c r="L456" s="1115"/>
      <c r="M456" s="1115"/>
      <c r="N456" s="1114"/>
      <c r="O456" s="1114"/>
      <c r="P456" s="1134">
        <v>3</v>
      </c>
      <c r="Q456" s="1135"/>
      <c r="R456" s="1138">
        <v>0</v>
      </c>
      <c r="S456" s="1139"/>
      <c r="T456" s="1047">
        <v>2</v>
      </c>
      <c r="U456" s="1135"/>
      <c r="V456" s="1143">
        <v>0</v>
      </c>
      <c r="W456" s="1117"/>
      <c r="X456" s="1144">
        <v>0</v>
      </c>
      <c r="Y456" s="1145"/>
      <c r="Z456" s="1146">
        <v>1</v>
      </c>
      <c r="AA456" s="1119"/>
      <c r="AB456" s="1147" t="s">
        <v>2656</v>
      </c>
      <c r="AC456" s="1148"/>
      <c r="AD456" s="1148"/>
      <c r="AE456" s="1148"/>
      <c r="AF456" s="1148"/>
      <c r="AG456" s="1148"/>
      <c r="AH456" s="1148"/>
      <c r="AI456" s="1148"/>
      <c r="AJ456" s="1148"/>
      <c r="AK456" s="1148"/>
      <c r="AL456" s="1149"/>
    </row>
    <row r="457" spans="2:52" ht="47.25" customHeight="1">
      <c r="D457" s="1116"/>
      <c r="E457" s="1116"/>
      <c r="F457" s="1115"/>
      <c r="G457" s="1115"/>
      <c r="H457" s="1116"/>
      <c r="I457" s="1116"/>
      <c r="J457" s="1115"/>
      <c r="K457" s="1115"/>
      <c r="L457" s="1115"/>
      <c r="M457" s="1115"/>
      <c r="N457" s="1114"/>
      <c r="O457" s="1114"/>
      <c r="P457" s="1136"/>
      <c r="Q457" s="1137"/>
      <c r="R457" s="1140"/>
      <c r="S457" s="1141"/>
      <c r="T457" s="1142"/>
      <c r="U457" s="1137"/>
      <c r="V457" s="1143">
        <v>10</v>
      </c>
      <c r="W457" s="1117"/>
      <c r="X457" s="1144">
        <v>0</v>
      </c>
      <c r="Y457" s="1145"/>
      <c r="Z457" s="1146" t="s">
        <v>2659</v>
      </c>
      <c r="AA457" s="1119"/>
      <c r="AB457" s="1147" t="s">
        <v>2658</v>
      </c>
      <c r="AC457" s="1148"/>
      <c r="AD457" s="1148"/>
      <c r="AE457" s="1148"/>
      <c r="AF457" s="1148"/>
      <c r="AG457" s="1148"/>
      <c r="AH457" s="1148"/>
      <c r="AI457" s="1148"/>
      <c r="AJ457" s="1148"/>
      <c r="AK457" s="1148"/>
      <c r="AL457" s="1149"/>
    </row>
    <row r="460" spans="2:52">
      <c r="B460" s="350" t="s">
        <v>2588</v>
      </c>
      <c r="C460" s="350"/>
      <c r="D460" s="350"/>
      <c r="E460" s="350"/>
      <c r="F460" s="350"/>
      <c r="G460" s="350"/>
      <c r="H460" s="350"/>
      <c r="I460" s="350"/>
      <c r="J460" s="350"/>
      <c r="K460" s="350"/>
      <c r="L460" s="350"/>
      <c r="M460" s="350"/>
      <c r="N460" s="350"/>
      <c r="O460" s="350"/>
      <c r="P460" s="350"/>
      <c r="Q460" s="350"/>
      <c r="R460" s="350"/>
      <c r="S460" s="350"/>
      <c r="T460" s="350"/>
      <c r="U460" s="350"/>
      <c r="V460" s="350"/>
      <c r="W460" s="350"/>
      <c r="X460" s="350"/>
      <c r="Y460" s="350"/>
      <c r="Z460" s="350"/>
      <c r="AA460" s="350"/>
      <c r="AB460" s="350"/>
      <c r="AC460" s="350"/>
      <c r="AD460" s="350"/>
      <c r="AE460" s="350"/>
      <c r="AF460" s="350"/>
      <c r="AG460" s="350"/>
      <c r="AH460" s="350"/>
      <c r="AI460" s="350"/>
      <c r="AJ460" s="350"/>
      <c r="AK460" s="350"/>
      <c r="AL460" s="350"/>
      <c r="AM460" s="350"/>
      <c r="AN460" s="350"/>
      <c r="AO460" s="350"/>
      <c r="AP460" s="350"/>
      <c r="AQ460" s="350"/>
      <c r="AR460" s="350"/>
      <c r="AS460" s="350"/>
      <c r="AT460" s="350"/>
      <c r="AU460" s="350"/>
      <c r="AV460" s="350"/>
      <c r="AW460" s="350"/>
      <c r="AX460" s="350"/>
      <c r="AY460" s="350"/>
      <c r="AZ460" s="350"/>
    </row>
    <row r="462" spans="2:52">
      <c r="C462" s="351" t="s">
        <v>2592</v>
      </c>
    </row>
    <row r="463" spans="2:52">
      <c r="D463" s="351" t="s">
        <v>2593</v>
      </c>
    </row>
    <row r="464" spans="2:52">
      <c r="D464" s="351" t="s">
        <v>2594</v>
      </c>
    </row>
    <row r="465" spans="3:38">
      <c r="D465" s="351" t="s">
        <v>2477</v>
      </c>
    </row>
    <row r="466" spans="3:38">
      <c r="D466" s="351" t="s">
        <v>2476</v>
      </c>
    </row>
    <row r="468" spans="3:38" ht="36.75" customHeight="1">
      <c r="D468" s="1150" t="s">
        <v>762</v>
      </c>
      <c r="E468" s="1150"/>
      <c r="F468" s="1150" t="s">
        <v>1584</v>
      </c>
      <c r="G468" s="1150"/>
      <c r="H468" s="1150" t="s">
        <v>1238</v>
      </c>
      <c r="I468" s="1150"/>
      <c r="J468" s="1150" t="s">
        <v>1664</v>
      </c>
      <c r="K468" s="1150"/>
      <c r="L468" s="1150" t="s">
        <v>1054</v>
      </c>
      <c r="M468" s="1150"/>
      <c r="N468" s="1150" t="s">
        <v>1673</v>
      </c>
      <c r="O468" s="1150"/>
      <c r="P468" s="1150" t="s">
        <v>1672</v>
      </c>
      <c r="Q468" s="1150"/>
      <c r="R468" s="1150" t="s">
        <v>1584</v>
      </c>
      <c r="S468" s="1150"/>
      <c r="T468" s="1150" t="s">
        <v>1674</v>
      </c>
      <c r="U468" s="1150"/>
      <c r="V468" s="1150" t="s">
        <v>1061</v>
      </c>
      <c r="W468" s="1150"/>
      <c r="X468" s="1150" t="s">
        <v>1584</v>
      </c>
      <c r="Y468" s="1150"/>
      <c r="Z468" s="1150" t="s">
        <v>1678</v>
      </c>
      <c r="AA468" s="1150"/>
      <c r="AB468" s="1150" t="s">
        <v>1679</v>
      </c>
      <c r="AC468" s="1150"/>
      <c r="AD468" s="1150"/>
      <c r="AE468" s="1150"/>
      <c r="AF468" s="1150"/>
      <c r="AG468" s="1150"/>
      <c r="AH468" s="1150"/>
      <c r="AI468" s="1150"/>
      <c r="AJ468" s="1150"/>
      <c r="AK468" s="1150"/>
      <c r="AL468" s="1150"/>
    </row>
    <row r="469" spans="3:38" ht="36" customHeight="1">
      <c r="D469" s="1047" t="s">
        <v>1660</v>
      </c>
      <c r="E469" s="1135"/>
      <c r="F469" s="1138">
        <v>0</v>
      </c>
      <c r="G469" s="1139"/>
      <c r="H469" s="1047">
        <v>9000</v>
      </c>
      <c r="I469" s="1135"/>
      <c r="J469" s="1138">
        <v>0</v>
      </c>
      <c r="K469" s="1139"/>
      <c r="L469" s="1138">
        <v>0</v>
      </c>
      <c r="M469" s="1139"/>
      <c r="N469" s="1151" t="s">
        <v>2483</v>
      </c>
      <c r="O469" s="1135"/>
      <c r="P469" s="1151" t="s">
        <v>2498</v>
      </c>
      <c r="Q469" s="1135"/>
      <c r="R469" s="1138">
        <v>0</v>
      </c>
      <c r="S469" s="1139"/>
      <c r="T469" s="1047">
        <v>2</v>
      </c>
      <c r="U469" s="1135"/>
      <c r="V469" s="1143">
        <v>0</v>
      </c>
      <c r="W469" s="1117"/>
      <c r="X469" s="1144">
        <v>0</v>
      </c>
      <c r="Y469" s="1145"/>
      <c r="Z469" s="1146">
        <v>1</v>
      </c>
      <c r="AA469" s="1119"/>
      <c r="AB469" s="1147" t="s">
        <v>2585</v>
      </c>
      <c r="AC469" s="1148"/>
      <c r="AD469" s="1148"/>
      <c r="AE469" s="1148"/>
      <c r="AF469" s="1148"/>
      <c r="AG469" s="1148"/>
      <c r="AH469" s="1148"/>
      <c r="AI469" s="1148"/>
      <c r="AJ469" s="1148"/>
      <c r="AK469" s="1148"/>
      <c r="AL469" s="1149"/>
    </row>
    <row r="470" spans="3:38" ht="36" customHeight="1">
      <c r="D470" s="1142"/>
      <c r="E470" s="1137"/>
      <c r="F470" s="1140"/>
      <c r="G470" s="1141"/>
      <c r="H470" s="1142"/>
      <c r="I470" s="1137"/>
      <c r="J470" s="1140"/>
      <c r="K470" s="1141"/>
      <c r="L470" s="1140"/>
      <c r="M470" s="1141"/>
      <c r="N470" s="1142"/>
      <c r="O470" s="1137"/>
      <c r="P470" s="1142"/>
      <c r="Q470" s="1137"/>
      <c r="R470" s="1140"/>
      <c r="S470" s="1141"/>
      <c r="T470" s="1142"/>
      <c r="U470" s="1137"/>
      <c r="V470" s="1146" t="s">
        <v>2597</v>
      </c>
      <c r="W470" s="1119"/>
      <c r="X470" s="1144">
        <v>0</v>
      </c>
      <c r="Y470" s="1145"/>
      <c r="Z470" s="1146" t="s">
        <v>2253</v>
      </c>
      <c r="AA470" s="1119"/>
      <c r="AB470" s="1147" t="s">
        <v>2586</v>
      </c>
      <c r="AC470" s="1148"/>
      <c r="AD470" s="1148"/>
      <c r="AE470" s="1148"/>
      <c r="AF470" s="1148"/>
      <c r="AG470" s="1148"/>
      <c r="AH470" s="1148"/>
      <c r="AI470" s="1148"/>
      <c r="AJ470" s="1148"/>
      <c r="AK470" s="1148"/>
      <c r="AL470" s="1149"/>
    </row>
    <row r="476" spans="3:38" ht="12" thickBot="1">
      <c r="C476" s="351" t="s">
        <v>2595</v>
      </c>
    </row>
    <row r="477" spans="3:38" ht="26.25" customHeight="1">
      <c r="D477" s="1152" t="s">
        <v>2465</v>
      </c>
      <c r="E477" s="1152"/>
      <c r="F477" s="1153"/>
      <c r="G477" s="1154" t="s">
        <v>2464</v>
      </c>
      <c r="H477" s="1155"/>
      <c r="I477" s="1155"/>
      <c r="J477" s="1155" t="s">
        <v>2596</v>
      </c>
      <c r="K477" s="1155"/>
      <c r="L477" s="1155"/>
      <c r="M477" s="1285" t="s">
        <v>2605</v>
      </c>
      <c r="N477" s="1155"/>
      <c r="O477" s="1155"/>
      <c r="P477" s="1156" t="s">
        <v>2472</v>
      </c>
      <c r="Q477" s="1156"/>
      <c r="R477" s="1156"/>
      <c r="S477" s="1156"/>
      <c r="T477" s="1156"/>
      <c r="U477" s="1156"/>
      <c r="V477" s="1156"/>
      <c r="W477" s="1156"/>
      <c r="X477" s="1156"/>
      <c r="Y477" s="1156"/>
      <c r="Z477" s="1156"/>
      <c r="AA477" s="1156"/>
      <c r="AB477" s="1156"/>
      <c r="AC477" s="1156"/>
      <c r="AD477" s="1156"/>
      <c r="AE477" s="1157"/>
      <c r="AF477" s="1174" t="s">
        <v>2473</v>
      </c>
      <c r="AG477" s="1175"/>
    </row>
    <row r="478" spans="3:38" ht="25.5" customHeight="1">
      <c r="D478" s="1214" t="s">
        <v>2598</v>
      </c>
      <c r="E478" s="1215"/>
      <c r="F478" s="1215"/>
      <c r="G478" s="1278">
        <v>1</v>
      </c>
      <c r="H478" s="1273"/>
      <c r="I478" s="1274"/>
      <c r="J478" s="1281">
        <v>0</v>
      </c>
      <c r="K478" s="1273"/>
      <c r="L478" s="1274"/>
      <c r="M478" s="1281">
        <v>1</v>
      </c>
      <c r="N478" s="1273"/>
      <c r="O478" s="1274"/>
      <c r="P478" s="354" t="s">
        <v>2599</v>
      </c>
      <c r="Q478" s="389"/>
      <c r="R478" s="389"/>
      <c r="S478" s="389"/>
      <c r="T478" s="389"/>
      <c r="U478" s="389"/>
      <c r="V478" s="368"/>
      <c r="W478" s="368"/>
      <c r="X478" s="368"/>
      <c r="Y478" s="368"/>
      <c r="Z478" s="368"/>
      <c r="AA478" s="368"/>
      <c r="AB478" s="368"/>
      <c r="AC478" s="368"/>
      <c r="AD478" s="368"/>
      <c r="AE478" s="390"/>
      <c r="AF478" s="1273" t="s">
        <v>1534</v>
      </c>
      <c r="AG478" s="1274"/>
    </row>
    <row r="479" spans="3:38">
      <c r="D479" s="1235"/>
      <c r="E479" s="650"/>
      <c r="F479" s="650"/>
      <c r="G479" s="1279"/>
      <c r="H479" s="1275"/>
      <c r="I479" s="1276"/>
      <c r="J479" s="1282"/>
      <c r="K479" s="1275"/>
      <c r="L479" s="1276"/>
      <c r="M479" s="1282"/>
      <c r="N479" s="1275"/>
      <c r="O479" s="1276"/>
      <c r="P479" s="391"/>
      <c r="Q479" s="357" t="s">
        <v>556</v>
      </c>
      <c r="R479" s="1254" t="s">
        <v>1752</v>
      </c>
      <c r="S479" s="1255"/>
      <c r="T479" s="1255"/>
      <c r="U479" s="1255"/>
      <c r="V479" s="1255"/>
      <c r="W479" s="1255"/>
      <c r="X479" s="1255"/>
      <c r="Y479" s="1255"/>
      <c r="Z479" s="1255"/>
      <c r="AA479" s="1255"/>
      <c r="AB479" s="1255"/>
      <c r="AC479" s="1255"/>
      <c r="AD479" s="1255"/>
      <c r="AE479" s="1268"/>
      <c r="AF479" s="1275"/>
      <c r="AG479" s="1276"/>
    </row>
    <row r="480" spans="3:38">
      <c r="D480" s="1235"/>
      <c r="E480" s="650"/>
      <c r="F480" s="650"/>
      <c r="G480" s="1279"/>
      <c r="H480" s="1275"/>
      <c r="I480" s="1276"/>
      <c r="J480" s="1282"/>
      <c r="K480" s="1275"/>
      <c r="L480" s="1276"/>
      <c r="M480" s="1282"/>
      <c r="N480" s="1275"/>
      <c r="O480" s="1276"/>
      <c r="P480" s="391"/>
      <c r="Q480" s="359">
        <v>0</v>
      </c>
      <c r="R480" s="1195" t="s">
        <v>2623</v>
      </c>
      <c r="S480" s="1196"/>
      <c r="T480" s="1196"/>
      <c r="U480" s="1196"/>
      <c r="V480" s="1196"/>
      <c r="W480" s="1196"/>
      <c r="X480" s="1196"/>
      <c r="Y480" s="1196"/>
      <c r="Z480" s="1196"/>
      <c r="AA480" s="1196"/>
      <c r="AB480" s="1196"/>
      <c r="AC480" s="1196"/>
      <c r="AD480" s="1196"/>
      <c r="AE480" s="1269"/>
      <c r="AF480" s="1275"/>
      <c r="AG480" s="1276"/>
    </row>
    <row r="481" spans="4:33">
      <c r="D481" s="1235"/>
      <c r="E481" s="650"/>
      <c r="F481" s="650"/>
      <c r="G481" s="1279"/>
      <c r="H481" s="1275"/>
      <c r="I481" s="1276"/>
      <c r="J481" s="1282"/>
      <c r="K481" s="1275"/>
      <c r="L481" s="1276"/>
      <c r="M481" s="1282"/>
      <c r="N481" s="1275"/>
      <c r="O481" s="1276"/>
      <c r="P481" s="391"/>
      <c r="Q481" s="392">
        <v>1</v>
      </c>
      <c r="R481" s="1270" t="s">
        <v>2601</v>
      </c>
      <c r="S481" s="1271"/>
      <c r="T481" s="1271"/>
      <c r="U481" s="1271"/>
      <c r="V481" s="1271"/>
      <c r="W481" s="1271"/>
      <c r="X481" s="1271"/>
      <c r="Y481" s="1271"/>
      <c r="Z481" s="1271"/>
      <c r="AA481" s="1271"/>
      <c r="AB481" s="1271"/>
      <c r="AC481" s="1271"/>
      <c r="AD481" s="1271"/>
      <c r="AE481" s="1272"/>
      <c r="AF481" s="1275"/>
      <c r="AG481" s="1276"/>
    </row>
    <row r="482" spans="4:33">
      <c r="D482" s="1217"/>
      <c r="E482" s="1218"/>
      <c r="F482" s="1218"/>
      <c r="G482" s="1280"/>
      <c r="H482" s="1277"/>
      <c r="I482" s="1170"/>
      <c r="J482" s="1283"/>
      <c r="K482" s="1277"/>
      <c r="L482" s="1170"/>
      <c r="M482" s="1283"/>
      <c r="N482" s="1277"/>
      <c r="O482" s="1170"/>
      <c r="P482" s="393"/>
      <c r="Q482" s="392">
        <v>2</v>
      </c>
      <c r="R482" s="1270" t="s">
        <v>2600</v>
      </c>
      <c r="S482" s="1271"/>
      <c r="T482" s="1271"/>
      <c r="U482" s="1271"/>
      <c r="V482" s="1271"/>
      <c r="W482" s="1271"/>
      <c r="X482" s="1271"/>
      <c r="Y482" s="1271"/>
      <c r="Z482" s="1271"/>
      <c r="AA482" s="1271"/>
      <c r="AB482" s="1271"/>
      <c r="AC482" s="1271"/>
      <c r="AD482" s="1271"/>
      <c r="AE482" s="1272"/>
      <c r="AF482" s="1277"/>
      <c r="AG482" s="1170"/>
    </row>
    <row r="483" spans="4:33" ht="25.5" customHeight="1">
      <c r="D483" s="1214" t="s">
        <v>2624</v>
      </c>
      <c r="E483" s="1215"/>
      <c r="F483" s="1215"/>
      <c r="G483" s="1278">
        <v>2</v>
      </c>
      <c r="H483" s="1273"/>
      <c r="I483" s="1274"/>
      <c r="J483" s="1281">
        <v>0</v>
      </c>
      <c r="K483" s="1273"/>
      <c r="L483" s="1274"/>
      <c r="M483" s="1281">
        <v>1</v>
      </c>
      <c r="N483" s="1273"/>
      <c r="O483" s="1274"/>
      <c r="P483" s="1284" t="s">
        <v>2604</v>
      </c>
      <c r="Q483" s="1172"/>
      <c r="R483" s="1172"/>
      <c r="S483" s="1172"/>
      <c r="T483" s="1172"/>
      <c r="U483" s="1172"/>
      <c r="V483" s="1172"/>
      <c r="W483" s="1172"/>
      <c r="X483" s="1172"/>
      <c r="Y483" s="1172"/>
      <c r="Z483" s="1172"/>
      <c r="AA483" s="1172"/>
      <c r="AB483" s="1172"/>
      <c r="AC483" s="1172"/>
      <c r="AD483" s="1172"/>
      <c r="AE483" s="1173"/>
      <c r="AF483" s="1193" t="s">
        <v>2603</v>
      </c>
      <c r="AG483" s="1194"/>
    </row>
    <row r="484" spans="4:33">
      <c r="D484" s="1235"/>
      <c r="E484" s="650"/>
      <c r="F484" s="650"/>
      <c r="G484" s="1279"/>
      <c r="H484" s="1275"/>
      <c r="I484" s="1276"/>
      <c r="J484" s="1282"/>
      <c r="K484" s="1275"/>
      <c r="L484" s="1276"/>
      <c r="M484" s="1282"/>
      <c r="N484" s="1275"/>
      <c r="O484" s="1276"/>
      <c r="P484" s="391"/>
      <c r="Q484" s="357" t="s">
        <v>556</v>
      </c>
      <c r="R484" s="1254" t="s">
        <v>1752</v>
      </c>
      <c r="S484" s="1255"/>
      <c r="T484" s="1255"/>
      <c r="U484" s="1255"/>
      <c r="V484" s="1255"/>
      <c r="W484" s="1255"/>
      <c r="X484" s="1255"/>
      <c r="Y484" s="1255"/>
      <c r="Z484" s="1255"/>
      <c r="AA484" s="1255"/>
      <c r="AB484" s="1255"/>
      <c r="AC484" s="1255"/>
      <c r="AD484" s="1255"/>
      <c r="AE484" s="1268"/>
      <c r="AF484" s="789"/>
      <c r="AG484" s="790"/>
    </row>
    <row r="485" spans="4:33">
      <c r="D485" s="1235"/>
      <c r="E485" s="650"/>
      <c r="F485" s="650"/>
      <c r="G485" s="1279"/>
      <c r="H485" s="1275"/>
      <c r="I485" s="1276"/>
      <c r="J485" s="1282"/>
      <c r="K485" s="1275"/>
      <c r="L485" s="1276"/>
      <c r="M485" s="1282"/>
      <c r="N485" s="1275"/>
      <c r="O485" s="1276"/>
      <c r="P485" s="391"/>
      <c r="Q485" s="359">
        <v>0</v>
      </c>
      <c r="R485" s="1195" t="s">
        <v>2606</v>
      </c>
      <c r="S485" s="1196"/>
      <c r="T485" s="1196"/>
      <c r="U485" s="1195" t="s">
        <v>2495</v>
      </c>
      <c r="V485" s="1196"/>
      <c r="W485" s="1196"/>
      <c r="X485" s="1196"/>
      <c r="Y485" s="1196"/>
      <c r="Z485" s="1196"/>
      <c r="AA485" s="1196"/>
      <c r="AB485" s="1196"/>
      <c r="AC485" s="1196"/>
      <c r="AD485" s="1196"/>
      <c r="AE485" s="1269"/>
      <c r="AF485" s="789"/>
      <c r="AG485" s="790"/>
    </row>
    <row r="486" spans="4:33">
      <c r="D486" s="1235"/>
      <c r="E486" s="650"/>
      <c r="F486" s="650"/>
      <c r="G486" s="1279"/>
      <c r="H486" s="1275"/>
      <c r="I486" s="1276"/>
      <c r="J486" s="1282"/>
      <c r="K486" s="1275"/>
      <c r="L486" s="1276"/>
      <c r="M486" s="1282"/>
      <c r="N486" s="1275"/>
      <c r="O486" s="1276"/>
      <c r="P486" s="391"/>
      <c r="Q486" s="359">
        <v>10</v>
      </c>
      <c r="R486" s="1195" t="s">
        <v>2492</v>
      </c>
      <c r="S486" s="1196"/>
      <c r="T486" s="1196"/>
      <c r="U486" s="1195" t="s">
        <v>2495</v>
      </c>
      <c r="V486" s="1196"/>
      <c r="W486" s="1196"/>
      <c r="X486" s="1196"/>
      <c r="Y486" s="1196"/>
      <c r="Z486" s="1196"/>
      <c r="AA486" s="1196"/>
      <c r="AB486" s="1196"/>
      <c r="AC486" s="1196"/>
      <c r="AD486" s="1196"/>
      <c r="AE486" s="1269"/>
      <c r="AF486" s="789"/>
      <c r="AG486" s="790"/>
    </row>
    <row r="487" spans="4:33">
      <c r="D487" s="1235"/>
      <c r="E487" s="650"/>
      <c r="F487" s="650"/>
      <c r="G487" s="1279"/>
      <c r="H487" s="1275"/>
      <c r="I487" s="1276"/>
      <c r="J487" s="1282"/>
      <c r="K487" s="1275"/>
      <c r="L487" s="1276"/>
      <c r="M487" s="1282"/>
      <c r="N487" s="1275"/>
      <c r="O487" s="1276"/>
      <c r="P487" s="391"/>
      <c r="Q487" s="392">
        <v>11</v>
      </c>
      <c r="R487" s="1270" t="s">
        <v>2492</v>
      </c>
      <c r="S487" s="1271"/>
      <c r="T487" s="1271"/>
      <c r="U487" s="1270" t="s">
        <v>2493</v>
      </c>
      <c r="V487" s="1271"/>
      <c r="W487" s="1271"/>
      <c r="X487" s="1271"/>
      <c r="Y487" s="1271"/>
      <c r="Z487" s="1271"/>
      <c r="AA487" s="1271"/>
      <c r="AB487" s="1271"/>
      <c r="AC487" s="1271"/>
      <c r="AD487" s="1271"/>
      <c r="AE487" s="1272"/>
      <c r="AF487" s="789"/>
      <c r="AG487" s="790"/>
    </row>
    <row r="488" spans="4:33">
      <c r="D488" s="1235"/>
      <c r="E488" s="650"/>
      <c r="F488" s="650"/>
      <c r="G488" s="1279"/>
      <c r="H488" s="1275"/>
      <c r="I488" s="1276"/>
      <c r="J488" s="1282"/>
      <c r="K488" s="1275"/>
      <c r="L488" s="1276"/>
      <c r="M488" s="1282"/>
      <c r="N488" s="1275"/>
      <c r="O488" s="1276"/>
      <c r="P488" s="391"/>
      <c r="Q488" s="392">
        <v>12</v>
      </c>
      <c r="R488" s="1270" t="s">
        <v>2492</v>
      </c>
      <c r="S488" s="1271"/>
      <c r="T488" s="1271"/>
      <c r="U488" s="1270" t="s">
        <v>2497</v>
      </c>
      <c r="V488" s="1271"/>
      <c r="W488" s="1271"/>
      <c r="X488" s="1271"/>
      <c r="Y488" s="1271"/>
      <c r="Z488" s="1271"/>
      <c r="AA488" s="1271"/>
      <c r="AB488" s="1271"/>
      <c r="AC488" s="1271"/>
      <c r="AD488" s="1271"/>
      <c r="AE488" s="1272"/>
      <c r="AF488" s="789"/>
      <c r="AG488" s="790"/>
    </row>
    <row r="489" spans="4:33">
      <c r="D489" s="1235"/>
      <c r="E489" s="650"/>
      <c r="F489" s="650"/>
      <c r="G489" s="1279"/>
      <c r="H489" s="1275"/>
      <c r="I489" s="1276"/>
      <c r="J489" s="1282"/>
      <c r="K489" s="1275"/>
      <c r="L489" s="1276"/>
      <c r="M489" s="1282"/>
      <c r="N489" s="1275"/>
      <c r="O489" s="1276"/>
      <c r="P489" s="391"/>
      <c r="Q489" s="392"/>
      <c r="R489" s="1270" t="s">
        <v>591</v>
      </c>
      <c r="S489" s="1271"/>
      <c r="T489" s="1271"/>
      <c r="U489" s="1270"/>
      <c r="V489" s="1271"/>
      <c r="W489" s="1271"/>
      <c r="X489" s="1271"/>
      <c r="Y489" s="1271"/>
      <c r="Z489" s="1271"/>
      <c r="AA489" s="1271"/>
      <c r="AB489" s="1271"/>
      <c r="AC489" s="1271"/>
      <c r="AD489" s="1271"/>
      <c r="AE489" s="1272"/>
      <c r="AF489" s="789"/>
      <c r="AG489" s="790"/>
    </row>
    <row r="490" spans="4:33">
      <c r="D490" s="1235"/>
      <c r="E490" s="650"/>
      <c r="F490" s="650"/>
      <c r="G490" s="1279"/>
      <c r="H490" s="1275"/>
      <c r="I490" s="1276"/>
      <c r="J490" s="1282"/>
      <c r="K490" s="1275"/>
      <c r="L490" s="1276"/>
      <c r="M490" s="1282"/>
      <c r="N490" s="1275"/>
      <c r="O490" s="1276"/>
      <c r="P490" s="391"/>
      <c r="Q490" s="392">
        <v>20</v>
      </c>
      <c r="R490" s="1270" t="s">
        <v>2494</v>
      </c>
      <c r="S490" s="1271"/>
      <c r="T490" s="1271"/>
      <c r="U490" s="1270" t="s">
        <v>2495</v>
      </c>
      <c r="V490" s="1271"/>
      <c r="W490" s="1271"/>
      <c r="X490" s="1271"/>
      <c r="Y490" s="1271"/>
      <c r="Z490" s="1271"/>
      <c r="AA490" s="1271"/>
      <c r="AB490" s="1271"/>
      <c r="AC490" s="1271"/>
      <c r="AD490" s="1271"/>
      <c r="AE490" s="1272"/>
      <c r="AF490" s="789"/>
      <c r="AG490" s="790"/>
    </row>
    <row r="491" spans="4:33">
      <c r="D491" s="1235"/>
      <c r="E491" s="650"/>
      <c r="F491" s="650"/>
      <c r="G491" s="1279"/>
      <c r="H491" s="1275"/>
      <c r="I491" s="1276"/>
      <c r="J491" s="1282"/>
      <c r="K491" s="1275"/>
      <c r="L491" s="1276"/>
      <c r="M491" s="1282"/>
      <c r="N491" s="1275"/>
      <c r="O491" s="1276"/>
      <c r="P491" s="391"/>
      <c r="Q491" s="392">
        <v>21</v>
      </c>
      <c r="R491" s="1270" t="s">
        <v>2494</v>
      </c>
      <c r="S491" s="1271"/>
      <c r="T491" s="1271"/>
      <c r="U491" s="1270" t="s">
        <v>2493</v>
      </c>
      <c r="V491" s="1271"/>
      <c r="W491" s="1271"/>
      <c r="X491" s="1271"/>
      <c r="Y491" s="1271"/>
      <c r="Z491" s="1271"/>
      <c r="AA491" s="1271"/>
      <c r="AB491" s="1271"/>
      <c r="AC491" s="1271"/>
      <c r="AD491" s="1271"/>
      <c r="AE491" s="1272"/>
      <c r="AF491" s="789"/>
      <c r="AG491" s="790"/>
    </row>
    <row r="492" spans="4:33">
      <c r="D492" s="1235"/>
      <c r="E492" s="650"/>
      <c r="F492" s="650"/>
      <c r="G492" s="1279"/>
      <c r="H492" s="1275"/>
      <c r="I492" s="1276"/>
      <c r="J492" s="1282"/>
      <c r="K492" s="1275"/>
      <c r="L492" s="1276"/>
      <c r="M492" s="1282"/>
      <c r="N492" s="1275"/>
      <c r="O492" s="1276"/>
      <c r="P492" s="391"/>
      <c r="Q492" s="392">
        <v>22</v>
      </c>
      <c r="R492" s="1270" t="s">
        <v>2494</v>
      </c>
      <c r="S492" s="1271"/>
      <c r="T492" s="1271"/>
      <c r="U492" s="1270" t="s">
        <v>2497</v>
      </c>
      <c r="V492" s="1271"/>
      <c r="W492" s="1271"/>
      <c r="X492" s="1271"/>
      <c r="Y492" s="1271"/>
      <c r="Z492" s="1271"/>
      <c r="AA492" s="1271"/>
      <c r="AB492" s="1271"/>
      <c r="AC492" s="1271"/>
      <c r="AD492" s="1271"/>
      <c r="AE492" s="1272"/>
      <c r="AF492" s="789"/>
      <c r="AG492" s="790"/>
    </row>
    <row r="493" spans="4:33">
      <c r="D493" s="1235"/>
      <c r="E493" s="650"/>
      <c r="F493" s="650"/>
      <c r="G493" s="1279"/>
      <c r="H493" s="1275"/>
      <c r="I493" s="1276"/>
      <c r="J493" s="1282"/>
      <c r="K493" s="1275"/>
      <c r="L493" s="1276"/>
      <c r="M493" s="1282"/>
      <c r="N493" s="1275"/>
      <c r="O493" s="1276"/>
      <c r="P493" s="391"/>
      <c r="Q493" s="392" t="s">
        <v>2607</v>
      </c>
      <c r="R493" s="1270" t="s">
        <v>2494</v>
      </c>
      <c r="S493" s="1271"/>
      <c r="T493" s="1271"/>
      <c r="U493" s="1270" t="s">
        <v>591</v>
      </c>
      <c r="V493" s="1271"/>
      <c r="W493" s="1271"/>
      <c r="X493" s="1271"/>
      <c r="Y493" s="1271"/>
      <c r="Z493" s="1271"/>
      <c r="AA493" s="1271"/>
      <c r="AB493" s="1271"/>
      <c r="AC493" s="1271"/>
      <c r="AD493" s="1271"/>
      <c r="AE493" s="1272"/>
      <c r="AF493" s="789"/>
      <c r="AG493" s="790"/>
    </row>
    <row r="494" spans="4:33">
      <c r="D494" s="1235"/>
      <c r="E494" s="650"/>
      <c r="F494" s="650"/>
      <c r="G494" s="1279"/>
      <c r="H494" s="1275"/>
      <c r="I494" s="1276"/>
      <c r="J494" s="1282"/>
      <c r="K494" s="1275"/>
      <c r="L494" s="1276"/>
      <c r="M494" s="1282"/>
      <c r="N494" s="1275"/>
      <c r="O494" s="1276"/>
      <c r="P494" s="391"/>
      <c r="Q494" s="359">
        <v>30</v>
      </c>
      <c r="R494" s="1195" t="s">
        <v>2496</v>
      </c>
      <c r="S494" s="1196"/>
      <c r="T494" s="1196"/>
      <c r="U494" s="1195" t="s">
        <v>2495</v>
      </c>
      <c r="V494" s="1196"/>
      <c r="W494" s="1196"/>
      <c r="X494" s="1196"/>
      <c r="Y494" s="1196"/>
      <c r="Z494" s="1196"/>
      <c r="AA494" s="1196"/>
      <c r="AB494" s="1196"/>
      <c r="AC494" s="1196"/>
      <c r="AD494" s="1196"/>
      <c r="AE494" s="1269"/>
      <c r="AF494" s="789"/>
      <c r="AG494" s="790"/>
    </row>
    <row r="495" spans="4:33">
      <c r="D495" s="1235"/>
      <c r="E495" s="650"/>
      <c r="F495" s="650"/>
      <c r="G495" s="1279"/>
      <c r="H495" s="1275"/>
      <c r="I495" s="1276"/>
      <c r="J495" s="1282"/>
      <c r="K495" s="1275"/>
      <c r="L495" s="1276"/>
      <c r="M495" s="1282"/>
      <c r="N495" s="1275"/>
      <c r="O495" s="1276"/>
      <c r="P495" s="391"/>
      <c r="Q495" s="392">
        <v>31</v>
      </c>
      <c r="R495" s="1270" t="s">
        <v>2496</v>
      </c>
      <c r="S495" s="1271"/>
      <c r="T495" s="1271"/>
      <c r="U495" s="1270" t="s">
        <v>2609</v>
      </c>
      <c r="V495" s="1271"/>
      <c r="W495" s="1271"/>
      <c r="X495" s="1271"/>
      <c r="Y495" s="1271"/>
      <c r="Z495" s="1271"/>
      <c r="AA495" s="1271"/>
      <c r="AB495" s="1271"/>
      <c r="AC495" s="1271"/>
      <c r="AD495" s="1271"/>
      <c r="AE495" s="1272"/>
      <c r="AF495" s="789"/>
      <c r="AG495" s="790"/>
    </row>
    <row r="496" spans="4:33">
      <c r="D496" s="1235"/>
      <c r="E496" s="650"/>
      <c r="F496" s="650"/>
      <c r="G496" s="1279"/>
      <c r="H496" s="1275"/>
      <c r="I496" s="1276"/>
      <c r="J496" s="1282"/>
      <c r="K496" s="1275"/>
      <c r="L496" s="1276"/>
      <c r="M496" s="1282"/>
      <c r="N496" s="1275"/>
      <c r="O496" s="1276"/>
      <c r="P496" s="391"/>
      <c r="Q496" s="392">
        <v>32</v>
      </c>
      <c r="R496" s="1270" t="s">
        <v>2496</v>
      </c>
      <c r="S496" s="1271"/>
      <c r="T496" s="1271"/>
      <c r="U496" s="1270" t="s">
        <v>2497</v>
      </c>
      <c r="V496" s="1271"/>
      <c r="W496" s="1271"/>
      <c r="X496" s="1271"/>
      <c r="Y496" s="1271"/>
      <c r="Z496" s="1271"/>
      <c r="AA496" s="1271"/>
      <c r="AB496" s="1271"/>
      <c r="AC496" s="1271"/>
      <c r="AD496" s="1271"/>
      <c r="AE496" s="1272"/>
      <c r="AF496" s="789"/>
      <c r="AG496" s="790"/>
    </row>
    <row r="497" spans="3:38">
      <c r="D497" s="1235"/>
      <c r="E497" s="650"/>
      <c r="F497" s="650"/>
      <c r="G497" s="1279"/>
      <c r="H497" s="1275"/>
      <c r="I497" s="1276"/>
      <c r="J497" s="1282"/>
      <c r="K497" s="1275"/>
      <c r="L497" s="1276"/>
      <c r="M497" s="1282"/>
      <c r="N497" s="1275"/>
      <c r="O497" s="1276"/>
      <c r="P497" s="391"/>
      <c r="Q497" s="394" t="s">
        <v>2608</v>
      </c>
      <c r="R497" s="1286" t="s">
        <v>2496</v>
      </c>
      <c r="S497" s="1287"/>
      <c r="T497" s="1287"/>
      <c r="U497" s="1286" t="s">
        <v>591</v>
      </c>
      <c r="V497" s="1287"/>
      <c r="W497" s="1287"/>
      <c r="X497" s="1287"/>
      <c r="Y497" s="1287"/>
      <c r="Z497" s="1287"/>
      <c r="AA497" s="1287"/>
      <c r="AB497" s="1287"/>
      <c r="AC497" s="1287"/>
      <c r="AD497" s="1287"/>
      <c r="AE497" s="1288"/>
      <c r="AF497" s="792"/>
      <c r="AG497" s="793"/>
    </row>
    <row r="498" spans="3:38" ht="39" customHeight="1" thickBot="1">
      <c r="D498" s="1172" t="s">
        <v>2610</v>
      </c>
      <c r="E498" s="1172"/>
      <c r="F498" s="1250"/>
      <c r="G498" s="1289">
        <v>3</v>
      </c>
      <c r="H498" s="1290"/>
      <c r="I498" s="1290"/>
      <c r="J498" s="1290">
        <v>10</v>
      </c>
      <c r="K498" s="1290"/>
      <c r="L498" s="1290"/>
      <c r="M498" s="1291" t="s">
        <v>2611</v>
      </c>
      <c r="N498" s="1291"/>
      <c r="O498" s="1291"/>
      <c r="P498" s="1292" t="s">
        <v>2612</v>
      </c>
      <c r="Q498" s="1292"/>
      <c r="R498" s="1292"/>
      <c r="S498" s="1292"/>
      <c r="T498" s="1292"/>
      <c r="U498" s="1292"/>
      <c r="V498" s="1292"/>
      <c r="W498" s="1292"/>
      <c r="X498" s="1292"/>
      <c r="Y498" s="1292"/>
      <c r="Z498" s="1292"/>
      <c r="AA498" s="1292"/>
      <c r="AB498" s="1292"/>
      <c r="AC498" s="1292"/>
      <c r="AD498" s="1292"/>
      <c r="AE498" s="1293"/>
      <c r="AF498" s="1176" t="s">
        <v>2602</v>
      </c>
      <c r="AG498" s="1133"/>
    </row>
    <row r="506" spans="3:38">
      <c r="C506" s="351" t="s">
        <v>2613</v>
      </c>
    </row>
    <row r="510" spans="3:38" ht="40.5" customHeight="1">
      <c r="D510" s="1150" t="s">
        <v>762</v>
      </c>
      <c r="E510" s="1150"/>
      <c r="F510" s="1150" t="s">
        <v>1584</v>
      </c>
      <c r="G510" s="1150"/>
      <c r="H510" s="1150" t="s">
        <v>1238</v>
      </c>
      <c r="I510" s="1150"/>
      <c r="J510" s="1150" t="s">
        <v>1664</v>
      </c>
      <c r="K510" s="1150"/>
      <c r="L510" s="1150" t="s">
        <v>1054</v>
      </c>
      <c r="M510" s="1150"/>
      <c r="N510" s="1150" t="s">
        <v>1673</v>
      </c>
      <c r="O510" s="1150"/>
      <c r="P510" s="1150" t="s">
        <v>1672</v>
      </c>
      <c r="Q510" s="1150"/>
      <c r="R510" s="1150" t="s">
        <v>1584</v>
      </c>
      <c r="S510" s="1150"/>
      <c r="T510" s="1150" t="s">
        <v>1674</v>
      </c>
      <c r="U510" s="1150"/>
      <c r="V510" s="1150" t="s">
        <v>1061</v>
      </c>
      <c r="W510" s="1150"/>
      <c r="X510" s="1150" t="s">
        <v>1584</v>
      </c>
      <c r="Y510" s="1150"/>
      <c r="Z510" s="1150" t="s">
        <v>1678</v>
      </c>
      <c r="AA510" s="1150"/>
      <c r="AB510" s="1150" t="s">
        <v>1679</v>
      </c>
      <c r="AC510" s="1150"/>
      <c r="AD510" s="1150"/>
      <c r="AE510" s="1150"/>
      <c r="AF510" s="1150"/>
      <c r="AG510" s="1150"/>
      <c r="AH510" s="1150"/>
      <c r="AI510" s="1150"/>
      <c r="AJ510" s="1150"/>
      <c r="AK510" s="1150"/>
      <c r="AL510" s="1150"/>
    </row>
    <row r="511" spans="3:38" ht="27" customHeight="1">
      <c r="D511" s="1116" t="s">
        <v>1660</v>
      </c>
      <c r="E511" s="1116"/>
      <c r="F511" s="1115">
        <v>0</v>
      </c>
      <c r="G511" s="1115"/>
      <c r="H511" s="1116">
        <v>9000</v>
      </c>
      <c r="I511" s="1116"/>
      <c r="J511" s="1115">
        <v>0</v>
      </c>
      <c r="K511" s="1115"/>
      <c r="L511" s="1115">
        <v>0</v>
      </c>
      <c r="M511" s="1115"/>
      <c r="N511" s="1114" t="s">
        <v>2614</v>
      </c>
      <c r="O511" s="1116"/>
      <c r="P511" s="1047">
        <v>1</v>
      </c>
      <c r="Q511" s="1135"/>
      <c r="R511" s="1138">
        <v>0</v>
      </c>
      <c r="S511" s="1139"/>
      <c r="T511" s="1047">
        <v>2</v>
      </c>
      <c r="U511" s="1135"/>
      <c r="V511" s="1143">
        <v>0</v>
      </c>
      <c r="W511" s="1117"/>
      <c r="X511" s="1144">
        <v>0</v>
      </c>
      <c r="Y511" s="1145"/>
      <c r="Z511" s="1146">
        <v>1</v>
      </c>
      <c r="AA511" s="1119"/>
      <c r="AB511" s="1147" t="s">
        <v>2617</v>
      </c>
      <c r="AC511" s="1148"/>
      <c r="AD511" s="1148"/>
      <c r="AE511" s="1148"/>
      <c r="AF511" s="1148"/>
      <c r="AG511" s="1148"/>
      <c r="AH511" s="1148"/>
      <c r="AI511" s="1148"/>
      <c r="AJ511" s="1148"/>
      <c r="AK511" s="1148"/>
      <c r="AL511" s="1149"/>
    </row>
    <row r="512" spans="3:38" ht="27" customHeight="1">
      <c r="D512" s="1116"/>
      <c r="E512" s="1116"/>
      <c r="F512" s="1115"/>
      <c r="G512" s="1115"/>
      <c r="H512" s="1116"/>
      <c r="I512" s="1116"/>
      <c r="J512" s="1115"/>
      <c r="K512" s="1115"/>
      <c r="L512" s="1115"/>
      <c r="M512" s="1115"/>
      <c r="N512" s="1116"/>
      <c r="O512" s="1116"/>
      <c r="P512" s="1142"/>
      <c r="Q512" s="1137"/>
      <c r="R512" s="1140"/>
      <c r="S512" s="1141"/>
      <c r="T512" s="1142"/>
      <c r="U512" s="1137"/>
      <c r="V512" s="1143">
        <v>0</v>
      </c>
      <c r="W512" s="1117"/>
      <c r="X512" s="1144">
        <v>0</v>
      </c>
      <c r="Y512" s="1145"/>
      <c r="Z512" s="1146">
        <v>1</v>
      </c>
      <c r="AA512" s="1119"/>
      <c r="AB512" s="1147" t="s">
        <v>2615</v>
      </c>
      <c r="AC512" s="1148"/>
      <c r="AD512" s="1148"/>
      <c r="AE512" s="1148"/>
      <c r="AF512" s="1148"/>
      <c r="AG512" s="1148"/>
      <c r="AH512" s="1148"/>
      <c r="AI512" s="1148"/>
      <c r="AJ512" s="1148"/>
      <c r="AK512" s="1148"/>
      <c r="AL512" s="1149"/>
    </row>
    <row r="513" spans="4:38" ht="27" customHeight="1">
      <c r="D513" s="1116"/>
      <c r="E513" s="1116"/>
      <c r="F513" s="1115"/>
      <c r="G513" s="1115"/>
      <c r="H513" s="1116"/>
      <c r="I513" s="1116"/>
      <c r="J513" s="1115"/>
      <c r="K513" s="1115"/>
      <c r="L513" s="1115"/>
      <c r="M513" s="1115"/>
      <c r="N513" s="1116"/>
      <c r="O513" s="1116"/>
      <c r="P513" s="1047">
        <v>2</v>
      </c>
      <c r="Q513" s="1135"/>
      <c r="R513" s="1138">
        <v>0</v>
      </c>
      <c r="S513" s="1139"/>
      <c r="T513" s="1047">
        <v>2</v>
      </c>
      <c r="U513" s="1135"/>
      <c r="V513" s="1143">
        <v>0</v>
      </c>
      <c r="W513" s="1117"/>
      <c r="X513" s="1144">
        <v>0</v>
      </c>
      <c r="Y513" s="1145"/>
      <c r="Z513" s="1146">
        <v>1</v>
      </c>
      <c r="AA513" s="1119"/>
      <c r="AB513" s="1147" t="s">
        <v>2618</v>
      </c>
      <c r="AC513" s="1148"/>
      <c r="AD513" s="1148"/>
      <c r="AE513" s="1148"/>
      <c r="AF513" s="1148"/>
      <c r="AG513" s="1148"/>
      <c r="AH513" s="1148"/>
      <c r="AI513" s="1148"/>
      <c r="AJ513" s="1148"/>
      <c r="AK513" s="1148"/>
      <c r="AL513" s="1149"/>
    </row>
    <row r="514" spans="4:38" ht="27" customHeight="1">
      <c r="D514" s="1116"/>
      <c r="E514" s="1116"/>
      <c r="F514" s="1115"/>
      <c r="G514" s="1115"/>
      <c r="H514" s="1116"/>
      <c r="I514" s="1116"/>
      <c r="J514" s="1115"/>
      <c r="K514" s="1115"/>
      <c r="L514" s="1115"/>
      <c r="M514" s="1115"/>
      <c r="N514" s="1116"/>
      <c r="O514" s="1116"/>
      <c r="P514" s="1142"/>
      <c r="Q514" s="1137"/>
      <c r="R514" s="1140"/>
      <c r="S514" s="1141"/>
      <c r="T514" s="1142"/>
      <c r="U514" s="1137"/>
      <c r="V514" s="1143">
        <v>0</v>
      </c>
      <c r="W514" s="1117"/>
      <c r="X514" s="1144">
        <v>0</v>
      </c>
      <c r="Y514" s="1145"/>
      <c r="Z514" s="1146">
        <v>1</v>
      </c>
      <c r="AA514" s="1119"/>
      <c r="AB514" s="1147" t="s">
        <v>2616</v>
      </c>
      <c r="AC514" s="1148"/>
      <c r="AD514" s="1148"/>
      <c r="AE514" s="1148"/>
      <c r="AF514" s="1148"/>
      <c r="AG514" s="1148"/>
      <c r="AH514" s="1148"/>
      <c r="AI514" s="1148"/>
      <c r="AJ514" s="1148"/>
      <c r="AK514" s="1148"/>
      <c r="AL514" s="1149"/>
    </row>
    <row r="515" spans="4:38" ht="27" customHeight="1">
      <c r="D515" s="1116"/>
      <c r="E515" s="1116"/>
      <c r="F515" s="1115"/>
      <c r="G515" s="1115"/>
      <c r="H515" s="1116"/>
      <c r="I515" s="1116"/>
      <c r="J515" s="1115"/>
      <c r="K515" s="1115"/>
      <c r="L515" s="1115"/>
      <c r="M515" s="1115"/>
      <c r="N515" s="1116"/>
      <c r="O515" s="1116"/>
      <c r="P515" s="1047">
        <v>3</v>
      </c>
      <c r="Q515" s="1135"/>
      <c r="R515" s="1138">
        <v>0</v>
      </c>
      <c r="S515" s="1139"/>
      <c r="T515" s="1047">
        <v>2</v>
      </c>
      <c r="U515" s="1135"/>
      <c r="V515" s="1143">
        <v>0</v>
      </c>
      <c r="W515" s="1117"/>
      <c r="X515" s="1144">
        <v>0</v>
      </c>
      <c r="Y515" s="1145"/>
      <c r="Z515" s="1146">
        <v>1</v>
      </c>
      <c r="AA515" s="1119"/>
      <c r="AB515" s="1147" t="s">
        <v>2661</v>
      </c>
      <c r="AC515" s="1148"/>
      <c r="AD515" s="1148"/>
      <c r="AE515" s="1148"/>
      <c r="AF515" s="1148"/>
      <c r="AG515" s="1148"/>
      <c r="AH515" s="1148"/>
      <c r="AI515" s="1148"/>
      <c r="AJ515" s="1148"/>
      <c r="AK515" s="1148"/>
      <c r="AL515" s="1149"/>
    </row>
    <row r="516" spans="4:38" ht="49.5" customHeight="1">
      <c r="D516" s="1116"/>
      <c r="E516" s="1116"/>
      <c r="F516" s="1115"/>
      <c r="G516" s="1115"/>
      <c r="H516" s="1116"/>
      <c r="I516" s="1116"/>
      <c r="J516" s="1115"/>
      <c r="K516" s="1115"/>
      <c r="L516" s="1115"/>
      <c r="M516" s="1115"/>
      <c r="N516" s="1116"/>
      <c r="O516" s="1116"/>
      <c r="P516" s="1142"/>
      <c r="Q516" s="1137"/>
      <c r="R516" s="1140"/>
      <c r="S516" s="1141"/>
      <c r="T516" s="1142"/>
      <c r="U516" s="1137"/>
      <c r="V516" s="1143">
        <v>10</v>
      </c>
      <c r="W516" s="1117"/>
      <c r="X516" s="1144">
        <v>0</v>
      </c>
      <c r="Y516" s="1145"/>
      <c r="Z516" s="1146" t="s">
        <v>2620</v>
      </c>
      <c r="AA516" s="1119"/>
      <c r="AB516" s="1147" t="s">
        <v>2619</v>
      </c>
      <c r="AC516" s="1148"/>
      <c r="AD516" s="1148"/>
      <c r="AE516" s="1148"/>
      <c r="AF516" s="1148"/>
      <c r="AG516" s="1148"/>
      <c r="AH516" s="1148"/>
      <c r="AI516" s="1148"/>
      <c r="AJ516" s="1148"/>
      <c r="AK516" s="1148"/>
      <c r="AL516" s="1149"/>
    </row>
  </sheetData>
  <mergeCells count="1662">
    <mergeCell ref="Z265:AA271"/>
    <mergeCell ref="AB265:AC271"/>
    <mergeCell ref="AD265:AE271"/>
    <mergeCell ref="AH267:AP267"/>
    <mergeCell ref="AH271:AP271"/>
    <mergeCell ref="D418:M418"/>
    <mergeCell ref="D419:M419"/>
    <mergeCell ref="D511:E516"/>
    <mergeCell ref="F511:G516"/>
    <mergeCell ref="H511:I516"/>
    <mergeCell ref="J511:K516"/>
    <mergeCell ref="L511:M516"/>
    <mergeCell ref="N511:O516"/>
    <mergeCell ref="P511:Q512"/>
    <mergeCell ref="R511:S512"/>
    <mergeCell ref="P456:Q457"/>
    <mergeCell ref="R456:S457"/>
    <mergeCell ref="T456:U457"/>
    <mergeCell ref="V456:W456"/>
    <mergeCell ref="X456:Y456"/>
    <mergeCell ref="Z456:AA456"/>
    <mergeCell ref="AB456:AL456"/>
    <mergeCell ref="V457:W457"/>
    <mergeCell ref="X457:Y457"/>
    <mergeCell ref="Z457:AA457"/>
    <mergeCell ref="AB457:AL457"/>
    <mergeCell ref="N452:O457"/>
    <mergeCell ref="L452:M457"/>
    <mergeCell ref="J452:K457"/>
    <mergeCell ref="H452:I457"/>
    <mergeCell ref="F452:G457"/>
    <mergeCell ref="D452:E457"/>
    <mergeCell ref="T511:U512"/>
    <mergeCell ref="V511:W511"/>
    <mergeCell ref="X511:Y511"/>
    <mergeCell ref="Z511:AA511"/>
    <mergeCell ref="AB511:AL511"/>
    <mergeCell ref="V512:W512"/>
    <mergeCell ref="X512:Y512"/>
    <mergeCell ref="Z512:AA512"/>
    <mergeCell ref="AB512:AL512"/>
    <mergeCell ref="P515:Q516"/>
    <mergeCell ref="R515:S516"/>
    <mergeCell ref="T515:U516"/>
    <mergeCell ref="V515:W515"/>
    <mergeCell ref="X515:Y515"/>
    <mergeCell ref="Z515:AA515"/>
    <mergeCell ref="AB515:AL515"/>
    <mergeCell ref="V516:W516"/>
    <mergeCell ref="X516:Y516"/>
    <mergeCell ref="Z516:AA516"/>
    <mergeCell ref="AB516:AL516"/>
    <mergeCell ref="P513:Q514"/>
    <mergeCell ref="R513:S514"/>
    <mergeCell ref="T513:U514"/>
    <mergeCell ref="V513:W513"/>
    <mergeCell ref="X513:Y513"/>
    <mergeCell ref="Z513:AA513"/>
    <mergeCell ref="AB513:AL513"/>
    <mergeCell ref="V514:W514"/>
    <mergeCell ref="X514:Y514"/>
    <mergeCell ref="Z514:AA514"/>
    <mergeCell ref="AB514:AL514"/>
    <mergeCell ref="D510:E510"/>
    <mergeCell ref="F510:G510"/>
    <mergeCell ref="H510:I510"/>
    <mergeCell ref="J510:K510"/>
    <mergeCell ref="L510:M510"/>
    <mergeCell ref="N510:O510"/>
    <mergeCell ref="P510:Q510"/>
    <mergeCell ref="R510:S510"/>
    <mergeCell ref="T510:U510"/>
    <mergeCell ref="V510:W510"/>
    <mergeCell ref="X510:Y510"/>
    <mergeCell ref="Z510:AA510"/>
    <mergeCell ref="AB510:AL510"/>
    <mergeCell ref="U491:AE491"/>
    <mergeCell ref="U492:AE492"/>
    <mergeCell ref="U493:AE493"/>
    <mergeCell ref="U494:AE494"/>
    <mergeCell ref="R491:T491"/>
    <mergeCell ref="R492:T492"/>
    <mergeCell ref="R493:T493"/>
    <mergeCell ref="R494:T494"/>
    <mergeCell ref="D483:F497"/>
    <mergeCell ref="D498:F498"/>
    <mergeCell ref="G498:I498"/>
    <mergeCell ref="J498:L498"/>
    <mergeCell ref="M498:O498"/>
    <mergeCell ref="AF498:AG498"/>
    <mergeCell ref="P498:AE498"/>
    <mergeCell ref="D478:F482"/>
    <mergeCell ref="R484:AE484"/>
    <mergeCell ref="U486:AE486"/>
    <mergeCell ref="U487:AE487"/>
    <mergeCell ref="U488:AE488"/>
    <mergeCell ref="U489:AE489"/>
    <mergeCell ref="U490:AE490"/>
    <mergeCell ref="D477:F477"/>
    <mergeCell ref="G477:I477"/>
    <mergeCell ref="P477:AE477"/>
    <mergeCell ref="AF477:AG477"/>
    <mergeCell ref="P483:AE483"/>
    <mergeCell ref="J477:L477"/>
    <mergeCell ref="R486:T486"/>
    <mergeCell ref="R487:T487"/>
    <mergeCell ref="R488:T488"/>
    <mergeCell ref="R489:T489"/>
    <mergeCell ref="R490:T490"/>
    <mergeCell ref="M477:O477"/>
    <mergeCell ref="M478:O482"/>
    <mergeCell ref="R485:T485"/>
    <mergeCell ref="U485:AE485"/>
    <mergeCell ref="AF483:AG497"/>
    <mergeCell ref="U495:AE495"/>
    <mergeCell ref="U496:AE496"/>
    <mergeCell ref="U497:AE497"/>
    <mergeCell ref="G483:I497"/>
    <mergeCell ref="J483:L497"/>
    <mergeCell ref="M483:O497"/>
    <mergeCell ref="R495:T495"/>
    <mergeCell ref="R496:T496"/>
    <mergeCell ref="R497:T497"/>
    <mergeCell ref="R479:AE479"/>
    <mergeCell ref="R480:AE480"/>
    <mergeCell ref="R481:AE481"/>
    <mergeCell ref="R482:AE482"/>
    <mergeCell ref="AF478:AG482"/>
    <mergeCell ref="G478:I482"/>
    <mergeCell ref="J478:L482"/>
    <mergeCell ref="D468:E468"/>
    <mergeCell ref="F468:G468"/>
    <mergeCell ref="H468:I468"/>
    <mergeCell ref="J468:K468"/>
    <mergeCell ref="L468:M468"/>
    <mergeCell ref="N468:O468"/>
    <mergeCell ref="P468:Q468"/>
    <mergeCell ref="R468:S468"/>
    <mergeCell ref="T468:U468"/>
    <mergeCell ref="V468:W468"/>
    <mergeCell ref="X468:Y468"/>
    <mergeCell ref="Z468:AA468"/>
    <mergeCell ref="AB468:AL468"/>
    <mergeCell ref="D469:E470"/>
    <mergeCell ref="F469:G470"/>
    <mergeCell ref="H469:I470"/>
    <mergeCell ref="J469:K470"/>
    <mergeCell ref="L469:M470"/>
    <mergeCell ref="N469:O470"/>
    <mergeCell ref="P469:Q470"/>
    <mergeCell ref="R469:S470"/>
    <mergeCell ref="T469:U470"/>
    <mergeCell ref="V469:W469"/>
    <mergeCell ref="X469:Y469"/>
    <mergeCell ref="Z469:AA469"/>
    <mergeCell ref="AB469:AL469"/>
    <mergeCell ref="V470:W470"/>
    <mergeCell ref="X470:Y470"/>
    <mergeCell ref="Z470:AA470"/>
    <mergeCell ref="AB470:AL470"/>
    <mergeCell ref="K6:R6"/>
    <mergeCell ref="D7:F7"/>
    <mergeCell ref="D8:F8"/>
    <mergeCell ref="K7:R7"/>
    <mergeCell ref="K8:R8"/>
    <mergeCell ref="K5:R5"/>
    <mergeCell ref="G5:J5"/>
    <mergeCell ref="G6:J6"/>
    <mergeCell ref="G7:J7"/>
    <mergeCell ref="G8:J8"/>
    <mergeCell ref="D5:F5"/>
    <mergeCell ref="D6:F6"/>
    <mergeCell ref="D151:G151"/>
    <mergeCell ref="H13:I13"/>
    <mergeCell ref="J13:K13"/>
    <mergeCell ref="L13:M13"/>
    <mergeCell ref="N13:O13"/>
    <mergeCell ref="P13:Q13"/>
    <mergeCell ref="J151:K151"/>
    <mergeCell ref="N151:O151"/>
    <mergeCell ref="P151:Q151"/>
    <mergeCell ref="L151:M151"/>
    <mergeCell ref="J139:K149"/>
    <mergeCell ref="L139:M149"/>
    <mergeCell ref="N139:O149"/>
    <mergeCell ref="P139:Q149"/>
    <mergeCell ref="R139:S149"/>
    <mergeCell ref="AZ30:BF38"/>
    <mergeCell ref="AZ39:BF54"/>
    <mergeCell ref="AZ55:BF64"/>
    <mergeCell ref="D13:G13"/>
    <mergeCell ref="H12:AP12"/>
    <mergeCell ref="D411:M411"/>
    <mergeCell ref="D412:M412"/>
    <mergeCell ref="D413:M413"/>
    <mergeCell ref="D414:M414"/>
    <mergeCell ref="AD13:AE13"/>
    <mergeCell ref="AD151:AE151"/>
    <mergeCell ref="AF151:AP151"/>
    <mergeCell ref="AF13:AP13"/>
    <mergeCell ref="X13:Y13"/>
    <mergeCell ref="Z13:AA13"/>
    <mergeCell ref="AB13:AC13"/>
    <mergeCell ref="X151:Y151"/>
    <mergeCell ref="Z151:AA151"/>
    <mergeCell ref="AB151:AC151"/>
    <mergeCell ref="R13:S13"/>
    <mergeCell ref="R151:S151"/>
    <mergeCell ref="T13:U13"/>
    <mergeCell ref="V13:W13"/>
    <mergeCell ref="V151:W151"/>
    <mergeCell ref="AH32:AP32"/>
    <mergeCell ref="AH34:AP34"/>
    <mergeCell ref="AH53:AP53"/>
    <mergeCell ref="AH66:AP66"/>
    <mergeCell ref="AU12:AY13"/>
    <mergeCell ref="H151:I151"/>
    <mergeCell ref="AQ12:AR13"/>
    <mergeCell ref="AH19:AP19"/>
    <mergeCell ref="AH20:AP20"/>
    <mergeCell ref="AH23:AP23"/>
    <mergeCell ref="AH24:AP24"/>
    <mergeCell ref="AH25:AP25"/>
    <mergeCell ref="AH26:AP26"/>
    <mergeCell ref="AU55:AY64"/>
    <mergeCell ref="AH56:AP56"/>
    <mergeCell ref="AH57:AP57"/>
    <mergeCell ref="AH58:AP58"/>
    <mergeCell ref="AH42:AP42"/>
    <mergeCell ref="AH43:AP43"/>
    <mergeCell ref="AH44:AP44"/>
    <mergeCell ref="Z45:AA54"/>
    <mergeCell ref="AB45:AC54"/>
    <mergeCell ref="AD45:AE54"/>
    <mergeCell ref="AF45:AP45"/>
    <mergeCell ref="AH46:AP46"/>
    <mergeCell ref="AH47:AP47"/>
    <mergeCell ref="AH48:AP48"/>
    <mergeCell ref="Z55:AA58"/>
    <mergeCell ref="AQ15:AR29"/>
    <mergeCell ref="AU15:AY29"/>
    <mergeCell ref="AD15:AE20"/>
    <mergeCell ref="AB15:AC20"/>
    <mergeCell ref="Z15:AA20"/>
    <mergeCell ref="AQ39:AR54"/>
    <mergeCell ref="AU39:AY54"/>
    <mergeCell ref="AD30:AE32"/>
    <mergeCell ref="AS39:AT54"/>
    <mergeCell ref="AS30:AT38"/>
    <mergeCell ref="C14:BF14"/>
    <mergeCell ref="AZ15:BF29"/>
    <mergeCell ref="AQ30:AR38"/>
    <mergeCell ref="AU30:AY38"/>
    <mergeCell ref="AB39:AC44"/>
    <mergeCell ref="AD39:AE44"/>
    <mergeCell ref="AH49:AP49"/>
    <mergeCell ref="Z21:AA29"/>
    <mergeCell ref="AB21:AC29"/>
    <mergeCell ref="AD21:AE29"/>
    <mergeCell ref="AF21:AP21"/>
    <mergeCell ref="AH22:AP22"/>
    <mergeCell ref="AH16:AP16"/>
    <mergeCell ref="AH17:AP17"/>
    <mergeCell ref="AH18:AP18"/>
    <mergeCell ref="AH54:AP54"/>
    <mergeCell ref="AH50:AP50"/>
    <mergeCell ref="AH51:AP51"/>
    <mergeCell ref="Z33:AA38"/>
    <mergeCell ref="AB33:AC38"/>
    <mergeCell ref="AD33:AE38"/>
    <mergeCell ref="AF33:AP33"/>
    <mergeCell ref="AH28:AP28"/>
    <mergeCell ref="AH29:AP29"/>
    <mergeCell ref="Z30:AA32"/>
    <mergeCell ref="AB30:AC32"/>
    <mergeCell ref="AH52:AP52"/>
    <mergeCell ref="AH40:AP40"/>
    <mergeCell ref="AH41:AP41"/>
    <mergeCell ref="Z39:AA44"/>
    <mergeCell ref="AH27:AP27"/>
    <mergeCell ref="AS15:AT29"/>
    <mergeCell ref="C15:C29"/>
    <mergeCell ref="C30:C38"/>
    <mergeCell ref="D30:G38"/>
    <mergeCell ref="H30:I38"/>
    <mergeCell ref="J30:K38"/>
    <mergeCell ref="C39:C54"/>
    <mergeCell ref="D39:G54"/>
    <mergeCell ref="H39:I54"/>
    <mergeCell ref="J39:K54"/>
    <mergeCell ref="L39:M54"/>
    <mergeCell ref="N39:O54"/>
    <mergeCell ref="P39:Q54"/>
    <mergeCell ref="R39:S54"/>
    <mergeCell ref="L30:M38"/>
    <mergeCell ref="N30:O38"/>
    <mergeCell ref="P30:Q38"/>
    <mergeCell ref="R30:S38"/>
    <mergeCell ref="R15:S29"/>
    <mergeCell ref="P15:Q29"/>
    <mergeCell ref="N15:O29"/>
    <mergeCell ref="L15:M29"/>
    <mergeCell ref="J15:K29"/>
    <mergeCell ref="H15:I29"/>
    <mergeCell ref="D15:G29"/>
    <mergeCell ref="C65:C74"/>
    <mergeCell ref="D65:G74"/>
    <mergeCell ref="H65:I74"/>
    <mergeCell ref="J65:K74"/>
    <mergeCell ref="L65:M74"/>
    <mergeCell ref="N65:O74"/>
    <mergeCell ref="P65:Q74"/>
    <mergeCell ref="R65:S74"/>
    <mergeCell ref="Z69:AA74"/>
    <mergeCell ref="AB69:AC74"/>
    <mergeCell ref="AD69:AE74"/>
    <mergeCell ref="C55:C64"/>
    <mergeCell ref="D55:G64"/>
    <mergeCell ref="H55:I64"/>
    <mergeCell ref="J55:K64"/>
    <mergeCell ref="L55:M64"/>
    <mergeCell ref="N55:O64"/>
    <mergeCell ref="P55:Q64"/>
    <mergeCell ref="R55:S64"/>
    <mergeCell ref="Z65:AA68"/>
    <mergeCell ref="AB65:AC68"/>
    <mergeCell ref="AD65:AE68"/>
    <mergeCell ref="AB55:AC58"/>
    <mergeCell ref="AH70:AP70"/>
    <mergeCell ref="AU93:AY105"/>
    <mergeCell ref="AH94:AP94"/>
    <mergeCell ref="AU106:AY113"/>
    <mergeCell ref="Z59:AA64"/>
    <mergeCell ref="AB59:AC64"/>
    <mergeCell ref="AD59:AE64"/>
    <mergeCell ref="AF59:AP59"/>
    <mergeCell ref="AU75:AY92"/>
    <mergeCell ref="AQ55:AR64"/>
    <mergeCell ref="AH60:AP60"/>
    <mergeCell ref="AB109:AC113"/>
    <mergeCell ref="AD109:AE113"/>
    <mergeCell ref="AF109:AP109"/>
    <mergeCell ref="AH110:AP110"/>
    <mergeCell ref="AS106:AT113"/>
    <mergeCell ref="AF69:AP69"/>
    <mergeCell ref="AH103:AP103"/>
    <mergeCell ref="AH104:AP104"/>
    <mergeCell ref="AD55:AE58"/>
    <mergeCell ref="AD99:AE105"/>
    <mergeCell ref="AF99:AP99"/>
    <mergeCell ref="AH100:AP100"/>
    <mergeCell ref="AH101:AP101"/>
    <mergeCell ref="AH102:AP102"/>
    <mergeCell ref="AS55:AT64"/>
    <mergeCell ref="AS75:AT92"/>
    <mergeCell ref="AH97:AP97"/>
    <mergeCell ref="AH98:AP98"/>
    <mergeCell ref="AB81:AC92"/>
    <mergeCell ref="AD81:AE92"/>
    <mergeCell ref="AF81:AP81"/>
    <mergeCell ref="C75:C92"/>
    <mergeCell ref="D75:G92"/>
    <mergeCell ref="H75:I92"/>
    <mergeCell ref="J75:K92"/>
    <mergeCell ref="L75:M92"/>
    <mergeCell ref="N75:O92"/>
    <mergeCell ref="P75:Q92"/>
    <mergeCell ref="R75:S92"/>
    <mergeCell ref="AU65:AY74"/>
    <mergeCell ref="AH67:AP67"/>
    <mergeCell ref="AH68:AP68"/>
    <mergeCell ref="Z75:AA80"/>
    <mergeCell ref="AB75:AC80"/>
    <mergeCell ref="AD75:AE80"/>
    <mergeCell ref="AQ75:AR92"/>
    <mergeCell ref="Z93:AA98"/>
    <mergeCell ref="AB93:AC98"/>
    <mergeCell ref="AD93:AE98"/>
    <mergeCell ref="AQ93:AR105"/>
    <mergeCell ref="AS93:AT105"/>
    <mergeCell ref="Z99:AA105"/>
    <mergeCell ref="AB99:AC105"/>
    <mergeCell ref="AH105:AP105"/>
    <mergeCell ref="X93:Y105"/>
    <mergeCell ref="T93:U105"/>
    <mergeCell ref="V93:W105"/>
    <mergeCell ref="AQ65:AR74"/>
    <mergeCell ref="AH95:AP95"/>
    <mergeCell ref="AH96:AP96"/>
    <mergeCell ref="AH76:AP76"/>
    <mergeCell ref="AH77:AP77"/>
    <mergeCell ref="AH78:AP78"/>
    <mergeCell ref="N93:O105"/>
    <mergeCell ref="P93:Q105"/>
    <mergeCell ref="R93:S105"/>
    <mergeCell ref="C93:C105"/>
    <mergeCell ref="D93:G105"/>
    <mergeCell ref="H93:I105"/>
    <mergeCell ref="J93:K105"/>
    <mergeCell ref="L93:M105"/>
    <mergeCell ref="J106:K113"/>
    <mergeCell ref="L106:M113"/>
    <mergeCell ref="N106:O113"/>
    <mergeCell ref="P106:Q113"/>
    <mergeCell ref="R106:S113"/>
    <mergeCell ref="T106:U113"/>
    <mergeCell ref="T114:U121"/>
    <mergeCell ref="R114:S121"/>
    <mergeCell ref="C106:C113"/>
    <mergeCell ref="D106:G113"/>
    <mergeCell ref="H106:I113"/>
    <mergeCell ref="C114:C121"/>
    <mergeCell ref="D114:G121"/>
    <mergeCell ref="H114:I121"/>
    <mergeCell ref="J114:K121"/>
    <mergeCell ref="L114:M121"/>
    <mergeCell ref="N114:O121"/>
    <mergeCell ref="P114:Q121"/>
    <mergeCell ref="C122:C129"/>
    <mergeCell ref="D122:G129"/>
    <mergeCell ref="H122:I129"/>
    <mergeCell ref="J122:K129"/>
    <mergeCell ref="L122:M129"/>
    <mergeCell ref="N122:O129"/>
    <mergeCell ref="P122:Q129"/>
    <mergeCell ref="R122:S129"/>
    <mergeCell ref="AH108:AP108"/>
    <mergeCell ref="Z109:AA113"/>
    <mergeCell ref="X106:Y113"/>
    <mergeCell ref="V106:W113"/>
    <mergeCell ref="X114:Y121"/>
    <mergeCell ref="V114:W121"/>
    <mergeCell ref="AU122:AY129"/>
    <mergeCell ref="AH124:AP124"/>
    <mergeCell ref="AQ114:AR121"/>
    <mergeCell ref="AS114:AT121"/>
    <mergeCell ref="AD117:AE121"/>
    <mergeCell ref="AF117:AP117"/>
    <mergeCell ref="AH118:AP118"/>
    <mergeCell ref="AU114:AY121"/>
    <mergeCell ref="Z114:AA116"/>
    <mergeCell ref="AB114:AC116"/>
    <mergeCell ref="AD114:AE116"/>
    <mergeCell ref="AH116:AP116"/>
    <mergeCell ref="Z117:AA121"/>
    <mergeCell ref="AB117:AC121"/>
    <mergeCell ref="Z106:AA108"/>
    <mergeCell ref="AB106:AC108"/>
    <mergeCell ref="AD106:AE108"/>
    <mergeCell ref="AQ106:AR113"/>
    <mergeCell ref="C130:C138"/>
    <mergeCell ref="D130:G138"/>
    <mergeCell ref="H130:I138"/>
    <mergeCell ref="J130:K138"/>
    <mergeCell ref="L130:M138"/>
    <mergeCell ref="N130:O138"/>
    <mergeCell ref="P130:Q138"/>
    <mergeCell ref="R130:S138"/>
    <mergeCell ref="Z130:AA132"/>
    <mergeCell ref="AB130:AC132"/>
    <mergeCell ref="AD130:AE132"/>
    <mergeCell ref="X130:Y138"/>
    <mergeCell ref="V130:W138"/>
    <mergeCell ref="T130:U138"/>
    <mergeCell ref="X139:Y149"/>
    <mergeCell ref="AU130:AY138"/>
    <mergeCell ref="AH132:AP132"/>
    <mergeCell ref="Z133:AA138"/>
    <mergeCell ref="AB133:AC138"/>
    <mergeCell ref="AQ130:AR138"/>
    <mergeCell ref="AS130:AT138"/>
    <mergeCell ref="C139:C149"/>
    <mergeCell ref="D139:G149"/>
    <mergeCell ref="H139:I149"/>
    <mergeCell ref="Z139:AA142"/>
    <mergeCell ref="AB139:AC142"/>
    <mergeCell ref="AD139:AE142"/>
    <mergeCell ref="AF143:AP143"/>
    <mergeCell ref="AH144:AP144"/>
    <mergeCell ref="AQ139:AR149"/>
    <mergeCell ref="C169:C173"/>
    <mergeCell ref="AH166:AP166"/>
    <mergeCell ref="AH168:AP168"/>
    <mergeCell ref="AH167:AP167"/>
    <mergeCell ref="D169:G173"/>
    <mergeCell ref="H169:I173"/>
    <mergeCell ref="J169:K173"/>
    <mergeCell ref="L169:M173"/>
    <mergeCell ref="N169:O173"/>
    <mergeCell ref="P169:Q173"/>
    <mergeCell ref="R169:S173"/>
    <mergeCell ref="T169:U173"/>
    <mergeCell ref="C160:C163"/>
    <mergeCell ref="D160:G163"/>
    <mergeCell ref="H160:I163"/>
    <mergeCell ref="L160:M163"/>
    <mergeCell ref="AS151:AT151"/>
    <mergeCell ref="AH158:AP158"/>
    <mergeCell ref="AQ156:AR159"/>
    <mergeCell ref="AS156:AT159"/>
    <mergeCell ref="AD156:AE159"/>
    <mergeCell ref="C152:C155"/>
    <mergeCell ref="D152:G155"/>
    <mergeCell ref="H152:I155"/>
    <mergeCell ref="J152:K155"/>
    <mergeCell ref="L152:M155"/>
    <mergeCell ref="N152:O155"/>
    <mergeCell ref="AQ151:AR151"/>
    <mergeCell ref="C164:C168"/>
    <mergeCell ref="D164:G168"/>
    <mergeCell ref="H164:I168"/>
    <mergeCell ref="J164:K168"/>
    <mergeCell ref="AZ65:BF74"/>
    <mergeCell ref="AD169:AE173"/>
    <mergeCell ref="AQ169:AR173"/>
    <mergeCell ref="AS169:AT173"/>
    <mergeCell ref="Z152:AA155"/>
    <mergeCell ref="AD133:AE138"/>
    <mergeCell ref="AB152:AC155"/>
    <mergeCell ref="L164:M168"/>
    <mergeCell ref="N164:O168"/>
    <mergeCell ref="P164:Q168"/>
    <mergeCell ref="R164:S168"/>
    <mergeCell ref="T164:U168"/>
    <mergeCell ref="V164:W168"/>
    <mergeCell ref="X164:Y168"/>
    <mergeCell ref="Z164:AA168"/>
    <mergeCell ref="AB164:AC168"/>
    <mergeCell ref="AD164:AE168"/>
    <mergeCell ref="AQ164:AR168"/>
    <mergeCell ref="P152:Q155"/>
    <mergeCell ref="R152:S155"/>
    <mergeCell ref="T152:U155"/>
    <mergeCell ref="AH154:AP154"/>
    <mergeCell ref="AH155:AP155"/>
    <mergeCell ref="AH159:AP159"/>
    <mergeCell ref="T156:U159"/>
    <mergeCell ref="V156:W159"/>
    <mergeCell ref="X156:Y159"/>
    <mergeCell ref="Z156:AA159"/>
    <mergeCell ref="AB156:AC159"/>
    <mergeCell ref="L156:M159"/>
    <mergeCell ref="AD152:AE155"/>
    <mergeCell ref="AQ152:AR155"/>
    <mergeCell ref="AS152:AT155"/>
    <mergeCell ref="J156:K159"/>
    <mergeCell ref="H156:I159"/>
    <mergeCell ref="D156:G159"/>
    <mergeCell ref="AU169:AY173"/>
    <mergeCell ref="AH171:AP171"/>
    <mergeCell ref="AH173:AP173"/>
    <mergeCell ref="AS160:AT163"/>
    <mergeCell ref="AU160:AY163"/>
    <mergeCell ref="AF133:AP133"/>
    <mergeCell ref="AH134:AP134"/>
    <mergeCell ref="AU139:AY149"/>
    <mergeCell ref="Z143:AA149"/>
    <mergeCell ref="AB143:AC149"/>
    <mergeCell ref="AD143:AE149"/>
    <mergeCell ref="AQ160:AR163"/>
    <mergeCell ref="AH162:AP162"/>
    <mergeCell ref="AH163:AP163"/>
    <mergeCell ref="N160:O163"/>
    <mergeCell ref="P160:Q163"/>
    <mergeCell ref="J160:K163"/>
    <mergeCell ref="AU152:AY155"/>
    <mergeCell ref="AU156:AY159"/>
    <mergeCell ref="AU151:AY151"/>
    <mergeCell ref="V169:W173"/>
    <mergeCell ref="X169:Y173"/>
    <mergeCell ref="Z169:AA173"/>
    <mergeCell ref="AB169:AC173"/>
    <mergeCell ref="AS164:AT168"/>
    <mergeCell ref="L174:M180"/>
    <mergeCell ref="AN180:AP180"/>
    <mergeCell ref="AH82:AP82"/>
    <mergeCell ref="AH178:AJ178"/>
    <mergeCell ref="AH179:AJ179"/>
    <mergeCell ref="AZ164:BF168"/>
    <mergeCell ref="C156:C159"/>
    <mergeCell ref="N156:O159"/>
    <mergeCell ref="P156:Q159"/>
    <mergeCell ref="AS12:AT13"/>
    <mergeCell ref="C181:C187"/>
    <mergeCell ref="D181:G187"/>
    <mergeCell ref="H181:I187"/>
    <mergeCell ref="J181:K187"/>
    <mergeCell ref="L181:M187"/>
    <mergeCell ref="N181:O187"/>
    <mergeCell ref="P181:Q187"/>
    <mergeCell ref="R181:S187"/>
    <mergeCell ref="T181:U187"/>
    <mergeCell ref="V181:W187"/>
    <mergeCell ref="X181:Y187"/>
    <mergeCell ref="Z181:AA187"/>
    <mergeCell ref="AB181:AC187"/>
    <mergeCell ref="AD181:AE187"/>
    <mergeCell ref="AQ181:AR187"/>
    <mergeCell ref="AS181:AT187"/>
    <mergeCell ref="AQ174:AR180"/>
    <mergeCell ref="AS174:AT180"/>
    <mergeCell ref="AG176:AG177"/>
    <mergeCell ref="AU164:AY168"/>
    <mergeCell ref="AH172:AP172"/>
    <mergeCell ref="AZ12:BF13"/>
    <mergeCell ref="T188:U192"/>
    <mergeCell ref="AU181:AY187"/>
    <mergeCell ref="AG183:AG184"/>
    <mergeCell ref="AH180:AJ180"/>
    <mergeCell ref="AK180:AM180"/>
    <mergeCell ref="AU174:AY180"/>
    <mergeCell ref="X174:Y180"/>
    <mergeCell ref="Z174:AA180"/>
    <mergeCell ref="AB174:AC180"/>
    <mergeCell ref="AD174:AE180"/>
    <mergeCell ref="AH185:AJ185"/>
    <mergeCell ref="AK185:AM185"/>
    <mergeCell ref="AN185:AP185"/>
    <mergeCell ref="AH186:AJ186"/>
    <mergeCell ref="AK186:AM186"/>
    <mergeCell ref="AN186:AP186"/>
    <mergeCell ref="AH187:AJ187"/>
    <mergeCell ref="AK187:AM187"/>
    <mergeCell ref="AN187:AP187"/>
    <mergeCell ref="AK178:AM178"/>
    <mergeCell ref="AQ244:AR247"/>
    <mergeCell ref="AS244:AT247"/>
    <mergeCell ref="H248:I252"/>
    <mergeCell ref="R248:S252"/>
    <mergeCell ref="P248:Q252"/>
    <mergeCell ref="N248:O252"/>
    <mergeCell ref="L248:M252"/>
    <mergeCell ref="J248:K252"/>
    <mergeCell ref="Z248:AA251"/>
    <mergeCell ref="AB248:AC251"/>
    <mergeCell ref="AD248:AE251"/>
    <mergeCell ref="AH250:AP250"/>
    <mergeCell ref="AH251:AP251"/>
    <mergeCell ref="AB299:AC302"/>
    <mergeCell ref="AD299:AE302"/>
    <mergeCell ref="Z312:AA316"/>
    <mergeCell ref="AB312:AC316"/>
    <mergeCell ref="AD312:AE316"/>
    <mergeCell ref="AS254:AT275"/>
    <mergeCell ref="AQ254:AR275"/>
    <mergeCell ref="AH260:AP260"/>
    <mergeCell ref="AH261:AP261"/>
    <mergeCell ref="AH262:AP262"/>
    <mergeCell ref="AH263:AP263"/>
    <mergeCell ref="AH256:AP256"/>
    <mergeCell ref="AH257:AP257"/>
    <mergeCell ref="AH258:AP258"/>
    <mergeCell ref="AH259:AP259"/>
    <mergeCell ref="AH264:AP264"/>
    <mergeCell ref="Z254:AA264"/>
    <mergeCell ref="AB254:AC264"/>
    <mergeCell ref="AD254:AE264"/>
    <mergeCell ref="C188:C192"/>
    <mergeCell ref="D188:G192"/>
    <mergeCell ref="H188:I192"/>
    <mergeCell ref="J188:K192"/>
    <mergeCell ref="L188:M192"/>
    <mergeCell ref="N188:O192"/>
    <mergeCell ref="P188:Q192"/>
    <mergeCell ref="R188:S192"/>
    <mergeCell ref="H355:AP355"/>
    <mergeCell ref="AH269:AP269"/>
    <mergeCell ref="J244:K247"/>
    <mergeCell ref="L244:M247"/>
    <mergeCell ref="R224:S224"/>
    <mergeCell ref="T224:U224"/>
    <mergeCell ref="V220:W223"/>
    <mergeCell ref="X220:Y223"/>
    <mergeCell ref="Z220:AA223"/>
    <mergeCell ref="AB220:AC223"/>
    <mergeCell ref="AD220:AE223"/>
    <mergeCell ref="AH268:AP268"/>
    <mergeCell ref="C253:BF253"/>
    <mergeCell ref="AU233:AY243"/>
    <mergeCell ref="AZ233:BF243"/>
    <mergeCell ref="C347:C348"/>
    <mergeCell ref="D347:G348"/>
    <mergeCell ref="H347:I348"/>
    <mergeCell ref="J347:K348"/>
    <mergeCell ref="L347:M348"/>
    <mergeCell ref="AZ201:BF204"/>
    <mergeCell ref="L201:M204"/>
    <mergeCell ref="N201:O204"/>
    <mergeCell ref="P201:Q204"/>
    <mergeCell ref="AZ75:BF92"/>
    <mergeCell ref="C150:BF150"/>
    <mergeCell ref="N174:O180"/>
    <mergeCell ref="P174:Q180"/>
    <mergeCell ref="R174:S180"/>
    <mergeCell ref="T174:U180"/>
    <mergeCell ref="R160:S163"/>
    <mergeCell ref="T160:U163"/>
    <mergeCell ref="V160:W163"/>
    <mergeCell ref="X160:Y163"/>
    <mergeCell ref="Z160:AA163"/>
    <mergeCell ref="AB160:AC163"/>
    <mergeCell ref="AD160:AE163"/>
    <mergeCell ref="AU188:AY192"/>
    <mergeCell ref="AH190:AP190"/>
    <mergeCell ref="AH191:AP191"/>
    <mergeCell ref="AH192:AP192"/>
    <mergeCell ref="AK179:AM179"/>
    <mergeCell ref="AN178:AP178"/>
    <mergeCell ref="AN179:AP179"/>
    <mergeCell ref="V188:W192"/>
    <mergeCell ref="X188:Y192"/>
    <mergeCell ref="Z188:AA192"/>
    <mergeCell ref="AB188:AC192"/>
    <mergeCell ref="AD188:AE192"/>
    <mergeCell ref="AQ188:AR192"/>
    <mergeCell ref="AS188:AT192"/>
    <mergeCell ref="C174:C180"/>
    <mergeCell ref="D174:G180"/>
    <mergeCell ref="H174:I180"/>
    <mergeCell ref="J174:K180"/>
    <mergeCell ref="AZ93:BF105"/>
    <mergeCell ref="T15:U29"/>
    <mergeCell ref="X15:Y29"/>
    <mergeCell ref="V15:W29"/>
    <mergeCell ref="X30:Y38"/>
    <mergeCell ref="V30:W38"/>
    <mergeCell ref="T30:U38"/>
    <mergeCell ref="X39:Y54"/>
    <mergeCell ref="V39:W54"/>
    <mergeCell ref="T39:U54"/>
    <mergeCell ref="X55:Y64"/>
    <mergeCell ref="R156:S159"/>
    <mergeCell ref="AS65:AT74"/>
    <mergeCell ref="AS139:AT149"/>
    <mergeCell ref="Z125:AA129"/>
    <mergeCell ref="AB125:AC129"/>
    <mergeCell ref="AD125:AE129"/>
    <mergeCell ref="AF125:AP125"/>
    <mergeCell ref="AH126:AP126"/>
    <mergeCell ref="Z122:AA124"/>
    <mergeCell ref="AB122:AC124"/>
    <mergeCell ref="AD122:AE124"/>
    <mergeCell ref="T151:U151"/>
    <mergeCell ref="AH141:AP141"/>
    <mergeCell ref="AH142:AP142"/>
    <mergeCell ref="AQ122:AR129"/>
    <mergeCell ref="AS122:AT129"/>
    <mergeCell ref="X122:Y129"/>
    <mergeCell ref="V122:W129"/>
    <mergeCell ref="T122:U129"/>
    <mergeCell ref="AH79:AP79"/>
    <mergeCell ref="AH80:AP80"/>
    <mergeCell ref="Z81:AA92"/>
    <mergeCell ref="AZ106:BF113"/>
    <mergeCell ref="AZ114:BF121"/>
    <mergeCell ref="AZ122:BF129"/>
    <mergeCell ref="AZ130:BF138"/>
    <mergeCell ref="AZ139:BF149"/>
    <mergeCell ref="AZ152:BF155"/>
    <mergeCell ref="AZ156:BF159"/>
    <mergeCell ref="AZ160:BF163"/>
    <mergeCell ref="AZ181:BF187"/>
    <mergeCell ref="AZ188:BF192"/>
    <mergeCell ref="AZ174:BF180"/>
    <mergeCell ref="AZ169:BF173"/>
    <mergeCell ref="AZ151:BF151"/>
    <mergeCell ref="AF372:AP372"/>
    <mergeCell ref="T356:U356"/>
    <mergeCell ref="V356:W356"/>
    <mergeCell ref="X356:Y356"/>
    <mergeCell ref="Z356:AA356"/>
    <mergeCell ref="AB356:AC356"/>
    <mergeCell ref="AD356:AE356"/>
    <mergeCell ref="AF356:AP356"/>
    <mergeCell ref="AQ355:AR355"/>
    <mergeCell ref="AS355:AT355"/>
    <mergeCell ref="AU355:AY355"/>
    <mergeCell ref="AQ220:AR223"/>
    <mergeCell ref="AS220:AT223"/>
    <mergeCell ref="AZ347:BF348"/>
    <mergeCell ref="AU220:AY223"/>
    <mergeCell ref="AZ220:BF223"/>
    <mergeCell ref="AH222:AP222"/>
    <mergeCell ref="T347:U348"/>
    <mergeCell ref="AB201:AC203"/>
    <mergeCell ref="AZ194:BF199"/>
    <mergeCell ref="H194:I199"/>
    <mergeCell ref="J194:K199"/>
    <mergeCell ref="L194:M199"/>
    <mergeCell ref="N194:O199"/>
    <mergeCell ref="P194:Q199"/>
    <mergeCell ref="R194:S199"/>
    <mergeCell ref="H200:AP200"/>
    <mergeCell ref="AH203:AP203"/>
    <mergeCell ref="H201:I204"/>
    <mergeCell ref="J201:K204"/>
    <mergeCell ref="Z204:AA204"/>
    <mergeCell ref="AB204:AC204"/>
    <mergeCell ref="AD204:AE204"/>
    <mergeCell ref="Z198:AA198"/>
    <mergeCell ref="AB198:AC198"/>
    <mergeCell ref="AD198:AE198"/>
    <mergeCell ref="AF198:AP198"/>
    <mergeCell ref="Z199:AA199"/>
    <mergeCell ref="AB199:AC199"/>
    <mergeCell ref="AD199:AE199"/>
    <mergeCell ref="AF199:AP199"/>
    <mergeCell ref="AU194:AY199"/>
    <mergeCell ref="AS194:AT199"/>
    <mergeCell ref="AQ194:AR199"/>
    <mergeCell ref="Z194:AA197"/>
    <mergeCell ref="AB194:AC197"/>
    <mergeCell ref="AD194:AE197"/>
    <mergeCell ref="AH196:AP196"/>
    <mergeCell ref="AH197:AP197"/>
    <mergeCell ref="R201:S204"/>
    <mergeCell ref="Z201:AA203"/>
    <mergeCell ref="AF204:AP204"/>
    <mergeCell ref="AF210:AP210"/>
    <mergeCell ref="Z211:AA211"/>
    <mergeCell ref="AB211:AC211"/>
    <mergeCell ref="AD211:AE211"/>
    <mergeCell ref="AF211:AP211"/>
    <mergeCell ref="D193:G204"/>
    <mergeCell ref="C193:C204"/>
    <mergeCell ref="H205:AP205"/>
    <mergeCell ref="Z206:AA209"/>
    <mergeCell ref="AB206:AC209"/>
    <mergeCell ref="AD206:AE209"/>
    <mergeCell ref="H213:AP213"/>
    <mergeCell ref="AD201:AE203"/>
    <mergeCell ref="AQ201:AR204"/>
    <mergeCell ref="AS201:AT204"/>
    <mergeCell ref="AU201:AY204"/>
    <mergeCell ref="H193:AP193"/>
    <mergeCell ref="Z212:AA212"/>
    <mergeCell ref="AB212:AC212"/>
    <mergeCell ref="AD212:AE212"/>
    <mergeCell ref="AF212:AP212"/>
    <mergeCell ref="T206:U212"/>
    <mergeCell ref="X206:Y212"/>
    <mergeCell ref="V206:W212"/>
    <mergeCell ref="X214:Y218"/>
    <mergeCell ref="V214:W218"/>
    <mergeCell ref="T214:U218"/>
    <mergeCell ref="R214:S218"/>
    <mergeCell ref="D219:G219"/>
    <mergeCell ref="H219:I219"/>
    <mergeCell ref="J219:K219"/>
    <mergeCell ref="L219:M219"/>
    <mergeCell ref="N219:O219"/>
    <mergeCell ref="P219:Q219"/>
    <mergeCell ref="R219:S219"/>
    <mergeCell ref="T219:U219"/>
    <mergeCell ref="AU205:AY218"/>
    <mergeCell ref="AS205:AT218"/>
    <mergeCell ref="AQ205:AR218"/>
    <mergeCell ref="AH216:AP216"/>
    <mergeCell ref="Z217:AA217"/>
    <mergeCell ref="AB217:AC217"/>
    <mergeCell ref="AD217:AE217"/>
    <mergeCell ref="AF217:AP217"/>
    <mergeCell ref="Z214:AA216"/>
    <mergeCell ref="AB214:AC216"/>
    <mergeCell ref="C220:C223"/>
    <mergeCell ref="D220:G223"/>
    <mergeCell ref="H220:I223"/>
    <mergeCell ref="J220:K223"/>
    <mergeCell ref="L220:M223"/>
    <mergeCell ref="N220:O223"/>
    <mergeCell ref="P220:Q223"/>
    <mergeCell ref="R220:S223"/>
    <mergeCell ref="AZ205:BF218"/>
    <mergeCell ref="Z218:AA218"/>
    <mergeCell ref="AB218:AC218"/>
    <mergeCell ref="AD218:AE218"/>
    <mergeCell ref="AF218:AP218"/>
    <mergeCell ref="R206:S212"/>
    <mergeCell ref="H206:I212"/>
    <mergeCell ref="P206:Q212"/>
    <mergeCell ref="N206:O212"/>
    <mergeCell ref="L206:M212"/>
    <mergeCell ref="J206:K212"/>
    <mergeCell ref="P214:Q218"/>
    <mergeCell ref="N214:O218"/>
    <mergeCell ref="L214:M218"/>
    <mergeCell ref="J214:K218"/>
    <mergeCell ref="H214:I218"/>
    <mergeCell ref="AD214:AE216"/>
    <mergeCell ref="AH208:AP208"/>
    <mergeCell ref="AH209:AP209"/>
    <mergeCell ref="Z210:AA210"/>
    <mergeCell ref="AB210:AC210"/>
    <mergeCell ref="AD210:AE210"/>
    <mergeCell ref="D205:G218"/>
    <mergeCell ref="C205:C218"/>
    <mergeCell ref="C225:C232"/>
    <mergeCell ref="AB224:AC224"/>
    <mergeCell ref="AD224:AE224"/>
    <mergeCell ref="AQ224:AR224"/>
    <mergeCell ref="AS224:AT224"/>
    <mergeCell ref="AU224:AY224"/>
    <mergeCell ref="AZ224:BF224"/>
    <mergeCell ref="AH231:AP231"/>
    <mergeCell ref="J225:K232"/>
    <mergeCell ref="L225:M232"/>
    <mergeCell ref="N225:O232"/>
    <mergeCell ref="P225:Q232"/>
    <mergeCell ref="R225:S232"/>
    <mergeCell ref="T225:U232"/>
    <mergeCell ref="V225:W232"/>
    <mergeCell ref="X225:Y232"/>
    <mergeCell ref="AD229:AE232"/>
    <mergeCell ref="AB229:AC232"/>
    <mergeCell ref="Z229:AA232"/>
    <mergeCell ref="D225:G232"/>
    <mergeCell ref="H225:I232"/>
    <mergeCell ref="T220:U223"/>
    <mergeCell ref="V219:W219"/>
    <mergeCell ref="X219:Y219"/>
    <mergeCell ref="Z219:AA219"/>
    <mergeCell ref="AB219:AC219"/>
    <mergeCell ref="AD219:AE219"/>
    <mergeCell ref="AQ233:AR243"/>
    <mergeCell ref="AS233:AT243"/>
    <mergeCell ref="AH242:AP242"/>
    <mergeCell ref="AQ225:AR232"/>
    <mergeCell ref="AS225:AT232"/>
    <mergeCell ref="J224:K224"/>
    <mergeCell ref="L224:M224"/>
    <mergeCell ref="N224:O224"/>
    <mergeCell ref="P224:Q224"/>
    <mergeCell ref="AH227:AP227"/>
    <mergeCell ref="AH228:AP228"/>
    <mergeCell ref="T233:U243"/>
    <mergeCell ref="V233:W243"/>
    <mergeCell ref="X233:Y243"/>
    <mergeCell ref="AZ219:BF219"/>
    <mergeCell ref="AF219:AP219"/>
    <mergeCell ref="AQ219:AR219"/>
    <mergeCell ref="AS219:AT219"/>
    <mergeCell ref="AU219:AY219"/>
    <mergeCell ref="V224:W224"/>
    <mergeCell ref="X224:Y224"/>
    <mergeCell ref="Z224:AA224"/>
    <mergeCell ref="AU225:AY232"/>
    <mergeCell ref="AZ225:BF232"/>
    <mergeCell ref="AH232:AP232"/>
    <mergeCell ref="Z225:AA228"/>
    <mergeCell ref="AB225:AC228"/>
    <mergeCell ref="AD225:AE228"/>
    <mergeCell ref="AH223:AP223"/>
    <mergeCell ref="AH243:AP243"/>
    <mergeCell ref="AH241:AP241"/>
    <mergeCell ref="AH240:AP240"/>
    <mergeCell ref="AH239:AP239"/>
    <mergeCell ref="C244:C247"/>
    <mergeCell ref="D244:G247"/>
    <mergeCell ref="H244:I247"/>
    <mergeCell ref="AH235:AP235"/>
    <mergeCell ref="AH236:AP236"/>
    <mergeCell ref="R233:S243"/>
    <mergeCell ref="P233:Q243"/>
    <mergeCell ref="N233:O243"/>
    <mergeCell ref="L233:M243"/>
    <mergeCell ref="AB237:AC243"/>
    <mergeCell ref="AD237:AE243"/>
    <mergeCell ref="Z233:AA236"/>
    <mergeCell ref="AB233:AC236"/>
    <mergeCell ref="AD233:AE236"/>
    <mergeCell ref="Z237:AA243"/>
    <mergeCell ref="H233:I243"/>
    <mergeCell ref="N244:O247"/>
    <mergeCell ref="P244:Q247"/>
    <mergeCell ref="R244:S247"/>
    <mergeCell ref="T244:U247"/>
    <mergeCell ref="V244:W247"/>
    <mergeCell ref="X244:Y247"/>
    <mergeCell ref="Z244:AA247"/>
    <mergeCell ref="AB244:AC247"/>
    <mergeCell ref="AD244:AE247"/>
    <mergeCell ref="J233:K243"/>
    <mergeCell ref="C233:C243"/>
    <mergeCell ref="D233:G243"/>
    <mergeCell ref="AQ404:AR404"/>
    <mergeCell ref="AS404:AT404"/>
    <mergeCell ref="AU404:AY404"/>
    <mergeCell ref="Z405:AA405"/>
    <mergeCell ref="AB405:AC405"/>
    <mergeCell ref="AD405:AE405"/>
    <mergeCell ref="AF405:AP405"/>
    <mergeCell ref="AU244:AY247"/>
    <mergeCell ref="AZ244:BF247"/>
    <mergeCell ref="AH246:AP246"/>
    <mergeCell ref="AH247:AP247"/>
    <mergeCell ref="AZ248:BF252"/>
    <mergeCell ref="AU248:AY252"/>
    <mergeCell ref="AS248:AT252"/>
    <mergeCell ref="AQ248:AR252"/>
    <mergeCell ref="Z272:AA275"/>
    <mergeCell ref="AB272:AC275"/>
    <mergeCell ref="AD272:AE275"/>
    <mergeCell ref="AH274:AP274"/>
    <mergeCell ref="AH275:AP275"/>
    <mergeCell ref="AQ318:AR326"/>
    <mergeCell ref="AS318:AT326"/>
    <mergeCell ref="AU318:AY326"/>
    <mergeCell ref="AZ318:BF326"/>
    <mergeCell ref="AH320:AP320"/>
    <mergeCell ref="Z367:AA370"/>
    <mergeCell ref="AB367:AC370"/>
    <mergeCell ref="AD367:AE370"/>
    <mergeCell ref="Z373:AA373"/>
    <mergeCell ref="AB373:AC373"/>
    <mergeCell ref="Z371:AA371"/>
    <mergeCell ref="AB371:AC371"/>
    <mergeCell ref="AQ403:AR403"/>
    <mergeCell ref="AS403:AT403"/>
    <mergeCell ref="AU403:AY403"/>
    <mergeCell ref="AQ371:AR371"/>
    <mergeCell ref="AS371:AT371"/>
    <mergeCell ref="AU371:AY371"/>
    <mergeCell ref="X371:Y373"/>
    <mergeCell ref="V371:W373"/>
    <mergeCell ref="T371:U373"/>
    <mergeCell ref="T396:U398"/>
    <mergeCell ref="V396:W398"/>
    <mergeCell ref="X396:Y398"/>
    <mergeCell ref="Z396:AA396"/>
    <mergeCell ref="AB396:AC396"/>
    <mergeCell ref="AD396:AE396"/>
    <mergeCell ref="AF396:AP396"/>
    <mergeCell ref="AD371:AE371"/>
    <mergeCell ref="AF371:AP371"/>
    <mergeCell ref="AQ396:AR396"/>
    <mergeCell ref="AS396:AT396"/>
    <mergeCell ref="AU396:AY396"/>
    <mergeCell ref="Z398:AA398"/>
    <mergeCell ref="AB398:AC398"/>
    <mergeCell ref="AD398:AE398"/>
    <mergeCell ref="AF398:AP398"/>
    <mergeCell ref="AU372:AY372"/>
    <mergeCell ref="T403:U405"/>
    <mergeCell ref="V403:W405"/>
    <mergeCell ref="X403:Y405"/>
    <mergeCell ref="Z403:AA403"/>
    <mergeCell ref="AB403:AC403"/>
    <mergeCell ref="AD403:AE403"/>
    <mergeCell ref="AB404:AC404"/>
    <mergeCell ref="AD404:AE404"/>
    <mergeCell ref="AF404:AP404"/>
    <mergeCell ref="Z397:AA397"/>
    <mergeCell ref="AB397:AC397"/>
    <mergeCell ref="AD397:AE397"/>
    <mergeCell ref="AF397:AP397"/>
    <mergeCell ref="Z372:AA372"/>
    <mergeCell ref="AB372:AC372"/>
    <mergeCell ref="AD372:AE372"/>
    <mergeCell ref="H366:AP366"/>
    <mergeCell ref="H356:I356"/>
    <mergeCell ref="J356:K356"/>
    <mergeCell ref="Z252:AA252"/>
    <mergeCell ref="AB252:AC252"/>
    <mergeCell ref="AD252:AE252"/>
    <mergeCell ref="AF252:AP252"/>
    <mergeCell ref="AH370:AP370"/>
    <mergeCell ref="Z393:AA395"/>
    <mergeCell ref="AB393:AC395"/>
    <mergeCell ref="AD393:AE395"/>
    <mergeCell ref="Z399:AA402"/>
    <mergeCell ref="AB399:AC402"/>
    <mergeCell ref="AD399:AE402"/>
    <mergeCell ref="AH401:AP401"/>
    <mergeCell ref="Z288:AA291"/>
    <mergeCell ref="AB288:AC291"/>
    <mergeCell ref="AD288:AE291"/>
    <mergeCell ref="X299:Y302"/>
    <mergeCell ref="Z299:AA302"/>
    <mergeCell ref="V347:W348"/>
    <mergeCell ref="X347:Y348"/>
    <mergeCell ref="N347:O348"/>
    <mergeCell ref="P347:Q348"/>
    <mergeCell ref="R347:S348"/>
    <mergeCell ref="AB332:AC335"/>
    <mergeCell ref="AD332:AE335"/>
    <mergeCell ref="AQ332:AR335"/>
    <mergeCell ref="AS332:AT335"/>
    <mergeCell ref="AU332:AY335"/>
    <mergeCell ref="N327:O331"/>
    <mergeCell ref="P327:Q331"/>
    <mergeCell ref="R327:S331"/>
    <mergeCell ref="X327:Y331"/>
    <mergeCell ref="V327:W331"/>
    <mergeCell ref="T327:U331"/>
    <mergeCell ref="C332:C335"/>
    <mergeCell ref="D332:G335"/>
    <mergeCell ref="H332:I335"/>
    <mergeCell ref="J332:K335"/>
    <mergeCell ref="Z347:AA347"/>
    <mergeCell ref="AB347:AC347"/>
    <mergeCell ref="AD347:AE347"/>
    <mergeCell ref="AF347:AP347"/>
    <mergeCell ref="AQ347:AR348"/>
    <mergeCell ref="AS347:AT348"/>
    <mergeCell ref="AU347:AY348"/>
    <mergeCell ref="Z348:AA348"/>
    <mergeCell ref="AB348:AC348"/>
    <mergeCell ref="AD348:AE348"/>
    <mergeCell ref="AF348:AP348"/>
    <mergeCell ref="AD327:AE330"/>
    <mergeCell ref="C337:C342"/>
    <mergeCell ref="D337:G342"/>
    <mergeCell ref="C399:C405"/>
    <mergeCell ref="R399:S405"/>
    <mergeCell ref="P399:Q405"/>
    <mergeCell ref="N399:O405"/>
    <mergeCell ref="L399:M405"/>
    <mergeCell ref="J399:K405"/>
    <mergeCell ref="H399:I405"/>
    <mergeCell ref="D399:G405"/>
    <mergeCell ref="H367:I373"/>
    <mergeCell ref="J367:K373"/>
    <mergeCell ref="L367:M373"/>
    <mergeCell ref="N367:O373"/>
    <mergeCell ref="P367:Q373"/>
    <mergeCell ref="R367:S373"/>
    <mergeCell ref="T393:U395"/>
    <mergeCell ref="V393:W395"/>
    <mergeCell ref="X393:Y395"/>
    <mergeCell ref="C357:C398"/>
    <mergeCell ref="L359:M365"/>
    <mergeCell ref="N359:O365"/>
    <mergeCell ref="P359:Q365"/>
    <mergeCell ref="R359:S365"/>
    <mergeCell ref="T359:U362"/>
    <mergeCell ref="V359:W362"/>
    <mergeCell ref="X359:Y362"/>
    <mergeCell ref="T367:U370"/>
    <mergeCell ref="V367:W370"/>
    <mergeCell ref="X367:Y370"/>
    <mergeCell ref="AZ288:BF292"/>
    <mergeCell ref="AH290:AP290"/>
    <mergeCell ref="AH291:AP291"/>
    <mergeCell ref="Z292:AA292"/>
    <mergeCell ref="AB292:AC292"/>
    <mergeCell ref="AD292:AE292"/>
    <mergeCell ref="AF292:AP292"/>
    <mergeCell ref="X288:Y292"/>
    <mergeCell ref="V288:W292"/>
    <mergeCell ref="AZ276:BF287"/>
    <mergeCell ref="AH301:AP301"/>
    <mergeCell ref="AH302:AP302"/>
    <mergeCell ref="AQ299:AR302"/>
    <mergeCell ref="AS299:AT302"/>
    <mergeCell ref="AU299:AY302"/>
    <mergeCell ref="D248:G252"/>
    <mergeCell ref="C248:C252"/>
    <mergeCell ref="AH278:AP278"/>
    <mergeCell ref="AH279:AP279"/>
    <mergeCell ref="AH280:AP280"/>
    <mergeCell ref="AH281:AP281"/>
    <mergeCell ref="Z284:AA287"/>
    <mergeCell ref="AB284:AC287"/>
    <mergeCell ref="AD284:AE287"/>
    <mergeCell ref="AH286:AP286"/>
    <mergeCell ref="AH287:AP287"/>
    <mergeCell ref="AH282:AP282"/>
    <mergeCell ref="AH283:AP283"/>
    <mergeCell ref="C276:C287"/>
    <mergeCell ref="D254:G275"/>
    <mergeCell ref="C254:C275"/>
    <mergeCell ref="AZ254:BF275"/>
    <mergeCell ref="C288:C292"/>
    <mergeCell ref="D288:G292"/>
    <mergeCell ref="H288:I292"/>
    <mergeCell ref="J288:K292"/>
    <mergeCell ref="L288:M292"/>
    <mergeCell ref="N288:O292"/>
    <mergeCell ref="P288:Q292"/>
    <mergeCell ref="R288:S292"/>
    <mergeCell ref="T288:U292"/>
    <mergeCell ref="AU276:AY287"/>
    <mergeCell ref="AQ276:AR287"/>
    <mergeCell ref="AS276:AT287"/>
    <mergeCell ref="AH270:AP270"/>
    <mergeCell ref="Z276:AA283"/>
    <mergeCell ref="AB276:AC283"/>
    <mergeCell ref="AD276:AE283"/>
    <mergeCell ref="T276:U287"/>
    <mergeCell ref="V276:W287"/>
    <mergeCell ref="X276:Y287"/>
    <mergeCell ref="AQ288:AR292"/>
    <mergeCell ref="AS288:AT292"/>
    <mergeCell ref="AU288:AY292"/>
    <mergeCell ref="L254:M275"/>
    <mergeCell ref="J254:K275"/>
    <mergeCell ref="H254:I275"/>
    <mergeCell ref="AU254:AY275"/>
    <mergeCell ref="X254:Y275"/>
    <mergeCell ref="V254:W275"/>
    <mergeCell ref="T254:U275"/>
    <mergeCell ref="R254:S275"/>
    <mergeCell ref="P254:Q275"/>
    <mergeCell ref="N254:O275"/>
    <mergeCell ref="AZ303:BF311"/>
    <mergeCell ref="AZ293:BF298"/>
    <mergeCell ref="AH297:AP297"/>
    <mergeCell ref="AH298:AP298"/>
    <mergeCell ref="AH296:AP296"/>
    <mergeCell ref="AH295:AP295"/>
    <mergeCell ref="C293:C298"/>
    <mergeCell ref="D293:G298"/>
    <mergeCell ref="H293:I298"/>
    <mergeCell ref="J293:K298"/>
    <mergeCell ref="L293:M298"/>
    <mergeCell ref="N293:O298"/>
    <mergeCell ref="P293:Q298"/>
    <mergeCell ref="R293:S298"/>
    <mergeCell ref="T293:U298"/>
    <mergeCell ref="Z293:AA298"/>
    <mergeCell ref="AB293:AC298"/>
    <mergeCell ref="AD293:AE298"/>
    <mergeCell ref="AQ293:AR298"/>
    <mergeCell ref="AS293:AT298"/>
    <mergeCell ref="AU293:AY298"/>
    <mergeCell ref="V293:W298"/>
    <mergeCell ref="X293:Y298"/>
    <mergeCell ref="AZ299:BF302"/>
    <mergeCell ref="V299:W302"/>
    <mergeCell ref="AQ303:AR311"/>
    <mergeCell ref="AS303:AT311"/>
    <mergeCell ref="AU303:AY311"/>
    <mergeCell ref="AH305:AP305"/>
    <mergeCell ref="Z308:AA311"/>
    <mergeCell ref="AB308:AC311"/>
    <mergeCell ref="AD308:AE311"/>
    <mergeCell ref="AH306:AP306"/>
    <mergeCell ref="X303:Y311"/>
    <mergeCell ref="V303:W311"/>
    <mergeCell ref="T303:U311"/>
    <mergeCell ref="C303:C311"/>
    <mergeCell ref="D303:G311"/>
    <mergeCell ref="H303:I311"/>
    <mergeCell ref="J303:K311"/>
    <mergeCell ref="L303:M311"/>
    <mergeCell ref="N303:O311"/>
    <mergeCell ref="P303:Q311"/>
    <mergeCell ref="R303:S311"/>
    <mergeCell ref="Z327:AA330"/>
    <mergeCell ref="AB327:AC330"/>
    <mergeCell ref="C327:C331"/>
    <mergeCell ref="D327:G331"/>
    <mergeCell ref="H327:I331"/>
    <mergeCell ref="J327:K331"/>
    <mergeCell ref="L327:M331"/>
    <mergeCell ref="AH326:AI326"/>
    <mergeCell ref="AH325:AI325"/>
    <mergeCell ref="AH323:AK323"/>
    <mergeCell ref="AF331:AP331"/>
    <mergeCell ref="AD331:AE331"/>
    <mergeCell ref="C299:C302"/>
    <mergeCell ref="D299:G302"/>
    <mergeCell ref="H299:I302"/>
    <mergeCell ref="J299:K302"/>
    <mergeCell ref="L299:M302"/>
    <mergeCell ref="N299:O302"/>
    <mergeCell ref="P299:Q302"/>
    <mergeCell ref="R299:S302"/>
    <mergeCell ref="T299:U302"/>
    <mergeCell ref="Z303:AA307"/>
    <mergeCell ref="AB303:AC307"/>
    <mergeCell ref="Z331:AA331"/>
    <mergeCell ref="AB331:AC331"/>
    <mergeCell ref="C318:C326"/>
    <mergeCell ref="D318:G326"/>
    <mergeCell ref="H318:I326"/>
    <mergeCell ref="J318:K326"/>
    <mergeCell ref="L318:M326"/>
    <mergeCell ref="V318:W326"/>
    <mergeCell ref="T318:U326"/>
    <mergeCell ref="N318:O326"/>
    <mergeCell ref="P318:Q326"/>
    <mergeCell ref="R318:S326"/>
    <mergeCell ref="AS312:AT317"/>
    <mergeCell ref="AU312:AY317"/>
    <mergeCell ref="AZ312:BF317"/>
    <mergeCell ref="AH314:AP314"/>
    <mergeCell ref="AH316:AP316"/>
    <mergeCell ref="Z317:AA317"/>
    <mergeCell ref="AB317:AC317"/>
    <mergeCell ref="AD317:AE317"/>
    <mergeCell ref="C312:C317"/>
    <mergeCell ref="D312:G317"/>
    <mergeCell ref="H312:I317"/>
    <mergeCell ref="J312:K317"/>
    <mergeCell ref="L312:M317"/>
    <mergeCell ref="N312:O317"/>
    <mergeCell ref="P312:Q317"/>
    <mergeCell ref="R312:S317"/>
    <mergeCell ref="AH315:AP315"/>
    <mergeCell ref="T312:U317"/>
    <mergeCell ref="V312:W317"/>
    <mergeCell ref="X312:Y317"/>
    <mergeCell ref="D9:F9"/>
    <mergeCell ref="G9:J9"/>
    <mergeCell ref="K9:R9"/>
    <mergeCell ref="D10:F10"/>
    <mergeCell ref="G10:J10"/>
    <mergeCell ref="K10:R10"/>
    <mergeCell ref="V174:W180"/>
    <mergeCell ref="Z318:AA321"/>
    <mergeCell ref="AB318:AC321"/>
    <mergeCell ref="AD318:AE321"/>
    <mergeCell ref="AH321:AP321"/>
    <mergeCell ref="Z322:AA326"/>
    <mergeCell ref="AB322:AC326"/>
    <mergeCell ref="AD322:AE326"/>
    <mergeCell ref="AG323:AG324"/>
    <mergeCell ref="AH324:AI324"/>
    <mergeCell ref="AJ324:AK324"/>
    <mergeCell ref="AJ326:AK326"/>
    <mergeCell ref="AJ325:AK325"/>
    <mergeCell ref="AD303:AE307"/>
    <mergeCell ref="D276:G287"/>
    <mergeCell ref="H276:I287"/>
    <mergeCell ref="J276:K287"/>
    <mergeCell ref="L276:M287"/>
    <mergeCell ref="N276:O287"/>
    <mergeCell ref="P276:Q287"/>
    <mergeCell ref="R276:S287"/>
    <mergeCell ref="D224:G224"/>
    <mergeCell ref="H224:I224"/>
    <mergeCell ref="AH310:AP310"/>
    <mergeCell ref="AH311:AP311"/>
    <mergeCell ref="AH307:AP307"/>
    <mergeCell ref="N337:O342"/>
    <mergeCell ref="P337:Q342"/>
    <mergeCell ref="R337:S342"/>
    <mergeCell ref="T337:U342"/>
    <mergeCell ref="V337:W342"/>
    <mergeCell ref="X337:Y342"/>
    <mergeCell ref="Z337:AA342"/>
    <mergeCell ref="AB337:AC342"/>
    <mergeCell ref="AD337:AE342"/>
    <mergeCell ref="AH340:AP340"/>
    <mergeCell ref="AH339:AP339"/>
    <mergeCell ref="L332:M335"/>
    <mergeCell ref="N332:O335"/>
    <mergeCell ref="P332:Q335"/>
    <mergeCell ref="R332:S335"/>
    <mergeCell ref="T332:U335"/>
    <mergeCell ref="V332:W335"/>
    <mergeCell ref="X332:Y335"/>
    <mergeCell ref="Z332:AA335"/>
    <mergeCell ref="V336:W336"/>
    <mergeCell ref="X336:Y336"/>
    <mergeCell ref="Z336:AA336"/>
    <mergeCell ref="AB336:AC336"/>
    <mergeCell ref="AD336:AE336"/>
    <mergeCell ref="AF336:AP336"/>
    <mergeCell ref="T336:U336"/>
    <mergeCell ref="D336:G336"/>
    <mergeCell ref="J336:K336"/>
    <mergeCell ref="L336:M336"/>
    <mergeCell ref="N336:O336"/>
    <mergeCell ref="P336:Q336"/>
    <mergeCell ref="R336:S336"/>
    <mergeCell ref="AU337:AY342"/>
    <mergeCell ref="AS337:AT342"/>
    <mergeCell ref="AQ337:AR342"/>
    <mergeCell ref="AQ336:AR336"/>
    <mergeCell ref="AS336:AT336"/>
    <mergeCell ref="AU336:AY336"/>
    <mergeCell ref="AH341:AP341"/>
    <mergeCell ref="AH342:AP342"/>
    <mergeCell ref="AZ344:BF345"/>
    <mergeCell ref="AU344:AY345"/>
    <mergeCell ref="AS344:AT345"/>
    <mergeCell ref="AQ344:AR345"/>
    <mergeCell ref="Z345:AA345"/>
    <mergeCell ref="AB345:AC345"/>
    <mergeCell ref="AD345:AE345"/>
    <mergeCell ref="AF345:AP345"/>
    <mergeCell ref="C343:BF343"/>
    <mergeCell ref="Z344:AA344"/>
    <mergeCell ref="AB344:AC344"/>
    <mergeCell ref="AD344:AE344"/>
    <mergeCell ref="AZ336:BF336"/>
    <mergeCell ref="AZ337:BF342"/>
    <mergeCell ref="H336:I336"/>
    <mergeCell ref="H337:I342"/>
    <mergeCell ref="J337:K342"/>
    <mergeCell ref="L337:M342"/>
    <mergeCell ref="AZ332:BF335"/>
    <mergeCell ref="AH334:AP334"/>
    <mergeCell ref="AH335:AP335"/>
    <mergeCell ref="V55:W64"/>
    <mergeCell ref="T55:U64"/>
    <mergeCell ref="X65:Y74"/>
    <mergeCell ref="V65:W74"/>
    <mergeCell ref="T65:U74"/>
    <mergeCell ref="X75:Y92"/>
    <mergeCell ref="V75:W92"/>
    <mergeCell ref="T75:U92"/>
    <mergeCell ref="V139:W149"/>
    <mergeCell ref="T139:U149"/>
    <mergeCell ref="X194:Y199"/>
    <mergeCell ref="V194:W199"/>
    <mergeCell ref="T194:U199"/>
    <mergeCell ref="X201:Y204"/>
    <mergeCell ref="V201:W204"/>
    <mergeCell ref="T201:U204"/>
    <mergeCell ref="X248:Y252"/>
    <mergeCell ref="V248:W252"/>
    <mergeCell ref="T248:U252"/>
    <mergeCell ref="V152:W155"/>
    <mergeCell ref="X152:Y155"/>
    <mergeCell ref="AQ327:AR331"/>
    <mergeCell ref="AS327:AT331"/>
    <mergeCell ref="AU327:AY331"/>
    <mergeCell ref="AZ327:BF331"/>
    <mergeCell ref="AH329:AP329"/>
    <mergeCell ref="AH330:AP330"/>
    <mergeCell ref="X318:Y326"/>
    <mergeCell ref="AQ312:AR317"/>
    <mergeCell ref="D415:M415"/>
    <mergeCell ref="D416:M416"/>
    <mergeCell ref="D417:M417"/>
    <mergeCell ref="D420:M420"/>
    <mergeCell ref="D438:F438"/>
    <mergeCell ref="C346:BF346"/>
    <mergeCell ref="AF344:AP344"/>
    <mergeCell ref="X344:Y345"/>
    <mergeCell ref="D344:G345"/>
    <mergeCell ref="H344:I345"/>
    <mergeCell ref="J344:K345"/>
    <mergeCell ref="L344:M345"/>
    <mergeCell ref="N344:O345"/>
    <mergeCell ref="P344:Q345"/>
    <mergeCell ref="R344:S345"/>
    <mergeCell ref="T344:U345"/>
    <mergeCell ref="V344:W345"/>
    <mergeCell ref="R393:S398"/>
    <mergeCell ref="P393:Q398"/>
    <mergeCell ref="N393:O398"/>
    <mergeCell ref="L393:M398"/>
    <mergeCell ref="C344:C345"/>
    <mergeCell ref="J393:K398"/>
    <mergeCell ref="H393:I398"/>
    <mergeCell ref="AQ372:AR372"/>
    <mergeCell ref="AS372:AT372"/>
    <mergeCell ref="D356:G356"/>
    <mergeCell ref="L356:M356"/>
    <mergeCell ref="AH395:AP395"/>
    <mergeCell ref="T399:U402"/>
    <mergeCell ref="V399:W402"/>
    <mergeCell ref="X399:Y402"/>
    <mergeCell ref="G438:I438"/>
    <mergeCell ref="J438:Y438"/>
    <mergeCell ref="Z438:AA438"/>
    <mergeCell ref="D436:F436"/>
    <mergeCell ref="G436:I436"/>
    <mergeCell ref="J436:Y436"/>
    <mergeCell ref="N356:O356"/>
    <mergeCell ref="P356:Q356"/>
    <mergeCell ref="AB432:AL432"/>
    <mergeCell ref="J437:Y437"/>
    <mergeCell ref="Z435:AA435"/>
    <mergeCell ref="Z437:AA437"/>
    <mergeCell ref="Z436:AA436"/>
    <mergeCell ref="R356:S356"/>
    <mergeCell ref="AS363:AT363"/>
    <mergeCell ref="Z363:AA363"/>
    <mergeCell ref="AB363:AC363"/>
    <mergeCell ref="AD363:AE363"/>
    <mergeCell ref="AF363:AP363"/>
    <mergeCell ref="AQ363:AR363"/>
    <mergeCell ref="AQ379:AR379"/>
    <mergeCell ref="AS379:AT379"/>
    <mergeCell ref="AQ364:AR364"/>
    <mergeCell ref="AS364:AT364"/>
    <mergeCell ref="AH402:AP402"/>
    <mergeCell ref="AD380:AE380"/>
    <mergeCell ref="AF380:AP380"/>
    <mergeCell ref="AQ380:AR380"/>
    <mergeCell ref="AS380:AT380"/>
    <mergeCell ref="H358:AP358"/>
    <mergeCell ref="H359:I365"/>
    <mergeCell ref="J359:K365"/>
    <mergeCell ref="F451:G451"/>
    <mergeCell ref="H451:I451"/>
    <mergeCell ref="J451:K451"/>
    <mergeCell ref="L451:M451"/>
    <mergeCell ref="N451:O451"/>
    <mergeCell ref="P451:Q451"/>
    <mergeCell ref="R451:S451"/>
    <mergeCell ref="T451:U451"/>
    <mergeCell ref="V451:W451"/>
    <mergeCell ref="X451:Y451"/>
    <mergeCell ref="Z451:AA451"/>
    <mergeCell ref="D435:F435"/>
    <mergeCell ref="G435:I435"/>
    <mergeCell ref="J435:Y435"/>
    <mergeCell ref="AB451:AL451"/>
    <mergeCell ref="AD373:AE373"/>
    <mergeCell ref="AF373:AP373"/>
    <mergeCell ref="Z432:AA432"/>
    <mergeCell ref="AB375:AC378"/>
    <mergeCell ref="AD375:AE378"/>
    <mergeCell ref="AH377:AP377"/>
    <mergeCell ref="AH378:AP378"/>
    <mergeCell ref="T379:U381"/>
    <mergeCell ref="V379:W381"/>
    <mergeCell ref="X379:Y381"/>
    <mergeCell ref="Z379:AA379"/>
    <mergeCell ref="AB379:AC379"/>
    <mergeCell ref="AD379:AE379"/>
    <mergeCell ref="AF379:AP379"/>
    <mergeCell ref="D357:G398"/>
    <mergeCell ref="AF403:AP403"/>
    <mergeCell ref="Z404:AA404"/>
    <mergeCell ref="Z452:AA452"/>
    <mergeCell ref="AB452:AL452"/>
    <mergeCell ref="V453:W453"/>
    <mergeCell ref="X453:Y453"/>
    <mergeCell ref="Z453:AA453"/>
    <mergeCell ref="AB453:AL453"/>
    <mergeCell ref="P452:Q453"/>
    <mergeCell ref="R452:S453"/>
    <mergeCell ref="T452:U453"/>
    <mergeCell ref="V452:W452"/>
    <mergeCell ref="D430:E430"/>
    <mergeCell ref="F430:G430"/>
    <mergeCell ref="H430:I430"/>
    <mergeCell ref="J430:K430"/>
    <mergeCell ref="L430:M430"/>
    <mergeCell ref="N430:O430"/>
    <mergeCell ref="P430:Q430"/>
    <mergeCell ref="R430:S430"/>
    <mergeCell ref="T430:U430"/>
    <mergeCell ref="V430:W430"/>
    <mergeCell ref="X430:Y430"/>
    <mergeCell ref="Z430:AA430"/>
    <mergeCell ref="AB430:AL430"/>
    <mergeCell ref="D431:E432"/>
    <mergeCell ref="F431:G432"/>
    <mergeCell ref="H431:I432"/>
    <mergeCell ref="J431:K432"/>
    <mergeCell ref="L431:M432"/>
    <mergeCell ref="N431:O432"/>
    <mergeCell ref="P431:Q432"/>
    <mergeCell ref="X452:Y452"/>
    <mergeCell ref="D451:E451"/>
    <mergeCell ref="AU363:AY363"/>
    <mergeCell ref="Z364:AA364"/>
    <mergeCell ref="AB364:AC364"/>
    <mergeCell ref="AD364:AE364"/>
    <mergeCell ref="AF364:AP364"/>
    <mergeCell ref="Z365:AA365"/>
    <mergeCell ref="AB365:AC365"/>
    <mergeCell ref="AD365:AE365"/>
    <mergeCell ref="AF365:AP365"/>
    <mergeCell ref="H357:AP357"/>
    <mergeCell ref="D437:F437"/>
    <mergeCell ref="G437:I437"/>
    <mergeCell ref="P454:Q455"/>
    <mergeCell ref="R454:S455"/>
    <mergeCell ref="T454:U455"/>
    <mergeCell ref="V454:W454"/>
    <mergeCell ref="X454:Y454"/>
    <mergeCell ref="Z454:AA454"/>
    <mergeCell ref="AB454:AL454"/>
    <mergeCell ref="V455:W455"/>
    <mergeCell ref="X455:Y455"/>
    <mergeCell ref="Z455:AA455"/>
    <mergeCell ref="AB455:AL455"/>
    <mergeCell ref="R431:S432"/>
    <mergeCell ref="T431:U432"/>
    <mergeCell ref="V431:W431"/>
    <mergeCell ref="X431:Y431"/>
    <mergeCell ref="Z431:AA431"/>
    <mergeCell ref="AB431:AL431"/>
    <mergeCell ref="V432:W432"/>
    <mergeCell ref="X432:Y432"/>
    <mergeCell ref="Z375:AA378"/>
    <mergeCell ref="AU380:AY380"/>
    <mergeCell ref="Z381:AA381"/>
    <mergeCell ref="AB381:AC381"/>
    <mergeCell ref="AD381:AE381"/>
    <mergeCell ref="AF381:AP381"/>
    <mergeCell ref="T382:U384"/>
    <mergeCell ref="V382:W384"/>
    <mergeCell ref="X382:Y384"/>
    <mergeCell ref="Z382:AA382"/>
    <mergeCell ref="AB382:AC382"/>
    <mergeCell ref="AD382:AE382"/>
    <mergeCell ref="AF382:AP382"/>
    <mergeCell ref="AQ382:AR382"/>
    <mergeCell ref="AS382:AT382"/>
    <mergeCell ref="AU382:AY382"/>
    <mergeCell ref="Z383:AA383"/>
    <mergeCell ref="AB383:AC383"/>
    <mergeCell ref="AD383:AE383"/>
    <mergeCell ref="AF383:AP383"/>
    <mergeCell ref="Z384:AA384"/>
    <mergeCell ref="AB384:AC384"/>
    <mergeCell ref="AD384:AE384"/>
    <mergeCell ref="AF384:AP384"/>
    <mergeCell ref="Z359:AA362"/>
    <mergeCell ref="AB359:AC362"/>
    <mergeCell ref="AD359:AE362"/>
    <mergeCell ref="AH361:AP361"/>
    <mergeCell ref="AH362:AP362"/>
    <mergeCell ref="T363:U365"/>
    <mergeCell ref="V363:W365"/>
    <mergeCell ref="X363:Y365"/>
    <mergeCell ref="AD391:AE391"/>
    <mergeCell ref="AF391:AP391"/>
    <mergeCell ref="H374:AP374"/>
    <mergeCell ref="H375:I384"/>
    <mergeCell ref="J375:K384"/>
    <mergeCell ref="L375:M384"/>
    <mergeCell ref="N375:O384"/>
    <mergeCell ref="P375:Q384"/>
    <mergeCell ref="R375:S384"/>
    <mergeCell ref="T375:U378"/>
    <mergeCell ref="V375:W378"/>
    <mergeCell ref="X375:Y378"/>
    <mergeCell ref="Z380:AA380"/>
    <mergeCell ref="AH369:AP369"/>
    <mergeCell ref="AU364:AY364"/>
    <mergeCell ref="H386:I391"/>
    <mergeCell ref="J386:K391"/>
    <mergeCell ref="L386:M391"/>
    <mergeCell ref="N386:O391"/>
    <mergeCell ref="P386:Q391"/>
    <mergeCell ref="R386:S391"/>
    <mergeCell ref="T386:U388"/>
    <mergeCell ref="V386:W388"/>
    <mergeCell ref="X386:Y388"/>
    <mergeCell ref="Z386:AA388"/>
    <mergeCell ref="AB386:AC388"/>
    <mergeCell ref="AD386:AE388"/>
    <mergeCell ref="AH388:AP388"/>
    <mergeCell ref="T389:U391"/>
    <mergeCell ref="V389:W391"/>
    <mergeCell ref="X389:Y391"/>
    <mergeCell ref="Z389:AA389"/>
    <mergeCell ref="AB389:AC389"/>
    <mergeCell ref="AD389:AE389"/>
    <mergeCell ref="AF389:AP389"/>
    <mergeCell ref="AQ389:AR389"/>
    <mergeCell ref="AS389:AT389"/>
    <mergeCell ref="AU389:AY389"/>
    <mergeCell ref="Z390:AA390"/>
    <mergeCell ref="AB390:AC390"/>
    <mergeCell ref="AD390:AE390"/>
    <mergeCell ref="AF390:AP390"/>
    <mergeCell ref="Z391:AA391"/>
    <mergeCell ref="AB391:AC391"/>
    <mergeCell ref="AU379:AY379"/>
    <mergeCell ref="AB380:AC380"/>
  </mergeCells>
  <phoneticPr fontId="9"/>
  <pageMargins left="0.25" right="0.25" top="0.75" bottom="0.75" header="0.3" footer="0.3"/>
  <pageSetup paperSize="9" scale="37" fitToHeight="0"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Z53"/>
  <sheetViews>
    <sheetView showGridLines="0" zoomScale="85" zoomScaleNormal="85" workbookViewId="0">
      <pane ySplit="1380" activePane="bottomLeft"/>
      <selection activeCell="L15" sqref="L15:Q29"/>
      <selection pane="bottomLeft" activeCell="L10" sqref="L10:Q35"/>
    </sheetView>
  </sheetViews>
  <sheetFormatPr defaultColWidth="4.5" defaultRowHeight="11.25"/>
  <cols>
    <col min="1" max="16384" width="4.5" style="351"/>
  </cols>
  <sheetData>
    <row r="2" spans="2:52" ht="13.5">
      <c r="B2" s="349" t="s">
        <v>2399</v>
      </c>
      <c r="C2" s="350"/>
      <c r="D2" s="350"/>
      <c r="E2" s="350"/>
      <c r="F2" s="350"/>
      <c r="G2" s="350"/>
      <c r="H2" s="350"/>
      <c r="I2" s="350"/>
      <c r="J2" s="350"/>
      <c r="K2" s="350"/>
      <c r="L2" s="350"/>
      <c r="M2" s="350"/>
      <c r="N2" s="350"/>
      <c r="O2" s="350"/>
      <c r="P2" s="350"/>
      <c r="Q2" s="350"/>
      <c r="R2" s="350"/>
      <c r="S2" s="350"/>
      <c r="T2" s="350"/>
      <c r="U2" s="350"/>
      <c r="V2" s="350"/>
      <c r="W2" s="350"/>
      <c r="X2" s="350"/>
      <c r="Y2" s="350"/>
      <c r="Z2" s="350"/>
      <c r="AA2" s="350"/>
      <c r="AB2" s="350"/>
      <c r="AC2" s="350"/>
      <c r="AD2" s="350"/>
      <c r="AE2" s="350"/>
      <c r="AF2" s="350"/>
      <c r="AG2" s="350"/>
      <c r="AH2" s="350"/>
      <c r="AI2" s="350"/>
      <c r="AJ2" s="350"/>
      <c r="AK2" s="350"/>
      <c r="AL2" s="350"/>
      <c r="AM2" s="350"/>
      <c r="AN2" s="350"/>
      <c r="AO2" s="350"/>
      <c r="AP2" s="350"/>
      <c r="AQ2" s="350"/>
      <c r="AR2" s="350"/>
      <c r="AS2" s="350"/>
      <c r="AT2" s="350"/>
    </row>
    <row r="5" spans="2:52" s="136" customFormat="1" ht="13.5"/>
    <row r="7" spans="2:52" ht="11.25" customHeight="1">
      <c r="H7" s="1175" t="s">
        <v>1688</v>
      </c>
      <c r="I7" s="1175"/>
      <c r="J7" s="1175"/>
      <c r="K7" s="1175"/>
      <c r="L7" s="1175"/>
      <c r="M7" s="1175"/>
      <c r="N7" s="1175"/>
      <c r="O7" s="1175"/>
      <c r="P7" s="1175"/>
      <c r="Q7" s="1175"/>
      <c r="R7" s="1175"/>
      <c r="S7" s="1175"/>
      <c r="T7" s="1175"/>
      <c r="U7" s="1175"/>
      <c r="V7" s="1175"/>
      <c r="W7" s="1175"/>
      <c r="X7" s="1175"/>
      <c r="Y7" s="1175"/>
      <c r="Z7" s="1175"/>
      <c r="AA7" s="1175"/>
      <c r="AB7" s="1175"/>
      <c r="AC7" s="1175"/>
      <c r="AD7" s="1175"/>
      <c r="AE7" s="1175"/>
      <c r="AF7" s="1175"/>
      <c r="AG7" s="1175"/>
      <c r="AH7" s="1175"/>
      <c r="AI7" s="1175"/>
      <c r="AJ7" s="1175"/>
      <c r="AK7" s="1175"/>
      <c r="AL7" s="1175"/>
      <c r="AM7" s="1175"/>
      <c r="AN7" s="1175"/>
      <c r="AO7" s="1175"/>
      <c r="AP7" s="1175"/>
      <c r="AQ7" s="1175"/>
      <c r="AR7" s="1175"/>
      <c r="AS7" s="1175"/>
      <c r="AT7" s="1263" t="s">
        <v>2220</v>
      </c>
      <c r="AU7" s="1263"/>
      <c r="AV7" s="1263"/>
      <c r="AW7" s="1263"/>
      <c r="AX7" s="1263"/>
      <c r="AY7" s="1263"/>
      <c r="AZ7" s="1263"/>
    </row>
    <row r="8" spans="2:52" ht="56.25" customHeight="1">
      <c r="C8" s="353" t="s">
        <v>552</v>
      </c>
      <c r="D8" s="1191" t="s">
        <v>2376</v>
      </c>
      <c r="E8" s="1191"/>
      <c r="F8" s="1191"/>
      <c r="G8" s="1191"/>
      <c r="H8" s="1150" t="s">
        <v>2376</v>
      </c>
      <c r="I8" s="1150"/>
      <c r="J8" s="1150" t="s">
        <v>175</v>
      </c>
      <c r="K8" s="1150"/>
      <c r="L8" s="1150" t="s">
        <v>2400</v>
      </c>
      <c r="M8" s="1150"/>
      <c r="N8" s="1150"/>
      <c r="O8" s="1150"/>
      <c r="P8" s="1150"/>
      <c r="Q8" s="1150"/>
      <c r="R8" s="1150" t="s">
        <v>2401</v>
      </c>
      <c r="S8" s="1150"/>
      <c r="T8" s="1150"/>
      <c r="U8" s="1150"/>
      <c r="V8" s="1150"/>
      <c r="W8" s="1150"/>
      <c r="X8" s="1150" t="s">
        <v>2402</v>
      </c>
      <c r="Y8" s="1150"/>
      <c r="Z8" s="1150"/>
      <c r="AA8" s="1150"/>
      <c r="AB8" s="1150" t="s">
        <v>175</v>
      </c>
      <c r="AC8" s="1150"/>
      <c r="AD8" s="1150" t="s">
        <v>2965</v>
      </c>
      <c r="AE8" s="1150"/>
      <c r="AF8" s="1150" t="s">
        <v>2403</v>
      </c>
      <c r="AG8" s="1150"/>
      <c r="AH8" s="1150" t="s">
        <v>2404</v>
      </c>
      <c r="AI8" s="1150"/>
      <c r="AJ8" s="1150" t="s">
        <v>2405</v>
      </c>
      <c r="AK8" s="1150"/>
      <c r="AL8" s="1303" t="s">
        <v>2407</v>
      </c>
      <c r="AM8" s="1303"/>
      <c r="AN8" s="1303"/>
      <c r="AO8" s="1303"/>
      <c r="AP8" s="1303"/>
      <c r="AQ8" s="1303"/>
      <c r="AR8" s="1303"/>
      <c r="AS8" s="1303"/>
      <c r="AT8" s="1263"/>
      <c r="AU8" s="1263"/>
      <c r="AV8" s="1263"/>
      <c r="AW8" s="1263"/>
      <c r="AX8" s="1263"/>
      <c r="AY8" s="1263"/>
      <c r="AZ8" s="1263"/>
    </row>
    <row r="9" spans="2:52" ht="42" customHeight="1">
      <c r="C9" s="206">
        <v>1</v>
      </c>
      <c r="D9" s="1183" t="s">
        <v>2662</v>
      </c>
      <c r="E9" s="1184"/>
      <c r="F9" s="1184"/>
      <c r="G9" s="1185"/>
      <c r="H9" s="1047">
        <v>0</v>
      </c>
      <c r="I9" s="1135"/>
      <c r="J9" s="1138">
        <v>0</v>
      </c>
      <c r="K9" s="1139"/>
      <c r="L9" s="1298" t="s">
        <v>2499</v>
      </c>
      <c r="M9" s="1134"/>
      <c r="N9" s="1134"/>
      <c r="O9" s="1134"/>
      <c r="P9" s="1134"/>
      <c r="Q9" s="1135"/>
      <c r="R9" s="1298" t="s">
        <v>2517</v>
      </c>
      <c r="S9" s="1134"/>
      <c r="T9" s="1134"/>
      <c r="U9" s="1134"/>
      <c r="V9" s="1134"/>
      <c r="W9" s="1135"/>
      <c r="X9" s="1151" t="s">
        <v>2441</v>
      </c>
      <c r="Y9" s="1134"/>
      <c r="Z9" s="1134"/>
      <c r="AA9" s="1135"/>
      <c r="AB9" s="1138">
        <v>0</v>
      </c>
      <c r="AC9" s="1139"/>
      <c r="AD9" s="1047">
        <v>0</v>
      </c>
      <c r="AE9" s="1135"/>
      <c r="AF9" s="1300" t="s">
        <v>2408</v>
      </c>
      <c r="AG9" s="1301"/>
      <c r="AH9" s="1300" t="s">
        <v>2408</v>
      </c>
      <c r="AI9" s="1301"/>
      <c r="AJ9" s="1302" t="s">
        <v>2409</v>
      </c>
      <c r="AK9" s="1301"/>
      <c r="AL9" s="1286" t="s">
        <v>2409</v>
      </c>
      <c r="AM9" s="1287"/>
      <c r="AN9" s="1287"/>
      <c r="AO9" s="1287"/>
      <c r="AP9" s="1287"/>
      <c r="AQ9" s="1287"/>
      <c r="AR9" s="1287"/>
      <c r="AS9" s="1299"/>
      <c r="AT9" s="1214"/>
      <c r="AU9" s="1215"/>
      <c r="AV9" s="1215"/>
      <c r="AW9" s="1215"/>
      <c r="AX9" s="1215"/>
      <c r="AY9" s="1215"/>
      <c r="AZ9" s="1216"/>
    </row>
    <row r="10" spans="2:52" ht="39.75" customHeight="1">
      <c r="C10" s="1116">
        <f>MAX(C$8:C9)+1</f>
        <v>2</v>
      </c>
      <c r="D10" s="1120" t="s">
        <v>2442</v>
      </c>
      <c r="E10" s="1120"/>
      <c r="F10" s="1120"/>
      <c r="G10" s="1120"/>
      <c r="H10" s="1116">
        <v>1</v>
      </c>
      <c r="I10" s="1116"/>
      <c r="J10" s="1115">
        <v>0</v>
      </c>
      <c r="K10" s="1115"/>
      <c r="L10" s="1297" t="s">
        <v>2517</v>
      </c>
      <c r="M10" s="1116"/>
      <c r="N10" s="1116"/>
      <c r="O10" s="1116"/>
      <c r="P10" s="1116"/>
      <c r="Q10" s="1116"/>
      <c r="R10" s="1297" t="s">
        <v>2517</v>
      </c>
      <c r="S10" s="1116"/>
      <c r="T10" s="1116"/>
      <c r="U10" s="1116"/>
      <c r="V10" s="1116"/>
      <c r="W10" s="1116"/>
      <c r="X10" s="1114" t="s">
        <v>2441</v>
      </c>
      <c r="Y10" s="1116"/>
      <c r="Z10" s="1116"/>
      <c r="AA10" s="1116"/>
      <c r="AB10" s="1126">
        <v>0</v>
      </c>
      <c r="AC10" s="1126"/>
      <c r="AD10" s="1114">
        <v>7</v>
      </c>
      <c r="AE10" s="1114"/>
      <c r="AF10" s="1114">
        <v>10</v>
      </c>
      <c r="AG10" s="1114"/>
      <c r="AH10" s="1126">
        <v>0</v>
      </c>
      <c r="AI10" s="1126"/>
      <c r="AJ10" s="1114" t="s">
        <v>2444</v>
      </c>
      <c r="AK10" s="1114"/>
      <c r="AL10" s="1120" t="s">
        <v>2446</v>
      </c>
      <c r="AM10" s="1120"/>
      <c r="AN10" s="1120"/>
      <c r="AO10" s="1120"/>
      <c r="AP10" s="1120"/>
      <c r="AQ10" s="1120"/>
      <c r="AR10" s="1120"/>
      <c r="AS10" s="1120"/>
      <c r="AT10" s="1172" t="s">
        <v>2445</v>
      </c>
      <c r="AU10" s="1172"/>
      <c r="AV10" s="1172"/>
      <c r="AW10" s="1172"/>
      <c r="AX10" s="1172"/>
      <c r="AY10" s="1172"/>
      <c r="AZ10" s="1172"/>
    </row>
    <row r="11" spans="2:52" ht="39.75" customHeight="1">
      <c r="C11" s="1116"/>
      <c r="D11" s="1120"/>
      <c r="E11" s="1120"/>
      <c r="F11" s="1120"/>
      <c r="G11" s="1120"/>
      <c r="H11" s="1116"/>
      <c r="I11" s="1116"/>
      <c r="J11" s="1115"/>
      <c r="K11" s="1115"/>
      <c r="L11" s="1116"/>
      <c r="M11" s="1116"/>
      <c r="N11" s="1116"/>
      <c r="O11" s="1116"/>
      <c r="P11" s="1116"/>
      <c r="Q11" s="1116"/>
      <c r="R11" s="1116"/>
      <c r="S11" s="1116"/>
      <c r="T11" s="1116"/>
      <c r="U11" s="1116"/>
      <c r="V11" s="1116"/>
      <c r="W11" s="1116"/>
      <c r="X11" s="1116"/>
      <c r="Y11" s="1116"/>
      <c r="Z11" s="1116"/>
      <c r="AA11" s="1116"/>
      <c r="AB11" s="1126"/>
      <c r="AC11" s="1126"/>
      <c r="AD11" s="1114"/>
      <c r="AE11" s="1114"/>
      <c r="AF11" s="1114">
        <v>10</v>
      </c>
      <c r="AG11" s="1114"/>
      <c r="AH11" s="1126">
        <v>0</v>
      </c>
      <c r="AI11" s="1126"/>
      <c r="AJ11" s="1114" t="s">
        <v>2443</v>
      </c>
      <c r="AK11" s="1114"/>
      <c r="AL11" s="1120" t="s">
        <v>2447</v>
      </c>
      <c r="AM11" s="1120"/>
      <c r="AN11" s="1120"/>
      <c r="AO11" s="1120"/>
      <c r="AP11" s="1120"/>
      <c r="AQ11" s="1120"/>
      <c r="AR11" s="1120"/>
      <c r="AS11" s="1120"/>
      <c r="AT11" s="1172"/>
      <c r="AU11" s="1172"/>
      <c r="AV11" s="1172"/>
      <c r="AW11" s="1172"/>
      <c r="AX11" s="1172"/>
      <c r="AY11" s="1172"/>
      <c r="AZ11" s="1172"/>
    </row>
    <row r="12" spans="2:52" ht="39.75" customHeight="1">
      <c r="C12" s="1116"/>
      <c r="D12" s="1120"/>
      <c r="E12" s="1120"/>
      <c r="F12" s="1120"/>
      <c r="G12" s="1120"/>
      <c r="H12" s="1116"/>
      <c r="I12" s="1116"/>
      <c r="J12" s="1115"/>
      <c r="K12" s="1115"/>
      <c r="L12" s="1116"/>
      <c r="M12" s="1116"/>
      <c r="N12" s="1116"/>
      <c r="O12" s="1116"/>
      <c r="P12" s="1116"/>
      <c r="Q12" s="1116"/>
      <c r="R12" s="1116"/>
      <c r="S12" s="1116"/>
      <c r="T12" s="1116"/>
      <c r="U12" s="1116"/>
      <c r="V12" s="1116"/>
      <c r="W12" s="1116"/>
      <c r="X12" s="1116"/>
      <c r="Y12" s="1116"/>
      <c r="Z12" s="1116"/>
      <c r="AA12" s="1116"/>
      <c r="AB12" s="1126"/>
      <c r="AC12" s="1126"/>
      <c r="AD12" s="1114"/>
      <c r="AE12" s="1114"/>
      <c r="AF12" s="1114">
        <v>10</v>
      </c>
      <c r="AG12" s="1114"/>
      <c r="AH12" s="1126">
        <v>0</v>
      </c>
      <c r="AI12" s="1126"/>
      <c r="AJ12" s="1114" t="s">
        <v>2443</v>
      </c>
      <c r="AK12" s="1114"/>
      <c r="AL12" s="1120" t="s">
        <v>2502</v>
      </c>
      <c r="AM12" s="1120"/>
      <c r="AN12" s="1120"/>
      <c r="AO12" s="1120"/>
      <c r="AP12" s="1120"/>
      <c r="AQ12" s="1120"/>
      <c r="AR12" s="1120"/>
      <c r="AS12" s="1120"/>
      <c r="AT12" s="1172"/>
      <c r="AU12" s="1172"/>
      <c r="AV12" s="1172"/>
      <c r="AW12" s="1172"/>
      <c r="AX12" s="1172"/>
      <c r="AY12" s="1172"/>
      <c r="AZ12" s="1172"/>
    </row>
    <row r="13" spans="2:52" ht="39.75" customHeight="1">
      <c r="C13" s="1116"/>
      <c r="D13" s="1120"/>
      <c r="E13" s="1120"/>
      <c r="F13" s="1120"/>
      <c r="G13" s="1120"/>
      <c r="H13" s="1116"/>
      <c r="I13" s="1116"/>
      <c r="J13" s="1115"/>
      <c r="K13" s="1115"/>
      <c r="L13" s="1116"/>
      <c r="M13" s="1116"/>
      <c r="N13" s="1116"/>
      <c r="O13" s="1116"/>
      <c r="P13" s="1116"/>
      <c r="Q13" s="1116"/>
      <c r="R13" s="1116"/>
      <c r="S13" s="1116"/>
      <c r="T13" s="1116"/>
      <c r="U13" s="1116"/>
      <c r="V13" s="1116"/>
      <c r="W13" s="1116"/>
      <c r="X13" s="1116"/>
      <c r="Y13" s="1116"/>
      <c r="Z13" s="1116"/>
      <c r="AA13" s="1116"/>
      <c r="AB13" s="1126"/>
      <c r="AC13" s="1126"/>
      <c r="AD13" s="1114"/>
      <c r="AE13" s="1114"/>
      <c r="AF13" s="1114">
        <v>10</v>
      </c>
      <c r="AG13" s="1114"/>
      <c r="AH13" s="1126">
        <v>0</v>
      </c>
      <c r="AI13" s="1126"/>
      <c r="AJ13" s="1114" t="s">
        <v>2443</v>
      </c>
      <c r="AK13" s="1114"/>
      <c r="AL13" s="1120" t="s">
        <v>2503</v>
      </c>
      <c r="AM13" s="1120"/>
      <c r="AN13" s="1120"/>
      <c r="AO13" s="1120"/>
      <c r="AP13" s="1120"/>
      <c r="AQ13" s="1120"/>
      <c r="AR13" s="1120"/>
      <c r="AS13" s="1120"/>
      <c r="AT13" s="1172"/>
      <c r="AU13" s="1172"/>
      <c r="AV13" s="1172"/>
      <c r="AW13" s="1172"/>
      <c r="AX13" s="1172"/>
      <c r="AY13" s="1172"/>
      <c r="AZ13" s="1172"/>
    </row>
    <row r="14" spans="2:52" ht="39.75" customHeight="1">
      <c r="C14" s="1116"/>
      <c r="D14" s="1120"/>
      <c r="E14" s="1120"/>
      <c r="F14" s="1120"/>
      <c r="G14" s="1120"/>
      <c r="H14" s="1116"/>
      <c r="I14" s="1116"/>
      <c r="J14" s="1115"/>
      <c r="K14" s="1115"/>
      <c r="L14" s="1116"/>
      <c r="M14" s="1116"/>
      <c r="N14" s="1116"/>
      <c r="O14" s="1116"/>
      <c r="P14" s="1116"/>
      <c r="Q14" s="1116"/>
      <c r="R14" s="1116"/>
      <c r="S14" s="1116"/>
      <c r="T14" s="1116"/>
      <c r="U14" s="1116"/>
      <c r="V14" s="1116"/>
      <c r="W14" s="1116"/>
      <c r="X14" s="1116"/>
      <c r="Y14" s="1116"/>
      <c r="Z14" s="1116"/>
      <c r="AA14" s="1116"/>
      <c r="AB14" s="1126"/>
      <c r="AC14" s="1126"/>
      <c r="AD14" s="1114"/>
      <c r="AE14" s="1114"/>
      <c r="AF14" s="1114">
        <v>10</v>
      </c>
      <c r="AG14" s="1114"/>
      <c r="AH14" s="1126">
        <v>0</v>
      </c>
      <c r="AI14" s="1126"/>
      <c r="AJ14" s="1114" t="s">
        <v>2443</v>
      </c>
      <c r="AK14" s="1114"/>
      <c r="AL14" s="1120" t="s">
        <v>2504</v>
      </c>
      <c r="AM14" s="1120"/>
      <c r="AN14" s="1120"/>
      <c r="AO14" s="1120"/>
      <c r="AP14" s="1120"/>
      <c r="AQ14" s="1120"/>
      <c r="AR14" s="1120"/>
      <c r="AS14" s="1120"/>
      <c r="AT14" s="1172"/>
      <c r="AU14" s="1172"/>
      <c r="AV14" s="1172"/>
      <c r="AW14" s="1172"/>
      <c r="AX14" s="1172"/>
      <c r="AY14" s="1172"/>
      <c r="AZ14" s="1172"/>
    </row>
    <row r="15" spans="2:52" ht="39.75" customHeight="1">
      <c r="C15" s="1116"/>
      <c r="D15" s="1120"/>
      <c r="E15" s="1120"/>
      <c r="F15" s="1120"/>
      <c r="G15" s="1120"/>
      <c r="H15" s="1116"/>
      <c r="I15" s="1116"/>
      <c r="J15" s="1115"/>
      <c r="K15" s="1115"/>
      <c r="L15" s="1116"/>
      <c r="M15" s="1116"/>
      <c r="N15" s="1116"/>
      <c r="O15" s="1116"/>
      <c r="P15" s="1116"/>
      <c r="Q15" s="1116"/>
      <c r="R15" s="1116"/>
      <c r="S15" s="1116"/>
      <c r="T15" s="1116"/>
      <c r="U15" s="1116"/>
      <c r="V15" s="1116"/>
      <c r="W15" s="1116"/>
      <c r="X15" s="1116"/>
      <c r="Y15" s="1116"/>
      <c r="Z15" s="1116"/>
      <c r="AA15" s="1116"/>
      <c r="AB15" s="1126"/>
      <c r="AC15" s="1126"/>
      <c r="AD15" s="1114"/>
      <c r="AE15" s="1114"/>
      <c r="AF15" s="1114">
        <v>10</v>
      </c>
      <c r="AG15" s="1114"/>
      <c r="AH15" s="1126">
        <v>0</v>
      </c>
      <c r="AI15" s="1126"/>
      <c r="AJ15" s="1114" t="s">
        <v>2443</v>
      </c>
      <c r="AK15" s="1114"/>
      <c r="AL15" s="1120" t="s">
        <v>2505</v>
      </c>
      <c r="AM15" s="1120"/>
      <c r="AN15" s="1120"/>
      <c r="AO15" s="1120"/>
      <c r="AP15" s="1120"/>
      <c r="AQ15" s="1120"/>
      <c r="AR15" s="1120"/>
      <c r="AS15" s="1120"/>
      <c r="AT15" s="1172"/>
      <c r="AU15" s="1172"/>
      <c r="AV15" s="1172"/>
      <c r="AW15" s="1172"/>
      <c r="AX15" s="1172"/>
      <c r="AY15" s="1172"/>
      <c r="AZ15" s="1172"/>
    </row>
    <row r="16" spans="2:52" ht="39.75" customHeight="1">
      <c r="C16" s="1116"/>
      <c r="D16" s="1120"/>
      <c r="E16" s="1120"/>
      <c r="F16" s="1120"/>
      <c r="G16" s="1120"/>
      <c r="H16" s="1116"/>
      <c r="I16" s="1116"/>
      <c r="J16" s="1115"/>
      <c r="K16" s="1115"/>
      <c r="L16" s="1116"/>
      <c r="M16" s="1116"/>
      <c r="N16" s="1116"/>
      <c r="O16" s="1116"/>
      <c r="P16" s="1116"/>
      <c r="Q16" s="1116"/>
      <c r="R16" s="1116"/>
      <c r="S16" s="1116"/>
      <c r="T16" s="1116"/>
      <c r="U16" s="1116"/>
      <c r="V16" s="1116"/>
      <c r="W16" s="1116"/>
      <c r="X16" s="1116"/>
      <c r="Y16" s="1116"/>
      <c r="Z16" s="1116"/>
      <c r="AA16" s="1116"/>
      <c r="AB16" s="1126"/>
      <c r="AC16" s="1126"/>
      <c r="AD16" s="1114"/>
      <c r="AE16" s="1114"/>
      <c r="AF16" s="1114">
        <v>10</v>
      </c>
      <c r="AG16" s="1114"/>
      <c r="AH16" s="1126">
        <v>0</v>
      </c>
      <c r="AI16" s="1126"/>
      <c r="AJ16" s="1114" t="s">
        <v>2443</v>
      </c>
      <c r="AK16" s="1114"/>
      <c r="AL16" s="1120" t="s">
        <v>2506</v>
      </c>
      <c r="AM16" s="1120"/>
      <c r="AN16" s="1120"/>
      <c r="AO16" s="1120"/>
      <c r="AP16" s="1120"/>
      <c r="AQ16" s="1120"/>
      <c r="AR16" s="1120"/>
      <c r="AS16" s="1120"/>
      <c r="AT16" s="1172"/>
      <c r="AU16" s="1172"/>
      <c r="AV16" s="1172"/>
      <c r="AW16" s="1172"/>
      <c r="AX16" s="1172"/>
      <c r="AY16" s="1172"/>
      <c r="AZ16" s="1172"/>
    </row>
    <row r="17" spans="3:52" ht="39.75" customHeight="1">
      <c r="C17" s="1116">
        <f>MAX(C$8:C16)+1</f>
        <v>3</v>
      </c>
      <c r="D17" s="1120" t="s">
        <v>2500</v>
      </c>
      <c r="E17" s="1120"/>
      <c r="F17" s="1120"/>
      <c r="G17" s="1120"/>
      <c r="H17" s="1116">
        <v>2</v>
      </c>
      <c r="I17" s="1116"/>
      <c r="J17" s="1115">
        <v>0</v>
      </c>
      <c r="K17" s="1115"/>
      <c r="L17" s="1297" t="s">
        <v>2517</v>
      </c>
      <c r="M17" s="1116"/>
      <c r="N17" s="1116"/>
      <c r="O17" s="1116"/>
      <c r="P17" s="1116"/>
      <c r="Q17" s="1116"/>
      <c r="R17" s="1297" t="s">
        <v>2517</v>
      </c>
      <c r="S17" s="1116"/>
      <c r="T17" s="1116"/>
      <c r="U17" s="1116"/>
      <c r="V17" s="1116"/>
      <c r="W17" s="1116"/>
      <c r="X17" s="1114" t="s">
        <v>2441</v>
      </c>
      <c r="Y17" s="1116"/>
      <c r="Z17" s="1116"/>
      <c r="AA17" s="1116"/>
      <c r="AB17" s="1126">
        <v>0</v>
      </c>
      <c r="AC17" s="1126"/>
      <c r="AD17" s="1114">
        <v>5</v>
      </c>
      <c r="AE17" s="1114"/>
      <c r="AF17" s="1114">
        <v>10</v>
      </c>
      <c r="AG17" s="1114"/>
      <c r="AH17" s="1126">
        <v>0</v>
      </c>
      <c r="AI17" s="1126"/>
      <c r="AJ17" s="1114" t="s">
        <v>2444</v>
      </c>
      <c r="AK17" s="1114"/>
      <c r="AL17" s="1120" t="s">
        <v>2501</v>
      </c>
      <c r="AM17" s="1120"/>
      <c r="AN17" s="1120"/>
      <c r="AO17" s="1120"/>
      <c r="AP17" s="1120"/>
      <c r="AQ17" s="1120"/>
      <c r="AR17" s="1120"/>
      <c r="AS17" s="1120"/>
      <c r="AT17" s="1172" t="s">
        <v>2445</v>
      </c>
      <c r="AU17" s="1172"/>
      <c r="AV17" s="1172"/>
      <c r="AW17" s="1172"/>
      <c r="AX17" s="1172"/>
      <c r="AY17" s="1172"/>
      <c r="AZ17" s="1172"/>
    </row>
    <row r="18" spans="3:52" ht="39.75" customHeight="1">
      <c r="C18" s="1116"/>
      <c r="D18" s="1120"/>
      <c r="E18" s="1120"/>
      <c r="F18" s="1120"/>
      <c r="G18" s="1120"/>
      <c r="H18" s="1116"/>
      <c r="I18" s="1116"/>
      <c r="J18" s="1115"/>
      <c r="K18" s="1115"/>
      <c r="L18" s="1116"/>
      <c r="M18" s="1116"/>
      <c r="N18" s="1116"/>
      <c r="O18" s="1116"/>
      <c r="P18" s="1116"/>
      <c r="Q18" s="1116"/>
      <c r="R18" s="1116"/>
      <c r="S18" s="1116"/>
      <c r="T18" s="1116"/>
      <c r="U18" s="1116"/>
      <c r="V18" s="1116"/>
      <c r="W18" s="1116"/>
      <c r="X18" s="1116"/>
      <c r="Y18" s="1116"/>
      <c r="Z18" s="1116"/>
      <c r="AA18" s="1116"/>
      <c r="AB18" s="1126"/>
      <c r="AC18" s="1126"/>
      <c r="AD18" s="1114"/>
      <c r="AE18" s="1114"/>
      <c r="AF18" s="1114">
        <v>10</v>
      </c>
      <c r="AG18" s="1114"/>
      <c r="AH18" s="1126">
        <v>0</v>
      </c>
      <c r="AI18" s="1126"/>
      <c r="AJ18" s="1114" t="s">
        <v>2443</v>
      </c>
      <c r="AK18" s="1114"/>
      <c r="AL18" s="1120" t="s">
        <v>2447</v>
      </c>
      <c r="AM18" s="1120"/>
      <c r="AN18" s="1120"/>
      <c r="AO18" s="1120"/>
      <c r="AP18" s="1120"/>
      <c r="AQ18" s="1120"/>
      <c r="AR18" s="1120"/>
      <c r="AS18" s="1120"/>
      <c r="AT18" s="1172"/>
      <c r="AU18" s="1172"/>
      <c r="AV18" s="1172"/>
      <c r="AW18" s="1172"/>
      <c r="AX18" s="1172"/>
      <c r="AY18" s="1172"/>
      <c r="AZ18" s="1172"/>
    </row>
    <row r="19" spans="3:52" ht="39.75" customHeight="1">
      <c r="C19" s="1116"/>
      <c r="D19" s="1120"/>
      <c r="E19" s="1120"/>
      <c r="F19" s="1120"/>
      <c r="G19" s="1120"/>
      <c r="H19" s="1116"/>
      <c r="I19" s="1116"/>
      <c r="J19" s="1115"/>
      <c r="K19" s="1115"/>
      <c r="L19" s="1116"/>
      <c r="M19" s="1116"/>
      <c r="N19" s="1116"/>
      <c r="O19" s="1116"/>
      <c r="P19" s="1116"/>
      <c r="Q19" s="1116"/>
      <c r="R19" s="1116"/>
      <c r="S19" s="1116"/>
      <c r="T19" s="1116"/>
      <c r="U19" s="1116"/>
      <c r="V19" s="1116"/>
      <c r="W19" s="1116"/>
      <c r="X19" s="1116"/>
      <c r="Y19" s="1116"/>
      <c r="Z19" s="1116"/>
      <c r="AA19" s="1116"/>
      <c r="AB19" s="1126"/>
      <c r="AC19" s="1126"/>
      <c r="AD19" s="1114"/>
      <c r="AE19" s="1114"/>
      <c r="AF19" s="1114">
        <v>10</v>
      </c>
      <c r="AG19" s="1114"/>
      <c r="AH19" s="1126">
        <v>0</v>
      </c>
      <c r="AI19" s="1126"/>
      <c r="AJ19" s="1114" t="s">
        <v>2443</v>
      </c>
      <c r="AK19" s="1114"/>
      <c r="AL19" s="1120" t="s">
        <v>2448</v>
      </c>
      <c r="AM19" s="1120"/>
      <c r="AN19" s="1120"/>
      <c r="AO19" s="1120"/>
      <c r="AP19" s="1120"/>
      <c r="AQ19" s="1120"/>
      <c r="AR19" s="1120"/>
      <c r="AS19" s="1120"/>
      <c r="AT19" s="1172"/>
      <c r="AU19" s="1172"/>
      <c r="AV19" s="1172"/>
      <c r="AW19" s="1172"/>
      <c r="AX19" s="1172"/>
      <c r="AY19" s="1172"/>
      <c r="AZ19" s="1172"/>
    </row>
    <row r="20" spans="3:52" ht="39.75" customHeight="1">
      <c r="C20" s="1116"/>
      <c r="D20" s="1120"/>
      <c r="E20" s="1120"/>
      <c r="F20" s="1120"/>
      <c r="G20" s="1120"/>
      <c r="H20" s="1116"/>
      <c r="I20" s="1116"/>
      <c r="J20" s="1115"/>
      <c r="K20" s="1115"/>
      <c r="L20" s="1116"/>
      <c r="M20" s="1116"/>
      <c r="N20" s="1116"/>
      <c r="O20" s="1116"/>
      <c r="P20" s="1116"/>
      <c r="Q20" s="1116"/>
      <c r="R20" s="1116"/>
      <c r="S20" s="1116"/>
      <c r="T20" s="1116"/>
      <c r="U20" s="1116"/>
      <c r="V20" s="1116"/>
      <c r="W20" s="1116"/>
      <c r="X20" s="1116"/>
      <c r="Y20" s="1116"/>
      <c r="Z20" s="1116"/>
      <c r="AA20" s="1116"/>
      <c r="AB20" s="1126"/>
      <c r="AC20" s="1126"/>
      <c r="AD20" s="1114"/>
      <c r="AE20" s="1114"/>
      <c r="AF20" s="1114">
        <v>10</v>
      </c>
      <c r="AG20" s="1114"/>
      <c r="AH20" s="1126">
        <v>0</v>
      </c>
      <c r="AI20" s="1126"/>
      <c r="AJ20" s="1114" t="s">
        <v>2443</v>
      </c>
      <c r="AK20" s="1114"/>
      <c r="AL20" s="1120" t="s">
        <v>2503</v>
      </c>
      <c r="AM20" s="1120"/>
      <c r="AN20" s="1120"/>
      <c r="AO20" s="1120"/>
      <c r="AP20" s="1120"/>
      <c r="AQ20" s="1120"/>
      <c r="AR20" s="1120"/>
      <c r="AS20" s="1120"/>
      <c r="AT20" s="1172"/>
      <c r="AU20" s="1172"/>
      <c r="AV20" s="1172"/>
      <c r="AW20" s="1172"/>
      <c r="AX20" s="1172"/>
      <c r="AY20" s="1172"/>
      <c r="AZ20" s="1172"/>
    </row>
    <row r="21" spans="3:52" ht="39.75" customHeight="1">
      <c r="C21" s="1116"/>
      <c r="D21" s="1120"/>
      <c r="E21" s="1120"/>
      <c r="F21" s="1120"/>
      <c r="G21" s="1120"/>
      <c r="H21" s="1116"/>
      <c r="I21" s="1116"/>
      <c r="J21" s="1115"/>
      <c r="K21" s="1115"/>
      <c r="L21" s="1116"/>
      <c r="M21" s="1116"/>
      <c r="N21" s="1116"/>
      <c r="O21" s="1116"/>
      <c r="P21" s="1116"/>
      <c r="Q21" s="1116"/>
      <c r="R21" s="1116"/>
      <c r="S21" s="1116"/>
      <c r="T21" s="1116"/>
      <c r="U21" s="1116"/>
      <c r="V21" s="1116"/>
      <c r="W21" s="1116"/>
      <c r="X21" s="1116"/>
      <c r="Y21" s="1116"/>
      <c r="Z21" s="1116"/>
      <c r="AA21" s="1116"/>
      <c r="AB21" s="1126"/>
      <c r="AC21" s="1126"/>
      <c r="AD21" s="1114"/>
      <c r="AE21" s="1114"/>
      <c r="AF21" s="1114">
        <v>10</v>
      </c>
      <c r="AG21" s="1114"/>
      <c r="AH21" s="1126">
        <v>0</v>
      </c>
      <c r="AI21" s="1126"/>
      <c r="AJ21" s="1114" t="s">
        <v>2443</v>
      </c>
      <c r="AK21" s="1114"/>
      <c r="AL21" s="1120" t="s">
        <v>2504</v>
      </c>
      <c r="AM21" s="1120"/>
      <c r="AN21" s="1120"/>
      <c r="AO21" s="1120"/>
      <c r="AP21" s="1120"/>
      <c r="AQ21" s="1120"/>
      <c r="AR21" s="1120"/>
      <c r="AS21" s="1120"/>
      <c r="AT21" s="1172"/>
      <c r="AU21" s="1172"/>
      <c r="AV21" s="1172"/>
      <c r="AW21" s="1172"/>
      <c r="AX21" s="1172"/>
      <c r="AY21" s="1172"/>
      <c r="AZ21" s="1172"/>
    </row>
    <row r="22" spans="3:52" ht="39.75" customHeight="1">
      <c r="C22" s="1116">
        <f>MAX(C$8:C21)+1</f>
        <v>4</v>
      </c>
      <c r="D22" s="1120" t="s">
        <v>2211</v>
      </c>
      <c r="E22" s="1120"/>
      <c r="F22" s="1120"/>
      <c r="G22" s="1120"/>
      <c r="H22" s="1116">
        <v>3</v>
      </c>
      <c r="I22" s="1116"/>
      <c r="J22" s="1115"/>
      <c r="K22" s="1115"/>
      <c r="L22" s="1297" t="s">
        <v>2518</v>
      </c>
      <c r="M22" s="1116"/>
      <c r="N22" s="1116"/>
      <c r="O22" s="1116"/>
      <c r="P22" s="1116"/>
      <c r="Q22" s="1116"/>
      <c r="R22" s="1297" t="s">
        <v>2517</v>
      </c>
      <c r="S22" s="1116"/>
      <c r="T22" s="1116"/>
      <c r="U22" s="1116"/>
      <c r="V22" s="1116"/>
      <c r="W22" s="1116"/>
      <c r="X22" s="1114" t="s">
        <v>2519</v>
      </c>
      <c r="Y22" s="1116"/>
      <c r="Z22" s="1116"/>
      <c r="AA22" s="1116"/>
      <c r="AB22" s="1126"/>
      <c r="AC22" s="1126"/>
      <c r="AD22" s="1114">
        <v>6</v>
      </c>
      <c r="AE22" s="1114"/>
      <c r="AF22" s="1114">
        <v>10</v>
      </c>
      <c r="AG22" s="1114"/>
      <c r="AH22" s="1126">
        <v>0</v>
      </c>
      <c r="AI22" s="1126"/>
      <c r="AJ22" s="1114" t="s">
        <v>2443</v>
      </c>
      <c r="AK22" s="1114"/>
      <c r="AL22" s="1147" t="s">
        <v>2512</v>
      </c>
      <c r="AM22" s="1148"/>
      <c r="AN22" s="1148"/>
      <c r="AO22" s="1148"/>
      <c r="AP22" s="1148"/>
      <c r="AQ22" s="1148"/>
      <c r="AR22" s="1148"/>
      <c r="AS22" s="1149"/>
      <c r="AT22" s="1172"/>
      <c r="AU22" s="1172"/>
      <c r="AV22" s="1172"/>
      <c r="AW22" s="1172"/>
      <c r="AX22" s="1172"/>
      <c r="AY22" s="1172"/>
      <c r="AZ22" s="1172"/>
    </row>
    <row r="23" spans="3:52" ht="39.75" customHeight="1">
      <c r="C23" s="1116"/>
      <c r="D23" s="1120"/>
      <c r="E23" s="1120"/>
      <c r="F23" s="1120"/>
      <c r="G23" s="1120"/>
      <c r="H23" s="1116"/>
      <c r="I23" s="1116"/>
      <c r="J23" s="1115"/>
      <c r="K23" s="1115"/>
      <c r="L23" s="1116"/>
      <c r="M23" s="1116"/>
      <c r="N23" s="1116"/>
      <c r="O23" s="1116"/>
      <c r="P23" s="1116"/>
      <c r="Q23" s="1116"/>
      <c r="R23" s="1116"/>
      <c r="S23" s="1116"/>
      <c r="T23" s="1116"/>
      <c r="U23" s="1116"/>
      <c r="V23" s="1116"/>
      <c r="W23" s="1116"/>
      <c r="X23" s="1116"/>
      <c r="Y23" s="1116"/>
      <c r="Z23" s="1116"/>
      <c r="AA23" s="1116"/>
      <c r="AB23" s="1126"/>
      <c r="AC23" s="1126"/>
      <c r="AD23" s="1114"/>
      <c r="AE23" s="1114"/>
      <c r="AF23" s="1114">
        <v>10</v>
      </c>
      <c r="AG23" s="1114"/>
      <c r="AH23" s="1126">
        <v>0</v>
      </c>
      <c r="AI23" s="1126"/>
      <c r="AJ23" s="1114" t="s">
        <v>2443</v>
      </c>
      <c r="AK23" s="1114"/>
      <c r="AL23" s="1147" t="s">
        <v>2513</v>
      </c>
      <c r="AM23" s="1148"/>
      <c r="AN23" s="1148"/>
      <c r="AO23" s="1148"/>
      <c r="AP23" s="1148"/>
      <c r="AQ23" s="1148"/>
      <c r="AR23" s="1148"/>
      <c r="AS23" s="1149"/>
      <c r="AT23" s="1172"/>
      <c r="AU23" s="1172"/>
      <c r="AV23" s="1172"/>
      <c r="AW23" s="1172"/>
      <c r="AX23" s="1172"/>
      <c r="AY23" s="1172"/>
      <c r="AZ23" s="1172"/>
    </row>
    <row r="24" spans="3:52" ht="39.75" customHeight="1">
      <c r="C24" s="1116"/>
      <c r="D24" s="1120"/>
      <c r="E24" s="1120"/>
      <c r="F24" s="1120"/>
      <c r="G24" s="1120"/>
      <c r="H24" s="1116"/>
      <c r="I24" s="1116"/>
      <c r="J24" s="1115"/>
      <c r="K24" s="1115"/>
      <c r="L24" s="1116"/>
      <c r="M24" s="1116"/>
      <c r="N24" s="1116"/>
      <c r="O24" s="1116"/>
      <c r="P24" s="1116"/>
      <c r="Q24" s="1116"/>
      <c r="R24" s="1116"/>
      <c r="S24" s="1116"/>
      <c r="T24" s="1116"/>
      <c r="U24" s="1116"/>
      <c r="V24" s="1116"/>
      <c r="W24" s="1116"/>
      <c r="X24" s="1116"/>
      <c r="Y24" s="1116"/>
      <c r="Z24" s="1116"/>
      <c r="AA24" s="1116"/>
      <c r="AB24" s="1126"/>
      <c r="AC24" s="1126"/>
      <c r="AD24" s="1114"/>
      <c r="AE24" s="1114"/>
      <c r="AF24" s="1114">
        <v>10</v>
      </c>
      <c r="AG24" s="1114"/>
      <c r="AH24" s="1126">
        <v>0</v>
      </c>
      <c r="AI24" s="1126"/>
      <c r="AJ24" s="1114" t="s">
        <v>2443</v>
      </c>
      <c r="AK24" s="1114"/>
      <c r="AL24" s="1147" t="s">
        <v>2514</v>
      </c>
      <c r="AM24" s="1148"/>
      <c r="AN24" s="1148"/>
      <c r="AO24" s="1148"/>
      <c r="AP24" s="1148"/>
      <c r="AQ24" s="1148"/>
      <c r="AR24" s="1148"/>
      <c r="AS24" s="1149"/>
      <c r="AT24" s="1172"/>
      <c r="AU24" s="1172"/>
      <c r="AV24" s="1172"/>
      <c r="AW24" s="1172"/>
      <c r="AX24" s="1172"/>
      <c r="AY24" s="1172"/>
      <c r="AZ24" s="1172"/>
    </row>
    <row r="25" spans="3:52" ht="39.75" customHeight="1">
      <c r="C25" s="1116"/>
      <c r="D25" s="1120"/>
      <c r="E25" s="1120"/>
      <c r="F25" s="1120"/>
      <c r="G25" s="1120"/>
      <c r="H25" s="1116"/>
      <c r="I25" s="1116"/>
      <c r="J25" s="1115"/>
      <c r="K25" s="1115"/>
      <c r="L25" s="1116"/>
      <c r="M25" s="1116"/>
      <c r="N25" s="1116"/>
      <c r="O25" s="1116"/>
      <c r="P25" s="1116"/>
      <c r="Q25" s="1116"/>
      <c r="R25" s="1116"/>
      <c r="S25" s="1116"/>
      <c r="T25" s="1116"/>
      <c r="U25" s="1116"/>
      <c r="V25" s="1116"/>
      <c r="W25" s="1116"/>
      <c r="X25" s="1116"/>
      <c r="Y25" s="1116"/>
      <c r="Z25" s="1116"/>
      <c r="AA25" s="1116"/>
      <c r="AB25" s="1126"/>
      <c r="AC25" s="1126"/>
      <c r="AD25" s="1114"/>
      <c r="AE25" s="1114"/>
      <c r="AF25" s="1114">
        <v>10</v>
      </c>
      <c r="AG25" s="1114"/>
      <c r="AH25" s="1126">
        <v>0</v>
      </c>
      <c r="AI25" s="1126"/>
      <c r="AJ25" s="1114" t="s">
        <v>2443</v>
      </c>
      <c r="AK25" s="1114"/>
      <c r="AL25" s="1147" t="s">
        <v>2515</v>
      </c>
      <c r="AM25" s="1148"/>
      <c r="AN25" s="1148"/>
      <c r="AO25" s="1148"/>
      <c r="AP25" s="1148"/>
      <c r="AQ25" s="1148"/>
      <c r="AR25" s="1148"/>
      <c r="AS25" s="1149"/>
      <c r="AT25" s="1172"/>
      <c r="AU25" s="1172"/>
      <c r="AV25" s="1172"/>
      <c r="AW25" s="1172"/>
      <c r="AX25" s="1172"/>
      <c r="AY25" s="1172"/>
      <c r="AZ25" s="1172"/>
    </row>
    <row r="26" spans="3:52" ht="39.75" customHeight="1">
      <c r="C26" s="1116"/>
      <c r="D26" s="1120"/>
      <c r="E26" s="1120"/>
      <c r="F26" s="1120"/>
      <c r="G26" s="1120"/>
      <c r="H26" s="1116"/>
      <c r="I26" s="1116"/>
      <c r="J26" s="1115"/>
      <c r="K26" s="1115"/>
      <c r="L26" s="1116"/>
      <c r="M26" s="1116"/>
      <c r="N26" s="1116"/>
      <c r="O26" s="1116"/>
      <c r="P26" s="1116"/>
      <c r="Q26" s="1116"/>
      <c r="R26" s="1116"/>
      <c r="S26" s="1116"/>
      <c r="T26" s="1116"/>
      <c r="U26" s="1116"/>
      <c r="V26" s="1116"/>
      <c r="W26" s="1116"/>
      <c r="X26" s="1116"/>
      <c r="Y26" s="1116"/>
      <c r="Z26" s="1116"/>
      <c r="AA26" s="1116"/>
      <c r="AB26" s="1126"/>
      <c r="AC26" s="1126"/>
      <c r="AD26" s="1114"/>
      <c r="AE26" s="1114"/>
      <c r="AF26" s="1114">
        <v>10</v>
      </c>
      <c r="AG26" s="1114"/>
      <c r="AH26" s="1126">
        <v>0</v>
      </c>
      <c r="AI26" s="1126"/>
      <c r="AJ26" s="1114" t="s">
        <v>2444</v>
      </c>
      <c r="AK26" s="1114"/>
      <c r="AL26" s="1147" t="s">
        <v>2516</v>
      </c>
      <c r="AM26" s="1148"/>
      <c r="AN26" s="1148"/>
      <c r="AO26" s="1148"/>
      <c r="AP26" s="1148"/>
      <c r="AQ26" s="1148"/>
      <c r="AR26" s="1148"/>
      <c r="AS26" s="1149"/>
      <c r="AT26" s="1172"/>
      <c r="AU26" s="1172"/>
      <c r="AV26" s="1172"/>
      <c r="AW26" s="1172"/>
      <c r="AX26" s="1172"/>
      <c r="AY26" s="1172"/>
      <c r="AZ26" s="1172"/>
    </row>
    <row r="27" spans="3:52" ht="39.75" customHeight="1">
      <c r="C27" s="1116"/>
      <c r="D27" s="1120"/>
      <c r="E27" s="1120"/>
      <c r="F27" s="1120"/>
      <c r="G27" s="1120"/>
      <c r="H27" s="1116"/>
      <c r="I27" s="1116"/>
      <c r="J27" s="1115"/>
      <c r="K27" s="1115"/>
      <c r="L27" s="1116"/>
      <c r="M27" s="1116"/>
      <c r="N27" s="1116"/>
      <c r="O27" s="1116"/>
      <c r="P27" s="1116"/>
      <c r="Q27" s="1116"/>
      <c r="R27" s="1116"/>
      <c r="S27" s="1116"/>
      <c r="T27" s="1116"/>
      <c r="U27" s="1116"/>
      <c r="V27" s="1116"/>
      <c r="W27" s="1116"/>
      <c r="X27" s="1116"/>
      <c r="Y27" s="1116"/>
      <c r="Z27" s="1116"/>
      <c r="AA27" s="1116"/>
      <c r="AB27" s="1126"/>
      <c r="AC27" s="1126"/>
      <c r="AD27" s="1114"/>
      <c r="AE27" s="1114"/>
      <c r="AF27" s="1114">
        <v>0</v>
      </c>
      <c r="AG27" s="1114"/>
      <c r="AH27" s="1126">
        <v>0</v>
      </c>
      <c r="AI27" s="1126"/>
      <c r="AJ27" s="1114">
        <v>2</v>
      </c>
      <c r="AK27" s="1114"/>
      <c r="AL27" s="1147" t="s">
        <v>2665</v>
      </c>
      <c r="AM27" s="1148"/>
      <c r="AN27" s="1148"/>
      <c r="AO27" s="1148"/>
      <c r="AP27" s="1148"/>
      <c r="AQ27" s="1148"/>
      <c r="AR27" s="1148"/>
      <c r="AS27" s="1149"/>
      <c r="AT27" s="1172"/>
      <c r="AU27" s="1172"/>
      <c r="AV27" s="1172"/>
      <c r="AW27" s="1172"/>
      <c r="AX27" s="1172"/>
      <c r="AY27" s="1172"/>
      <c r="AZ27" s="1172"/>
    </row>
    <row r="28" spans="3:52" ht="39.75" customHeight="1">
      <c r="C28" s="1116">
        <f>MAX(C$8:C27)+1</f>
        <v>5</v>
      </c>
      <c r="D28" s="1120" t="s">
        <v>2625</v>
      </c>
      <c r="E28" s="1120"/>
      <c r="F28" s="1120"/>
      <c r="G28" s="1120"/>
      <c r="H28" s="1114" t="s">
        <v>2780</v>
      </c>
      <c r="I28" s="1116"/>
      <c r="J28" s="1115">
        <v>0</v>
      </c>
      <c r="K28" s="1115"/>
      <c r="L28" s="1114" t="s">
        <v>2626</v>
      </c>
      <c r="M28" s="1116"/>
      <c r="N28" s="1116"/>
      <c r="O28" s="1116"/>
      <c r="P28" s="1116"/>
      <c r="Q28" s="1116"/>
      <c r="R28" s="1114" t="s">
        <v>2627</v>
      </c>
      <c r="S28" s="1116"/>
      <c r="T28" s="1116"/>
      <c r="U28" s="1116"/>
      <c r="V28" s="1116"/>
      <c r="W28" s="1116"/>
      <c r="X28" s="1114" t="s">
        <v>2628</v>
      </c>
      <c r="Y28" s="1116"/>
      <c r="Z28" s="1116"/>
      <c r="AA28" s="1116"/>
      <c r="AB28" s="1126">
        <v>0</v>
      </c>
      <c r="AC28" s="1126"/>
      <c r="AD28" s="1114">
        <v>8</v>
      </c>
      <c r="AE28" s="1114"/>
      <c r="AF28" s="1114">
        <v>10</v>
      </c>
      <c r="AG28" s="1114"/>
      <c r="AH28" s="1126">
        <v>0</v>
      </c>
      <c r="AI28" s="1126"/>
      <c r="AJ28" s="1114" t="s">
        <v>2444</v>
      </c>
      <c r="AK28" s="1114"/>
      <c r="AL28" s="1147" t="s">
        <v>2521</v>
      </c>
      <c r="AM28" s="1148"/>
      <c r="AN28" s="1148"/>
      <c r="AO28" s="1148"/>
      <c r="AP28" s="1148"/>
      <c r="AQ28" s="1148"/>
      <c r="AR28" s="1148"/>
      <c r="AS28" s="1149"/>
      <c r="AT28" s="1172" t="s">
        <v>2445</v>
      </c>
      <c r="AU28" s="1172"/>
      <c r="AV28" s="1172"/>
      <c r="AW28" s="1172"/>
      <c r="AX28" s="1172"/>
      <c r="AY28" s="1172"/>
      <c r="AZ28" s="1172"/>
    </row>
    <row r="29" spans="3:52" ht="39.75" customHeight="1">
      <c r="C29" s="1116"/>
      <c r="D29" s="1120"/>
      <c r="E29" s="1120"/>
      <c r="F29" s="1120"/>
      <c r="G29" s="1120"/>
      <c r="H29" s="1116"/>
      <c r="I29" s="1116"/>
      <c r="J29" s="1115"/>
      <c r="K29" s="1115"/>
      <c r="L29" s="1116"/>
      <c r="M29" s="1116"/>
      <c r="N29" s="1116"/>
      <c r="O29" s="1116"/>
      <c r="P29" s="1116"/>
      <c r="Q29" s="1116"/>
      <c r="R29" s="1116"/>
      <c r="S29" s="1116"/>
      <c r="T29" s="1116"/>
      <c r="U29" s="1116"/>
      <c r="V29" s="1116"/>
      <c r="W29" s="1116"/>
      <c r="X29" s="1116"/>
      <c r="Y29" s="1116"/>
      <c r="Z29" s="1116"/>
      <c r="AA29" s="1116"/>
      <c r="AB29" s="1126"/>
      <c r="AC29" s="1126"/>
      <c r="AD29" s="1114"/>
      <c r="AE29" s="1114"/>
      <c r="AF29" s="1114">
        <v>10</v>
      </c>
      <c r="AG29" s="1114"/>
      <c r="AH29" s="1126">
        <v>0</v>
      </c>
      <c r="AI29" s="1126"/>
      <c r="AJ29" s="1114" t="s">
        <v>2443</v>
      </c>
      <c r="AK29" s="1114"/>
      <c r="AL29" s="1147" t="s">
        <v>2522</v>
      </c>
      <c r="AM29" s="1148"/>
      <c r="AN29" s="1148"/>
      <c r="AO29" s="1148"/>
      <c r="AP29" s="1148"/>
      <c r="AQ29" s="1148"/>
      <c r="AR29" s="1148"/>
      <c r="AS29" s="1149"/>
      <c r="AT29" s="1172"/>
      <c r="AU29" s="1172"/>
      <c r="AV29" s="1172"/>
      <c r="AW29" s="1172"/>
      <c r="AX29" s="1172"/>
      <c r="AY29" s="1172"/>
      <c r="AZ29" s="1172"/>
    </row>
    <row r="30" spans="3:52" ht="39.75" customHeight="1">
      <c r="C30" s="1116"/>
      <c r="D30" s="1120"/>
      <c r="E30" s="1120"/>
      <c r="F30" s="1120"/>
      <c r="G30" s="1120"/>
      <c r="H30" s="1116"/>
      <c r="I30" s="1116"/>
      <c r="J30" s="1115"/>
      <c r="K30" s="1115"/>
      <c r="L30" s="1116"/>
      <c r="M30" s="1116"/>
      <c r="N30" s="1116"/>
      <c r="O30" s="1116"/>
      <c r="P30" s="1116"/>
      <c r="Q30" s="1116"/>
      <c r="R30" s="1116"/>
      <c r="S30" s="1116"/>
      <c r="T30" s="1116"/>
      <c r="U30" s="1116"/>
      <c r="V30" s="1116"/>
      <c r="W30" s="1116"/>
      <c r="X30" s="1116"/>
      <c r="Y30" s="1116"/>
      <c r="Z30" s="1116"/>
      <c r="AA30" s="1116"/>
      <c r="AB30" s="1126"/>
      <c r="AC30" s="1126"/>
      <c r="AD30" s="1114"/>
      <c r="AE30" s="1114"/>
      <c r="AF30" s="1114">
        <v>10</v>
      </c>
      <c r="AG30" s="1114"/>
      <c r="AH30" s="1126">
        <v>0</v>
      </c>
      <c r="AI30" s="1126"/>
      <c r="AJ30" s="1114" t="s">
        <v>2443</v>
      </c>
      <c r="AK30" s="1114"/>
      <c r="AL30" s="1147" t="s">
        <v>2523</v>
      </c>
      <c r="AM30" s="1148"/>
      <c r="AN30" s="1148"/>
      <c r="AO30" s="1148"/>
      <c r="AP30" s="1148"/>
      <c r="AQ30" s="1148"/>
      <c r="AR30" s="1148"/>
      <c r="AS30" s="1149"/>
      <c r="AT30" s="1172"/>
      <c r="AU30" s="1172"/>
      <c r="AV30" s="1172"/>
      <c r="AW30" s="1172"/>
      <c r="AX30" s="1172"/>
      <c r="AY30" s="1172"/>
      <c r="AZ30" s="1172"/>
    </row>
    <row r="31" spans="3:52" ht="39.75" customHeight="1">
      <c r="C31" s="1116"/>
      <c r="D31" s="1120"/>
      <c r="E31" s="1120"/>
      <c r="F31" s="1120"/>
      <c r="G31" s="1120"/>
      <c r="H31" s="1116"/>
      <c r="I31" s="1116"/>
      <c r="J31" s="1115"/>
      <c r="K31" s="1115"/>
      <c r="L31" s="1116"/>
      <c r="M31" s="1116"/>
      <c r="N31" s="1116"/>
      <c r="O31" s="1116"/>
      <c r="P31" s="1116"/>
      <c r="Q31" s="1116"/>
      <c r="R31" s="1116"/>
      <c r="S31" s="1116"/>
      <c r="T31" s="1116"/>
      <c r="U31" s="1116"/>
      <c r="V31" s="1116"/>
      <c r="W31" s="1116"/>
      <c r="X31" s="1116"/>
      <c r="Y31" s="1116"/>
      <c r="Z31" s="1116"/>
      <c r="AA31" s="1116"/>
      <c r="AB31" s="1126"/>
      <c r="AC31" s="1126"/>
      <c r="AD31" s="1114"/>
      <c r="AE31" s="1114"/>
      <c r="AF31" s="1114">
        <v>10</v>
      </c>
      <c r="AG31" s="1114"/>
      <c r="AH31" s="1126">
        <v>0</v>
      </c>
      <c r="AI31" s="1126"/>
      <c r="AJ31" s="1114" t="s">
        <v>2443</v>
      </c>
      <c r="AK31" s="1114"/>
      <c r="AL31" s="1147" t="s">
        <v>2524</v>
      </c>
      <c r="AM31" s="1148"/>
      <c r="AN31" s="1148"/>
      <c r="AO31" s="1148"/>
      <c r="AP31" s="1148"/>
      <c r="AQ31" s="1148"/>
      <c r="AR31" s="1148"/>
      <c r="AS31" s="1149"/>
      <c r="AT31" s="1172"/>
      <c r="AU31" s="1172"/>
      <c r="AV31" s="1172"/>
      <c r="AW31" s="1172"/>
      <c r="AX31" s="1172"/>
      <c r="AY31" s="1172"/>
      <c r="AZ31" s="1172"/>
    </row>
    <row r="32" spans="3:52" ht="39.75" customHeight="1">
      <c r="C32" s="1116"/>
      <c r="D32" s="1120"/>
      <c r="E32" s="1120"/>
      <c r="F32" s="1120"/>
      <c r="G32" s="1120"/>
      <c r="H32" s="1116"/>
      <c r="I32" s="1116"/>
      <c r="J32" s="1115"/>
      <c r="K32" s="1115"/>
      <c r="L32" s="1116"/>
      <c r="M32" s="1116"/>
      <c r="N32" s="1116"/>
      <c r="O32" s="1116"/>
      <c r="P32" s="1116"/>
      <c r="Q32" s="1116"/>
      <c r="R32" s="1116"/>
      <c r="S32" s="1116"/>
      <c r="T32" s="1116"/>
      <c r="U32" s="1116"/>
      <c r="V32" s="1116"/>
      <c r="W32" s="1116"/>
      <c r="X32" s="1116"/>
      <c r="Y32" s="1116"/>
      <c r="Z32" s="1116"/>
      <c r="AA32" s="1116"/>
      <c r="AB32" s="1126"/>
      <c r="AC32" s="1126"/>
      <c r="AD32" s="1114"/>
      <c r="AE32" s="1114"/>
      <c r="AF32" s="1114">
        <v>10</v>
      </c>
      <c r="AG32" s="1114"/>
      <c r="AH32" s="1126">
        <v>0</v>
      </c>
      <c r="AI32" s="1126"/>
      <c r="AJ32" s="1114" t="s">
        <v>2443</v>
      </c>
      <c r="AK32" s="1114"/>
      <c r="AL32" s="1147" t="s">
        <v>2525</v>
      </c>
      <c r="AM32" s="1148"/>
      <c r="AN32" s="1148"/>
      <c r="AO32" s="1148"/>
      <c r="AP32" s="1148"/>
      <c r="AQ32" s="1148"/>
      <c r="AR32" s="1148"/>
      <c r="AS32" s="1149"/>
      <c r="AT32" s="1172"/>
      <c r="AU32" s="1172"/>
      <c r="AV32" s="1172"/>
      <c r="AW32" s="1172"/>
      <c r="AX32" s="1172"/>
      <c r="AY32" s="1172"/>
      <c r="AZ32" s="1172"/>
    </row>
    <row r="33" spans="3:52" ht="39.75" customHeight="1">
      <c r="C33" s="1116"/>
      <c r="D33" s="1120"/>
      <c r="E33" s="1120"/>
      <c r="F33" s="1120"/>
      <c r="G33" s="1120"/>
      <c r="H33" s="1116"/>
      <c r="I33" s="1116"/>
      <c r="J33" s="1115"/>
      <c r="K33" s="1115"/>
      <c r="L33" s="1116"/>
      <c r="M33" s="1116"/>
      <c r="N33" s="1116"/>
      <c r="O33" s="1116"/>
      <c r="P33" s="1116"/>
      <c r="Q33" s="1116"/>
      <c r="R33" s="1116"/>
      <c r="S33" s="1116"/>
      <c r="T33" s="1116"/>
      <c r="U33" s="1116"/>
      <c r="V33" s="1116"/>
      <c r="W33" s="1116"/>
      <c r="X33" s="1116"/>
      <c r="Y33" s="1116"/>
      <c r="Z33" s="1116"/>
      <c r="AA33" s="1116"/>
      <c r="AB33" s="1126"/>
      <c r="AC33" s="1126"/>
      <c r="AD33" s="1114"/>
      <c r="AE33" s="1114"/>
      <c r="AF33" s="1114">
        <v>10</v>
      </c>
      <c r="AG33" s="1114"/>
      <c r="AH33" s="1126">
        <v>0</v>
      </c>
      <c r="AI33" s="1126"/>
      <c r="AJ33" s="1114" t="s">
        <v>2443</v>
      </c>
      <c r="AK33" s="1114"/>
      <c r="AL33" s="1147" t="s">
        <v>2526</v>
      </c>
      <c r="AM33" s="1148"/>
      <c r="AN33" s="1148"/>
      <c r="AO33" s="1148"/>
      <c r="AP33" s="1148"/>
      <c r="AQ33" s="1148"/>
      <c r="AR33" s="1148"/>
      <c r="AS33" s="1149"/>
      <c r="AT33" s="1172"/>
      <c r="AU33" s="1172"/>
      <c r="AV33" s="1172"/>
      <c r="AW33" s="1172"/>
      <c r="AX33" s="1172"/>
      <c r="AY33" s="1172"/>
      <c r="AZ33" s="1172"/>
    </row>
    <row r="34" spans="3:52" ht="39.75" customHeight="1">
      <c r="C34" s="1116"/>
      <c r="D34" s="1120"/>
      <c r="E34" s="1120"/>
      <c r="F34" s="1120"/>
      <c r="G34" s="1120"/>
      <c r="H34" s="1116"/>
      <c r="I34" s="1116"/>
      <c r="J34" s="1115"/>
      <c r="K34" s="1115"/>
      <c r="L34" s="1116"/>
      <c r="M34" s="1116"/>
      <c r="N34" s="1116"/>
      <c r="O34" s="1116"/>
      <c r="P34" s="1116"/>
      <c r="Q34" s="1116"/>
      <c r="R34" s="1116"/>
      <c r="S34" s="1116"/>
      <c r="T34" s="1116"/>
      <c r="U34" s="1116"/>
      <c r="V34" s="1116"/>
      <c r="W34" s="1116"/>
      <c r="X34" s="1116"/>
      <c r="Y34" s="1116"/>
      <c r="Z34" s="1116"/>
      <c r="AA34" s="1116"/>
      <c r="AB34" s="1126"/>
      <c r="AC34" s="1126"/>
      <c r="AD34" s="1114"/>
      <c r="AE34" s="1114"/>
      <c r="AF34" s="1114">
        <v>1</v>
      </c>
      <c r="AG34" s="1114"/>
      <c r="AH34" s="1126">
        <v>0</v>
      </c>
      <c r="AI34" s="1126"/>
      <c r="AJ34" s="1114">
        <v>2</v>
      </c>
      <c r="AK34" s="1114"/>
      <c r="AL34" s="1147" t="s">
        <v>2651</v>
      </c>
      <c r="AM34" s="1148"/>
      <c r="AN34" s="1148"/>
      <c r="AO34" s="1148"/>
      <c r="AP34" s="1148"/>
      <c r="AQ34" s="1148"/>
      <c r="AR34" s="1148"/>
      <c r="AS34" s="1149"/>
      <c r="AT34" s="1172"/>
      <c r="AU34" s="1172"/>
      <c r="AV34" s="1172"/>
      <c r="AW34" s="1172"/>
      <c r="AX34" s="1172"/>
      <c r="AY34" s="1172"/>
      <c r="AZ34" s="1172"/>
    </row>
    <row r="35" spans="3:52" ht="39.75" customHeight="1">
      <c r="C35" s="1116"/>
      <c r="D35" s="1120"/>
      <c r="E35" s="1120"/>
      <c r="F35" s="1120"/>
      <c r="G35" s="1120"/>
      <c r="H35" s="1116"/>
      <c r="I35" s="1116"/>
      <c r="J35" s="1115"/>
      <c r="K35" s="1115"/>
      <c r="L35" s="1116"/>
      <c r="M35" s="1116"/>
      <c r="N35" s="1116"/>
      <c r="O35" s="1116"/>
      <c r="P35" s="1116"/>
      <c r="Q35" s="1116"/>
      <c r="R35" s="1116"/>
      <c r="S35" s="1116"/>
      <c r="T35" s="1116"/>
      <c r="U35" s="1116"/>
      <c r="V35" s="1116"/>
      <c r="W35" s="1116"/>
      <c r="X35" s="1116"/>
      <c r="Y35" s="1116"/>
      <c r="Z35" s="1116"/>
      <c r="AA35" s="1116"/>
      <c r="AB35" s="1126"/>
      <c r="AC35" s="1126"/>
      <c r="AD35" s="1114"/>
      <c r="AE35" s="1114"/>
      <c r="AF35" s="1114">
        <v>1</v>
      </c>
      <c r="AG35" s="1114"/>
      <c r="AH35" s="1126">
        <v>0</v>
      </c>
      <c r="AI35" s="1126"/>
      <c r="AJ35" s="1114">
        <v>2</v>
      </c>
      <c r="AK35" s="1114"/>
      <c r="AL35" s="1147" t="s">
        <v>2652</v>
      </c>
      <c r="AM35" s="1148"/>
      <c r="AN35" s="1148"/>
      <c r="AO35" s="1148"/>
      <c r="AP35" s="1148"/>
      <c r="AQ35" s="1148"/>
      <c r="AR35" s="1148"/>
      <c r="AS35" s="1149"/>
      <c r="AT35" s="1172"/>
      <c r="AU35" s="1172"/>
      <c r="AV35" s="1172"/>
      <c r="AW35" s="1172"/>
      <c r="AX35" s="1172"/>
      <c r="AY35" s="1172"/>
      <c r="AZ35" s="1172"/>
    </row>
    <row r="36" spans="3:52" ht="39.75" customHeight="1">
      <c r="C36" s="1116">
        <f>MAX(C$8:C35)+1</f>
        <v>6</v>
      </c>
      <c r="D36" s="1120" t="s">
        <v>2629</v>
      </c>
      <c r="E36" s="1120"/>
      <c r="F36" s="1120"/>
      <c r="G36" s="1120"/>
      <c r="H36" s="1114" t="s">
        <v>2781</v>
      </c>
      <c r="I36" s="1116"/>
      <c r="J36" s="1115">
        <v>0</v>
      </c>
      <c r="K36" s="1115"/>
      <c r="L36" s="1114" t="s">
        <v>3007</v>
      </c>
      <c r="M36" s="1116"/>
      <c r="N36" s="1116"/>
      <c r="O36" s="1116"/>
      <c r="P36" s="1116"/>
      <c r="Q36" s="1116"/>
      <c r="R36" s="1114" t="s">
        <v>2630</v>
      </c>
      <c r="S36" s="1116"/>
      <c r="T36" s="1116"/>
      <c r="U36" s="1116"/>
      <c r="V36" s="1116"/>
      <c r="W36" s="1116"/>
      <c r="X36" s="1114" t="s">
        <v>2520</v>
      </c>
      <c r="Y36" s="1116"/>
      <c r="Z36" s="1116"/>
      <c r="AA36" s="1116"/>
      <c r="AB36" s="1126">
        <v>0</v>
      </c>
      <c r="AC36" s="1126"/>
      <c r="AD36" s="1114">
        <v>14</v>
      </c>
      <c r="AE36" s="1114"/>
      <c r="AF36" s="1114">
        <v>10</v>
      </c>
      <c r="AG36" s="1114"/>
      <c r="AH36" s="1126">
        <v>0</v>
      </c>
      <c r="AI36" s="1126"/>
      <c r="AJ36" s="1114" t="s">
        <v>2444</v>
      </c>
      <c r="AK36" s="1114"/>
      <c r="AL36" s="1147" t="s">
        <v>2527</v>
      </c>
      <c r="AM36" s="1148"/>
      <c r="AN36" s="1148"/>
      <c r="AO36" s="1148"/>
      <c r="AP36" s="1148"/>
      <c r="AQ36" s="1148"/>
      <c r="AR36" s="1148"/>
      <c r="AS36" s="1149"/>
      <c r="AT36" s="1172" t="s">
        <v>2445</v>
      </c>
      <c r="AU36" s="1172"/>
      <c r="AV36" s="1172"/>
      <c r="AW36" s="1172"/>
      <c r="AX36" s="1172"/>
      <c r="AY36" s="1172"/>
      <c r="AZ36" s="1172"/>
    </row>
    <row r="37" spans="3:52" ht="39.75" customHeight="1">
      <c r="C37" s="1116"/>
      <c r="D37" s="1120"/>
      <c r="E37" s="1120"/>
      <c r="F37" s="1120"/>
      <c r="G37" s="1120"/>
      <c r="H37" s="1116"/>
      <c r="I37" s="1116"/>
      <c r="J37" s="1115"/>
      <c r="K37" s="1115"/>
      <c r="L37" s="1116"/>
      <c r="M37" s="1116"/>
      <c r="N37" s="1116"/>
      <c r="O37" s="1116"/>
      <c r="P37" s="1116"/>
      <c r="Q37" s="1116"/>
      <c r="R37" s="1116"/>
      <c r="S37" s="1116"/>
      <c r="T37" s="1116"/>
      <c r="U37" s="1116"/>
      <c r="V37" s="1116"/>
      <c r="W37" s="1116"/>
      <c r="X37" s="1114"/>
      <c r="Y37" s="1116"/>
      <c r="Z37" s="1116"/>
      <c r="AA37" s="1116"/>
      <c r="AB37" s="1126"/>
      <c r="AC37" s="1126"/>
      <c r="AD37" s="1114"/>
      <c r="AE37" s="1114"/>
      <c r="AF37" s="1114">
        <v>10</v>
      </c>
      <c r="AG37" s="1114"/>
      <c r="AH37" s="1126">
        <v>0</v>
      </c>
      <c r="AI37" s="1126"/>
      <c r="AJ37" s="1114" t="s">
        <v>2443</v>
      </c>
      <c r="AK37" s="1114"/>
      <c r="AL37" s="1147" t="s">
        <v>2528</v>
      </c>
      <c r="AM37" s="1148"/>
      <c r="AN37" s="1148"/>
      <c r="AO37" s="1148"/>
      <c r="AP37" s="1148"/>
      <c r="AQ37" s="1148"/>
      <c r="AR37" s="1148"/>
      <c r="AS37" s="1149"/>
      <c r="AT37" s="1172"/>
      <c r="AU37" s="1172"/>
      <c r="AV37" s="1172"/>
      <c r="AW37" s="1172"/>
      <c r="AX37" s="1172"/>
      <c r="AY37" s="1172"/>
      <c r="AZ37" s="1172"/>
    </row>
    <row r="38" spans="3:52" ht="39.75" customHeight="1">
      <c r="C38" s="1116"/>
      <c r="D38" s="1120"/>
      <c r="E38" s="1120"/>
      <c r="F38" s="1120"/>
      <c r="G38" s="1120"/>
      <c r="H38" s="1116"/>
      <c r="I38" s="1116"/>
      <c r="J38" s="1115"/>
      <c r="K38" s="1115"/>
      <c r="L38" s="1116"/>
      <c r="M38" s="1116"/>
      <c r="N38" s="1116"/>
      <c r="O38" s="1116"/>
      <c r="P38" s="1116"/>
      <c r="Q38" s="1116"/>
      <c r="R38" s="1116"/>
      <c r="S38" s="1116"/>
      <c r="T38" s="1116"/>
      <c r="U38" s="1116"/>
      <c r="V38" s="1116"/>
      <c r="W38" s="1116"/>
      <c r="X38" s="1114"/>
      <c r="Y38" s="1116"/>
      <c r="Z38" s="1116"/>
      <c r="AA38" s="1116"/>
      <c r="AB38" s="1126"/>
      <c r="AC38" s="1126"/>
      <c r="AD38" s="1114"/>
      <c r="AE38" s="1114"/>
      <c r="AF38" s="1114">
        <v>10</v>
      </c>
      <c r="AG38" s="1114"/>
      <c r="AH38" s="1126">
        <v>0</v>
      </c>
      <c r="AI38" s="1126"/>
      <c r="AJ38" s="1114" t="s">
        <v>2443</v>
      </c>
      <c r="AK38" s="1114"/>
      <c r="AL38" s="1147" t="s">
        <v>2529</v>
      </c>
      <c r="AM38" s="1148"/>
      <c r="AN38" s="1148"/>
      <c r="AO38" s="1148"/>
      <c r="AP38" s="1148"/>
      <c r="AQ38" s="1148"/>
      <c r="AR38" s="1148"/>
      <c r="AS38" s="1149"/>
      <c r="AT38" s="1172"/>
      <c r="AU38" s="1172"/>
      <c r="AV38" s="1172"/>
      <c r="AW38" s="1172"/>
      <c r="AX38" s="1172"/>
      <c r="AY38" s="1172"/>
      <c r="AZ38" s="1172"/>
    </row>
    <row r="39" spans="3:52" ht="39.75" customHeight="1">
      <c r="C39" s="1116"/>
      <c r="D39" s="1120"/>
      <c r="E39" s="1120"/>
      <c r="F39" s="1120"/>
      <c r="G39" s="1120"/>
      <c r="H39" s="1116"/>
      <c r="I39" s="1116"/>
      <c r="J39" s="1115"/>
      <c r="K39" s="1115"/>
      <c r="L39" s="1116"/>
      <c r="M39" s="1116"/>
      <c r="N39" s="1116"/>
      <c r="O39" s="1116"/>
      <c r="P39" s="1116"/>
      <c r="Q39" s="1116"/>
      <c r="R39" s="1116"/>
      <c r="S39" s="1116"/>
      <c r="T39" s="1116"/>
      <c r="U39" s="1116"/>
      <c r="V39" s="1116"/>
      <c r="W39" s="1116"/>
      <c r="X39" s="1114"/>
      <c r="Y39" s="1116"/>
      <c r="Z39" s="1116"/>
      <c r="AA39" s="1116"/>
      <c r="AB39" s="1126"/>
      <c r="AC39" s="1126"/>
      <c r="AD39" s="1114"/>
      <c r="AE39" s="1114"/>
      <c r="AF39" s="1114">
        <v>10</v>
      </c>
      <c r="AG39" s="1114"/>
      <c r="AH39" s="1126">
        <v>0</v>
      </c>
      <c r="AI39" s="1126"/>
      <c r="AJ39" s="1114" t="s">
        <v>2443</v>
      </c>
      <c r="AK39" s="1114"/>
      <c r="AL39" s="1147" t="s">
        <v>2530</v>
      </c>
      <c r="AM39" s="1148"/>
      <c r="AN39" s="1148"/>
      <c r="AO39" s="1148"/>
      <c r="AP39" s="1148"/>
      <c r="AQ39" s="1148"/>
      <c r="AR39" s="1148"/>
      <c r="AS39" s="1149"/>
      <c r="AT39" s="1172"/>
      <c r="AU39" s="1172"/>
      <c r="AV39" s="1172"/>
      <c r="AW39" s="1172"/>
      <c r="AX39" s="1172"/>
      <c r="AY39" s="1172"/>
      <c r="AZ39" s="1172"/>
    </row>
    <row r="40" spans="3:52" ht="39.75" customHeight="1">
      <c r="C40" s="1116"/>
      <c r="D40" s="1120"/>
      <c r="E40" s="1120"/>
      <c r="F40" s="1120"/>
      <c r="G40" s="1120"/>
      <c r="H40" s="1116"/>
      <c r="I40" s="1116"/>
      <c r="J40" s="1115"/>
      <c r="K40" s="1115"/>
      <c r="L40" s="1116"/>
      <c r="M40" s="1116"/>
      <c r="N40" s="1116"/>
      <c r="O40" s="1116"/>
      <c r="P40" s="1116"/>
      <c r="Q40" s="1116"/>
      <c r="R40" s="1116"/>
      <c r="S40" s="1116"/>
      <c r="T40" s="1116"/>
      <c r="U40" s="1116"/>
      <c r="V40" s="1116"/>
      <c r="W40" s="1116"/>
      <c r="X40" s="1114"/>
      <c r="Y40" s="1116"/>
      <c r="Z40" s="1116"/>
      <c r="AA40" s="1116"/>
      <c r="AB40" s="1126"/>
      <c r="AC40" s="1126"/>
      <c r="AD40" s="1114"/>
      <c r="AE40" s="1114"/>
      <c r="AF40" s="1114">
        <v>10</v>
      </c>
      <c r="AG40" s="1114"/>
      <c r="AH40" s="1126">
        <v>0</v>
      </c>
      <c r="AI40" s="1126"/>
      <c r="AJ40" s="1114" t="s">
        <v>2443</v>
      </c>
      <c r="AK40" s="1114"/>
      <c r="AL40" s="1147" t="s">
        <v>2531</v>
      </c>
      <c r="AM40" s="1148"/>
      <c r="AN40" s="1148"/>
      <c r="AO40" s="1148"/>
      <c r="AP40" s="1148"/>
      <c r="AQ40" s="1148"/>
      <c r="AR40" s="1148"/>
      <c r="AS40" s="1149"/>
      <c r="AT40" s="1172"/>
      <c r="AU40" s="1172"/>
      <c r="AV40" s="1172"/>
      <c r="AW40" s="1172"/>
      <c r="AX40" s="1172"/>
      <c r="AY40" s="1172"/>
      <c r="AZ40" s="1172"/>
    </row>
    <row r="41" spans="3:52" ht="39.75" customHeight="1">
      <c r="C41" s="1116"/>
      <c r="D41" s="1120"/>
      <c r="E41" s="1120"/>
      <c r="F41" s="1120"/>
      <c r="G41" s="1120"/>
      <c r="H41" s="1116"/>
      <c r="I41" s="1116"/>
      <c r="J41" s="1115"/>
      <c r="K41" s="1115"/>
      <c r="L41" s="1116"/>
      <c r="M41" s="1116"/>
      <c r="N41" s="1116"/>
      <c r="O41" s="1116"/>
      <c r="P41" s="1116"/>
      <c r="Q41" s="1116"/>
      <c r="R41" s="1116"/>
      <c r="S41" s="1116"/>
      <c r="T41" s="1116"/>
      <c r="U41" s="1116"/>
      <c r="V41" s="1116"/>
      <c r="W41" s="1116"/>
      <c r="X41" s="1114"/>
      <c r="Y41" s="1116"/>
      <c r="Z41" s="1116"/>
      <c r="AA41" s="1116"/>
      <c r="AB41" s="1126"/>
      <c r="AC41" s="1126"/>
      <c r="AD41" s="1114"/>
      <c r="AE41" s="1114"/>
      <c r="AF41" s="1114">
        <v>10</v>
      </c>
      <c r="AG41" s="1114"/>
      <c r="AH41" s="1126">
        <v>0</v>
      </c>
      <c r="AI41" s="1126"/>
      <c r="AJ41" s="1114" t="s">
        <v>2443</v>
      </c>
      <c r="AK41" s="1114"/>
      <c r="AL41" s="1147" t="s">
        <v>2532</v>
      </c>
      <c r="AM41" s="1148"/>
      <c r="AN41" s="1148"/>
      <c r="AO41" s="1148"/>
      <c r="AP41" s="1148"/>
      <c r="AQ41" s="1148"/>
      <c r="AR41" s="1148"/>
      <c r="AS41" s="1149"/>
      <c r="AT41" s="1172"/>
      <c r="AU41" s="1172"/>
      <c r="AV41" s="1172"/>
      <c r="AW41" s="1172"/>
      <c r="AX41" s="1172"/>
      <c r="AY41" s="1172"/>
      <c r="AZ41" s="1172"/>
    </row>
    <row r="42" spans="3:52" ht="39.75" customHeight="1">
      <c r="C42" s="1116"/>
      <c r="D42" s="1120"/>
      <c r="E42" s="1120"/>
      <c r="F42" s="1120"/>
      <c r="G42" s="1120"/>
      <c r="H42" s="1116"/>
      <c r="I42" s="1116"/>
      <c r="J42" s="1115"/>
      <c r="K42" s="1115"/>
      <c r="L42" s="1116"/>
      <c r="M42" s="1116"/>
      <c r="N42" s="1116"/>
      <c r="O42" s="1116"/>
      <c r="P42" s="1116"/>
      <c r="Q42" s="1116"/>
      <c r="R42" s="1116"/>
      <c r="S42" s="1116"/>
      <c r="T42" s="1116"/>
      <c r="U42" s="1116"/>
      <c r="V42" s="1116"/>
      <c r="W42" s="1116"/>
      <c r="X42" s="1116"/>
      <c r="Y42" s="1116"/>
      <c r="Z42" s="1116"/>
      <c r="AA42" s="1116"/>
      <c r="AB42" s="1126"/>
      <c r="AC42" s="1126"/>
      <c r="AD42" s="1114"/>
      <c r="AE42" s="1114"/>
      <c r="AF42" s="1114">
        <v>10</v>
      </c>
      <c r="AG42" s="1114"/>
      <c r="AH42" s="1126">
        <v>0</v>
      </c>
      <c r="AI42" s="1126"/>
      <c r="AJ42" s="1114" t="s">
        <v>2443</v>
      </c>
      <c r="AK42" s="1114"/>
      <c r="AL42" s="1147" t="s">
        <v>2533</v>
      </c>
      <c r="AM42" s="1148"/>
      <c r="AN42" s="1148"/>
      <c r="AO42" s="1148"/>
      <c r="AP42" s="1148"/>
      <c r="AQ42" s="1148"/>
      <c r="AR42" s="1148"/>
      <c r="AS42" s="1149"/>
      <c r="AT42" s="1172"/>
      <c r="AU42" s="1172"/>
      <c r="AV42" s="1172"/>
      <c r="AW42" s="1172"/>
      <c r="AX42" s="1172"/>
      <c r="AY42" s="1172"/>
      <c r="AZ42" s="1172"/>
    </row>
    <row r="43" spans="3:52" ht="39.75" customHeight="1">
      <c r="C43" s="1116"/>
      <c r="D43" s="1120"/>
      <c r="E43" s="1120"/>
      <c r="F43" s="1120"/>
      <c r="G43" s="1120"/>
      <c r="H43" s="1116"/>
      <c r="I43" s="1116"/>
      <c r="J43" s="1115"/>
      <c r="K43" s="1115"/>
      <c r="L43" s="1116"/>
      <c r="M43" s="1116"/>
      <c r="N43" s="1116"/>
      <c r="O43" s="1116"/>
      <c r="P43" s="1116"/>
      <c r="Q43" s="1116"/>
      <c r="R43" s="1116"/>
      <c r="S43" s="1116"/>
      <c r="T43" s="1116"/>
      <c r="U43" s="1116"/>
      <c r="V43" s="1116"/>
      <c r="W43" s="1116"/>
      <c r="X43" s="1116"/>
      <c r="Y43" s="1116"/>
      <c r="Z43" s="1116"/>
      <c r="AA43" s="1116"/>
      <c r="AB43" s="1126"/>
      <c r="AC43" s="1126"/>
      <c r="AD43" s="1114"/>
      <c r="AE43" s="1114"/>
      <c r="AF43" s="1114">
        <v>10</v>
      </c>
      <c r="AG43" s="1114"/>
      <c r="AH43" s="1126">
        <v>0</v>
      </c>
      <c r="AI43" s="1126"/>
      <c r="AJ43" s="1114" t="s">
        <v>2443</v>
      </c>
      <c r="AK43" s="1114"/>
      <c r="AL43" s="1147" t="s">
        <v>2534</v>
      </c>
      <c r="AM43" s="1148"/>
      <c r="AN43" s="1148"/>
      <c r="AO43" s="1148"/>
      <c r="AP43" s="1148"/>
      <c r="AQ43" s="1148"/>
      <c r="AR43" s="1148"/>
      <c r="AS43" s="1149"/>
      <c r="AT43" s="1172"/>
      <c r="AU43" s="1172"/>
      <c r="AV43" s="1172"/>
      <c r="AW43" s="1172"/>
      <c r="AX43" s="1172"/>
      <c r="AY43" s="1172"/>
      <c r="AZ43" s="1172"/>
    </row>
    <row r="44" spans="3:52" ht="39.75" customHeight="1">
      <c r="C44" s="1116"/>
      <c r="D44" s="1120"/>
      <c r="E44" s="1120"/>
      <c r="F44" s="1120"/>
      <c r="G44" s="1120"/>
      <c r="H44" s="1116"/>
      <c r="I44" s="1116"/>
      <c r="J44" s="1115"/>
      <c r="K44" s="1115"/>
      <c r="L44" s="1116"/>
      <c r="M44" s="1116"/>
      <c r="N44" s="1116"/>
      <c r="O44" s="1116"/>
      <c r="P44" s="1116"/>
      <c r="Q44" s="1116"/>
      <c r="R44" s="1116"/>
      <c r="S44" s="1116"/>
      <c r="T44" s="1116"/>
      <c r="U44" s="1116"/>
      <c r="V44" s="1116"/>
      <c r="W44" s="1116"/>
      <c r="X44" s="1116"/>
      <c r="Y44" s="1116"/>
      <c r="Z44" s="1116"/>
      <c r="AA44" s="1116"/>
      <c r="AB44" s="1126"/>
      <c r="AC44" s="1126"/>
      <c r="AD44" s="1114"/>
      <c r="AE44" s="1114"/>
      <c r="AF44" s="1114">
        <v>10</v>
      </c>
      <c r="AG44" s="1114"/>
      <c r="AH44" s="1126">
        <v>0</v>
      </c>
      <c r="AI44" s="1126"/>
      <c r="AJ44" s="1114" t="s">
        <v>2443</v>
      </c>
      <c r="AK44" s="1114"/>
      <c r="AL44" s="1147" t="s">
        <v>2535</v>
      </c>
      <c r="AM44" s="1148"/>
      <c r="AN44" s="1148"/>
      <c r="AO44" s="1148"/>
      <c r="AP44" s="1148"/>
      <c r="AQ44" s="1148"/>
      <c r="AR44" s="1148"/>
      <c r="AS44" s="1149"/>
      <c r="AT44" s="1172"/>
      <c r="AU44" s="1172"/>
      <c r="AV44" s="1172"/>
      <c r="AW44" s="1172"/>
      <c r="AX44" s="1172"/>
      <c r="AY44" s="1172"/>
      <c r="AZ44" s="1172"/>
    </row>
    <row r="45" spans="3:52" ht="39.75" customHeight="1">
      <c r="C45" s="1116"/>
      <c r="D45" s="1120"/>
      <c r="E45" s="1120"/>
      <c r="F45" s="1120"/>
      <c r="G45" s="1120"/>
      <c r="H45" s="1116"/>
      <c r="I45" s="1116"/>
      <c r="J45" s="1115"/>
      <c r="K45" s="1115"/>
      <c r="L45" s="1116"/>
      <c r="M45" s="1116"/>
      <c r="N45" s="1116"/>
      <c r="O45" s="1116"/>
      <c r="P45" s="1116"/>
      <c r="Q45" s="1116"/>
      <c r="R45" s="1116"/>
      <c r="S45" s="1116"/>
      <c r="T45" s="1116"/>
      <c r="U45" s="1116"/>
      <c r="V45" s="1116"/>
      <c r="W45" s="1116"/>
      <c r="X45" s="1116"/>
      <c r="Y45" s="1116"/>
      <c r="Z45" s="1116"/>
      <c r="AA45" s="1116"/>
      <c r="AB45" s="1126"/>
      <c r="AC45" s="1126"/>
      <c r="AD45" s="1114"/>
      <c r="AE45" s="1114"/>
      <c r="AF45" s="1114">
        <v>10</v>
      </c>
      <c r="AG45" s="1114"/>
      <c r="AH45" s="1126">
        <v>0</v>
      </c>
      <c r="AI45" s="1126"/>
      <c r="AJ45" s="1114" t="s">
        <v>2443</v>
      </c>
      <c r="AK45" s="1114"/>
      <c r="AL45" s="1147" t="s">
        <v>2536</v>
      </c>
      <c r="AM45" s="1148"/>
      <c r="AN45" s="1148"/>
      <c r="AO45" s="1148"/>
      <c r="AP45" s="1148"/>
      <c r="AQ45" s="1148"/>
      <c r="AR45" s="1148"/>
      <c r="AS45" s="1149"/>
      <c r="AT45" s="1172"/>
      <c r="AU45" s="1172"/>
      <c r="AV45" s="1172"/>
      <c r="AW45" s="1172"/>
      <c r="AX45" s="1172"/>
      <c r="AY45" s="1172"/>
      <c r="AZ45" s="1172"/>
    </row>
    <row r="46" spans="3:52" ht="39.75" customHeight="1">
      <c r="C46" s="1116"/>
      <c r="D46" s="1120"/>
      <c r="E46" s="1120"/>
      <c r="F46" s="1120"/>
      <c r="G46" s="1120"/>
      <c r="H46" s="1116"/>
      <c r="I46" s="1116"/>
      <c r="J46" s="1115"/>
      <c r="K46" s="1115"/>
      <c r="L46" s="1116"/>
      <c r="M46" s="1116"/>
      <c r="N46" s="1116"/>
      <c r="O46" s="1116"/>
      <c r="P46" s="1116"/>
      <c r="Q46" s="1116"/>
      <c r="R46" s="1116"/>
      <c r="S46" s="1116"/>
      <c r="T46" s="1116"/>
      <c r="U46" s="1116"/>
      <c r="V46" s="1116"/>
      <c r="W46" s="1116"/>
      <c r="X46" s="1116"/>
      <c r="Y46" s="1116"/>
      <c r="Z46" s="1116"/>
      <c r="AA46" s="1116"/>
      <c r="AB46" s="1126"/>
      <c r="AC46" s="1126"/>
      <c r="AD46" s="1114"/>
      <c r="AE46" s="1114"/>
      <c r="AF46" s="1114">
        <v>10</v>
      </c>
      <c r="AG46" s="1114"/>
      <c r="AH46" s="1126">
        <v>0</v>
      </c>
      <c r="AI46" s="1126"/>
      <c r="AJ46" s="1114" t="s">
        <v>2443</v>
      </c>
      <c r="AK46" s="1114"/>
      <c r="AL46" s="1147" t="s">
        <v>2537</v>
      </c>
      <c r="AM46" s="1148"/>
      <c r="AN46" s="1148"/>
      <c r="AO46" s="1148"/>
      <c r="AP46" s="1148"/>
      <c r="AQ46" s="1148"/>
      <c r="AR46" s="1148"/>
      <c r="AS46" s="1149"/>
      <c r="AT46" s="1172"/>
      <c r="AU46" s="1172"/>
      <c r="AV46" s="1172"/>
      <c r="AW46" s="1172"/>
      <c r="AX46" s="1172"/>
      <c r="AY46" s="1172"/>
      <c r="AZ46" s="1172"/>
    </row>
    <row r="47" spans="3:52" ht="39.75" customHeight="1">
      <c r="C47" s="1116"/>
      <c r="D47" s="1120"/>
      <c r="E47" s="1120"/>
      <c r="F47" s="1120"/>
      <c r="G47" s="1120"/>
      <c r="H47" s="1116"/>
      <c r="I47" s="1116"/>
      <c r="J47" s="1115"/>
      <c r="K47" s="1115"/>
      <c r="L47" s="1116"/>
      <c r="M47" s="1116"/>
      <c r="N47" s="1116"/>
      <c r="O47" s="1116"/>
      <c r="P47" s="1116"/>
      <c r="Q47" s="1116"/>
      <c r="R47" s="1116"/>
      <c r="S47" s="1116"/>
      <c r="T47" s="1116"/>
      <c r="U47" s="1116"/>
      <c r="V47" s="1116"/>
      <c r="W47" s="1116"/>
      <c r="X47" s="1116"/>
      <c r="Y47" s="1116"/>
      <c r="Z47" s="1116"/>
      <c r="AA47" s="1116"/>
      <c r="AB47" s="1126"/>
      <c r="AC47" s="1126"/>
      <c r="AD47" s="1114"/>
      <c r="AE47" s="1114"/>
      <c r="AF47" s="1114">
        <v>10</v>
      </c>
      <c r="AG47" s="1114"/>
      <c r="AH47" s="1126">
        <v>0</v>
      </c>
      <c r="AI47" s="1126"/>
      <c r="AJ47" s="1114" t="s">
        <v>2443</v>
      </c>
      <c r="AK47" s="1114"/>
      <c r="AL47" s="1147" t="s">
        <v>2538</v>
      </c>
      <c r="AM47" s="1148"/>
      <c r="AN47" s="1148"/>
      <c r="AO47" s="1148"/>
      <c r="AP47" s="1148"/>
      <c r="AQ47" s="1148"/>
      <c r="AR47" s="1148"/>
      <c r="AS47" s="1149"/>
      <c r="AT47" s="1172"/>
      <c r="AU47" s="1172"/>
      <c r="AV47" s="1172"/>
      <c r="AW47" s="1172"/>
      <c r="AX47" s="1172"/>
      <c r="AY47" s="1172"/>
      <c r="AZ47" s="1172"/>
    </row>
    <row r="48" spans="3:52" ht="39.75" customHeight="1">
      <c r="C48" s="1116"/>
      <c r="D48" s="1120"/>
      <c r="E48" s="1120"/>
      <c r="F48" s="1120"/>
      <c r="G48" s="1120"/>
      <c r="H48" s="1116"/>
      <c r="I48" s="1116"/>
      <c r="J48" s="1115"/>
      <c r="K48" s="1115"/>
      <c r="L48" s="1116"/>
      <c r="M48" s="1116"/>
      <c r="N48" s="1116"/>
      <c r="O48" s="1116"/>
      <c r="P48" s="1116"/>
      <c r="Q48" s="1116"/>
      <c r="R48" s="1116"/>
      <c r="S48" s="1116"/>
      <c r="T48" s="1116"/>
      <c r="U48" s="1116"/>
      <c r="V48" s="1116"/>
      <c r="W48" s="1116"/>
      <c r="X48" s="1116"/>
      <c r="Y48" s="1116"/>
      <c r="Z48" s="1116"/>
      <c r="AA48" s="1116"/>
      <c r="AB48" s="1126"/>
      <c r="AC48" s="1126"/>
      <c r="AD48" s="1114"/>
      <c r="AE48" s="1114"/>
      <c r="AF48" s="1114">
        <v>1</v>
      </c>
      <c r="AG48" s="1114"/>
      <c r="AH48" s="1126">
        <v>0</v>
      </c>
      <c r="AI48" s="1126"/>
      <c r="AJ48" s="1114">
        <v>2</v>
      </c>
      <c r="AK48" s="1114"/>
      <c r="AL48" s="1147" t="s">
        <v>2651</v>
      </c>
      <c r="AM48" s="1148"/>
      <c r="AN48" s="1148"/>
      <c r="AO48" s="1148"/>
      <c r="AP48" s="1148"/>
      <c r="AQ48" s="1148"/>
      <c r="AR48" s="1148"/>
      <c r="AS48" s="1149"/>
      <c r="AT48" s="1172"/>
      <c r="AU48" s="1172"/>
      <c r="AV48" s="1172"/>
      <c r="AW48" s="1172"/>
      <c r="AX48" s="1172"/>
      <c r="AY48" s="1172"/>
      <c r="AZ48" s="1172"/>
    </row>
    <row r="49" spans="3:52" ht="39.75" customHeight="1">
      <c r="C49" s="1116"/>
      <c r="D49" s="1120"/>
      <c r="E49" s="1120"/>
      <c r="F49" s="1120"/>
      <c r="G49" s="1120"/>
      <c r="H49" s="1116"/>
      <c r="I49" s="1116"/>
      <c r="J49" s="1115"/>
      <c r="K49" s="1115"/>
      <c r="L49" s="1116"/>
      <c r="M49" s="1116"/>
      <c r="N49" s="1116"/>
      <c r="O49" s="1116"/>
      <c r="P49" s="1116"/>
      <c r="Q49" s="1116"/>
      <c r="R49" s="1116"/>
      <c r="S49" s="1116"/>
      <c r="T49" s="1116"/>
      <c r="U49" s="1116"/>
      <c r="V49" s="1116"/>
      <c r="W49" s="1116"/>
      <c r="X49" s="1116"/>
      <c r="Y49" s="1116"/>
      <c r="Z49" s="1116"/>
      <c r="AA49" s="1116"/>
      <c r="AB49" s="1126"/>
      <c r="AC49" s="1126"/>
      <c r="AD49" s="1114"/>
      <c r="AE49" s="1114"/>
      <c r="AF49" s="1114">
        <v>1</v>
      </c>
      <c r="AG49" s="1114"/>
      <c r="AH49" s="1126">
        <v>0</v>
      </c>
      <c r="AI49" s="1126"/>
      <c r="AJ49" s="1114">
        <v>2</v>
      </c>
      <c r="AK49" s="1114"/>
      <c r="AL49" s="1147" t="s">
        <v>2652</v>
      </c>
      <c r="AM49" s="1148"/>
      <c r="AN49" s="1148"/>
      <c r="AO49" s="1148"/>
      <c r="AP49" s="1148"/>
      <c r="AQ49" s="1148"/>
      <c r="AR49" s="1148"/>
      <c r="AS49" s="1149"/>
      <c r="AT49" s="1172"/>
      <c r="AU49" s="1172"/>
      <c r="AV49" s="1172"/>
      <c r="AW49" s="1172"/>
      <c r="AX49" s="1172"/>
      <c r="AY49" s="1172"/>
      <c r="AZ49" s="1172"/>
    </row>
    <row r="50" spans="3:52" ht="39.75" customHeight="1">
      <c r="C50" s="1116">
        <f>MAX(C$8:C49)+1</f>
        <v>7</v>
      </c>
      <c r="D50" s="1120" t="s">
        <v>2201</v>
      </c>
      <c r="E50" s="1120"/>
      <c r="F50" s="1120"/>
      <c r="G50" s="1120"/>
      <c r="H50" s="1116">
        <v>60</v>
      </c>
      <c r="I50" s="1116"/>
      <c r="J50" s="1115"/>
      <c r="K50" s="1115"/>
      <c r="L50" s="1296" t="s">
        <v>2631</v>
      </c>
      <c r="M50" s="1116"/>
      <c r="N50" s="1116"/>
      <c r="O50" s="1116"/>
      <c r="P50" s="1116"/>
      <c r="Q50" s="1116"/>
      <c r="R50" s="1296" t="s">
        <v>2632</v>
      </c>
      <c r="S50" s="1116"/>
      <c r="T50" s="1116"/>
      <c r="U50" s="1116"/>
      <c r="V50" s="1116"/>
      <c r="W50" s="1116"/>
      <c r="X50" s="1114" t="s">
        <v>2628</v>
      </c>
      <c r="Y50" s="1116"/>
      <c r="Z50" s="1116"/>
      <c r="AA50" s="1116"/>
      <c r="AB50" s="1126">
        <v>0</v>
      </c>
      <c r="AC50" s="1126"/>
      <c r="AD50" s="1114">
        <v>3</v>
      </c>
      <c r="AE50" s="1114"/>
      <c r="AF50" s="1114">
        <v>10</v>
      </c>
      <c r="AG50" s="1114"/>
      <c r="AH50" s="1126">
        <v>0</v>
      </c>
      <c r="AI50" s="1126"/>
      <c r="AJ50" s="1114" t="s">
        <v>2443</v>
      </c>
      <c r="AK50" s="1114"/>
      <c r="AL50" s="1147" t="s">
        <v>2539</v>
      </c>
      <c r="AM50" s="1148"/>
      <c r="AN50" s="1148"/>
      <c r="AO50" s="1148"/>
      <c r="AP50" s="1148"/>
      <c r="AQ50" s="1148"/>
      <c r="AR50" s="1148"/>
      <c r="AS50" s="1149"/>
      <c r="AT50" s="1172"/>
      <c r="AU50" s="1172"/>
      <c r="AV50" s="1172"/>
      <c r="AW50" s="1172"/>
      <c r="AX50" s="1172"/>
      <c r="AY50" s="1172"/>
      <c r="AZ50" s="1172"/>
    </row>
    <row r="51" spans="3:52" ht="39.75" customHeight="1">
      <c r="C51" s="1116"/>
      <c r="D51" s="1120"/>
      <c r="E51" s="1120"/>
      <c r="F51" s="1120"/>
      <c r="G51" s="1120"/>
      <c r="H51" s="1116"/>
      <c r="I51" s="1116"/>
      <c r="J51" s="1115"/>
      <c r="K51" s="1115"/>
      <c r="L51" s="1116"/>
      <c r="M51" s="1116"/>
      <c r="N51" s="1116"/>
      <c r="O51" s="1116"/>
      <c r="P51" s="1116"/>
      <c r="Q51" s="1116"/>
      <c r="R51" s="1116"/>
      <c r="S51" s="1116"/>
      <c r="T51" s="1116"/>
      <c r="U51" s="1116"/>
      <c r="V51" s="1116"/>
      <c r="W51" s="1116"/>
      <c r="X51" s="1116"/>
      <c r="Y51" s="1116"/>
      <c r="Z51" s="1116"/>
      <c r="AA51" s="1116"/>
      <c r="AB51" s="1126"/>
      <c r="AC51" s="1126"/>
      <c r="AD51" s="1114"/>
      <c r="AE51" s="1114"/>
      <c r="AF51" s="1114">
        <v>10</v>
      </c>
      <c r="AG51" s="1114"/>
      <c r="AH51" s="1126">
        <v>0</v>
      </c>
      <c r="AI51" s="1126"/>
      <c r="AJ51" s="1114" t="s">
        <v>2443</v>
      </c>
      <c r="AK51" s="1114"/>
      <c r="AL51" s="1147" t="s">
        <v>2540</v>
      </c>
      <c r="AM51" s="1294"/>
      <c r="AN51" s="1294"/>
      <c r="AO51" s="1294"/>
      <c r="AP51" s="1294"/>
      <c r="AQ51" s="1294"/>
      <c r="AR51" s="1294"/>
      <c r="AS51" s="1295"/>
      <c r="AT51" s="1172"/>
      <c r="AU51" s="1172"/>
      <c r="AV51" s="1172"/>
      <c r="AW51" s="1172"/>
      <c r="AX51" s="1172"/>
      <c r="AY51" s="1172"/>
      <c r="AZ51" s="1172"/>
    </row>
    <row r="52" spans="3:52" ht="39.75" customHeight="1">
      <c r="C52" s="1116"/>
      <c r="D52" s="1120"/>
      <c r="E52" s="1120"/>
      <c r="F52" s="1120"/>
      <c r="G52" s="1120"/>
      <c r="H52" s="1116"/>
      <c r="I52" s="1116"/>
      <c r="J52" s="1115"/>
      <c r="K52" s="1115"/>
      <c r="L52" s="1116"/>
      <c r="M52" s="1116"/>
      <c r="N52" s="1116"/>
      <c r="O52" s="1116"/>
      <c r="P52" s="1116"/>
      <c r="Q52" s="1116"/>
      <c r="R52" s="1116"/>
      <c r="S52" s="1116"/>
      <c r="T52" s="1116"/>
      <c r="U52" s="1116"/>
      <c r="V52" s="1116"/>
      <c r="W52" s="1116"/>
      <c r="X52" s="1116"/>
      <c r="Y52" s="1116"/>
      <c r="Z52" s="1116"/>
      <c r="AA52" s="1116"/>
      <c r="AB52" s="1126"/>
      <c r="AC52" s="1126"/>
      <c r="AD52" s="1114"/>
      <c r="AE52" s="1114"/>
      <c r="AF52" s="1114">
        <v>10</v>
      </c>
      <c r="AG52" s="1114"/>
      <c r="AH52" s="1126">
        <v>0</v>
      </c>
      <c r="AI52" s="1126"/>
      <c r="AJ52" s="1114" t="s">
        <v>2444</v>
      </c>
      <c r="AK52" s="1114"/>
      <c r="AL52" s="1147" t="s">
        <v>2541</v>
      </c>
      <c r="AM52" s="1294"/>
      <c r="AN52" s="1294"/>
      <c r="AO52" s="1294"/>
      <c r="AP52" s="1294"/>
      <c r="AQ52" s="1294"/>
      <c r="AR52" s="1294"/>
      <c r="AS52" s="1295"/>
      <c r="AT52" s="1172"/>
      <c r="AU52" s="1172"/>
      <c r="AV52" s="1172"/>
      <c r="AW52" s="1172"/>
      <c r="AX52" s="1172"/>
      <c r="AY52" s="1172"/>
      <c r="AZ52" s="1172"/>
    </row>
    <row r="53" spans="3:52" ht="42" customHeight="1">
      <c r="C53" s="364">
        <v>8</v>
      </c>
      <c r="D53" s="1147" t="s">
        <v>2664</v>
      </c>
      <c r="E53" s="1148"/>
      <c r="F53" s="1148"/>
      <c r="G53" s="1149"/>
      <c r="H53" s="1143">
        <v>-1</v>
      </c>
      <c r="I53" s="1117"/>
      <c r="J53" s="1144">
        <v>0</v>
      </c>
      <c r="K53" s="1145"/>
      <c r="L53" s="1308" t="s">
        <v>2499</v>
      </c>
      <c r="M53" s="1309"/>
      <c r="N53" s="1309"/>
      <c r="O53" s="1309"/>
      <c r="P53" s="1309"/>
      <c r="Q53" s="1117"/>
      <c r="R53" s="1308" t="s">
        <v>2517</v>
      </c>
      <c r="S53" s="1309"/>
      <c r="T53" s="1309"/>
      <c r="U53" s="1309"/>
      <c r="V53" s="1309"/>
      <c r="W53" s="1117"/>
      <c r="X53" s="1146" t="s">
        <v>2441</v>
      </c>
      <c r="Y53" s="1309"/>
      <c r="Z53" s="1309"/>
      <c r="AA53" s="1117"/>
      <c r="AB53" s="1144">
        <v>0</v>
      </c>
      <c r="AC53" s="1145"/>
      <c r="AD53" s="1143">
        <v>0</v>
      </c>
      <c r="AE53" s="1117"/>
      <c r="AF53" s="1304" t="s">
        <v>2408</v>
      </c>
      <c r="AG53" s="1305"/>
      <c r="AH53" s="1304" t="s">
        <v>2408</v>
      </c>
      <c r="AI53" s="1305"/>
      <c r="AJ53" s="1306" t="s">
        <v>2409</v>
      </c>
      <c r="AK53" s="1305"/>
      <c r="AL53" s="1270" t="s">
        <v>2409</v>
      </c>
      <c r="AM53" s="1271"/>
      <c r="AN53" s="1271"/>
      <c r="AO53" s="1271"/>
      <c r="AP53" s="1271"/>
      <c r="AQ53" s="1271"/>
      <c r="AR53" s="1271"/>
      <c r="AS53" s="1307"/>
      <c r="AT53" s="1250"/>
      <c r="AU53" s="1251"/>
      <c r="AV53" s="1251"/>
      <c r="AW53" s="1251"/>
      <c r="AX53" s="1251"/>
      <c r="AY53" s="1251"/>
      <c r="AZ53" s="1252"/>
    </row>
  </sheetData>
  <mergeCells count="272">
    <mergeCell ref="AH53:AI53"/>
    <mergeCell ref="AJ53:AK53"/>
    <mergeCell ref="AL53:AS53"/>
    <mergeCell ref="AT53:AZ53"/>
    <mergeCell ref="D53:G53"/>
    <mergeCell ref="H53:I53"/>
    <mergeCell ref="J53:K53"/>
    <mergeCell ref="L53:Q53"/>
    <mergeCell ref="R53:W53"/>
    <mergeCell ref="X53:AA53"/>
    <mergeCell ref="AB53:AC53"/>
    <mergeCell ref="AD53:AE53"/>
    <mergeCell ref="AF53:AG53"/>
    <mergeCell ref="H7:AS7"/>
    <mergeCell ref="AT7:AZ8"/>
    <mergeCell ref="D8:G8"/>
    <mergeCell ref="H8:I8"/>
    <mergeCell ref="J8:K8"/>
    <mergeCell ref="L8:Q8"/>
    <mergeCell ref="R8:W8"/>
    <mergeCell ref="X17:AA21"/>
    <mergeCell ref="AB17:AC21"/>
    <mergeCell ref="X9:AA9"/>
    <mergeCell ref="AB9:AC9"/>
    <mergeCell ref="AF9:AG9"/>
    <mergeCell ref="AH9:AI9"/>
    <mergeCell ref="AJ9:AK9"/>
    <mergeCell ref="AL8:AS8"/>
    <mergeCell ref="D9:G9"/>
    <mergeCell ref="H9:I9"/>
    <mergeCell ref="J9:K9"/>
    <mergeCell ref="R9:W9"/>
    <mergeCell ref="X8:AA8"/>
    <mergeCell ref="AB8:AC8"/>
    <mergeCell ref="AD8:AE8"/>
    <mergeCell ref="AF8:AG8"/>
    <mergeCell ref="AH8:AI8"/>
    <mergeCell ref="AJ8:AK8"/>
    <mergeCell ref="L9:Q9"/>
    <mergeCell ref="AD9:AE9"/>
    <mergeCell ref="AD10:AE16"/>
    <mergeCell ref="AD50:AE52"/>
    <mergeCell ref="AF50:AG50"/>
    <mergeCell ref="AH50:AI50"/>
    <mergeCell ref="AJ50:AK50"/>
    <mergeCell ref="AT36:AZ49"/>
    <mergeCell ref="AF43:AG43"/>
    <mergeCell ref="AD17:AE21"/>
    <mergeCell ref="AF17:AG17"/>
    <mergeCell ref="AH17:AI17"/>
    <mergeCell ref="AJ17:AK17"/>
    <mergeCell ref="AL10:AS10"/>
    <mergeCell ref="AT10:AZ16"/>
    <mergeCell ref="X10:AA16"/>
    <mergeCell ref="AB10:AC16"/>
    <mergeCell ref="AF10:AG10"/>
    <mergeCell ref="AH10:AI10"/>
    <mergeCell ref="AJ10:AK10"/>
    <mergeCell ref="L10:Q16"/>
    <mergeCell ref="R10:W16"/>
    <mergeCell ref="AL9:AS9"/>
    <mergeCell ref="AT9:AZ9"/>
    <mergeCell ref="AF11:AG11"/>
    <mergeCell ref="AH11:AI11"/>
    <mergeCell ref="AJ11:AK11"/>
    <mergeCell ref="AL11:AS11"/>
    <mergeCell ref="AF12:AG12"/>
    <mergeCell ref="AH12:AI12"/>
    <mergeCell ref="AJ12:AK12"/>
    <mergeCell ref="AL12:AS12"/>
    <mergeCell ref="AL35:AS35"/>
    <mergeCell ref="AF13:AG13"/>
    <mergeCell ref="AH13:AI13"/>
    <mergeCell ref="AJ13:AK13"/>
    <mergeCell ref="AL13:AS13"/>
    <mergeCell ref="AF14:AG14"/>
    <mergeCell ref="AH14:AI14"/>
    <mergeCell ref="AJ14:AK14"/>
    <mergeCell ref="AL14:AS14"/>
    <mergeCell ref="AF16:AG16"/>
    <mergeCell ref="AH16:AI16"/>
    <mergeCell ref="AJ16:AK16"/>
    <mergeCell ref="AL16:AS16"/>
    <mergeCell ref="AF15:AG15"/>
    <mergeCell ref="AH15:AI15"/>
    <mergeCell ref="AJ15:AK15"/>
    <mergeCell ref="AL15:AS15"/>
    <mergeCell ref="AF24:AG24"/>
    <mergeCell ref="AH24:AI24"/>
    <mergeCell ref="AJ24:AK24"/>
    <mergeCell ref="AL22:AS22"/>
    <mergeCell ref="AL23:AS23"/>
    <mergeCell ref="AL24:AS24"/>
    <mergeCell ref="AH33:AI33"/>
    <mergeCell ref="C17:C21"/>
    <mergeCell ref="D17:G21"/>
    <mergeCell ref="H17:I21"/>
    <mergeCell ref="J17:K21"/>
    <mergeCell ref="L17:Q21"/>
    <mergeCell ref="R17:W21"/>
    <mergeCell ref="C10:C16"/>
    <mergeCell ref="D10:G16"/>
    <mergeCell ref="H10:I16"/>
    <mergeCell ref="J10:K16"/>
    <mergeCell ref="AT17:AZ21"/>
    <mergeCell ref="AF18:AG18"/>
    <mergeCell ref="AH18:AI18"/>
    <mergeCell ref="AJ18:AK18"/>
    <mergeCell ref="AL18:AS18"/>
    <mergeCell ref="AF19:AG19"/>
    <mergeCell ref="AH19:AI19"/>
    <mergeCell ref="AJ19:AK19"/>
    <mergeCell ref="AL19:AS19"/>
    <mergeCell ref="AF20:AG20"/>
    <mergeCell ref="AH20:AI20"/>
    <mergeCell ref="AJ20:AK20"/>
    <mergeCell ref="AL20:AS20"/>
    <mergeCell ref="AF21:AG21"/>
    <mergeCell ref="AH21:AI21"/>
    <mergeCell ref="AJ21:AK21"/>
    <mergeCell ref="AL21:AS21"/>
    <mergeCell ref="AL17:AS17"/>
    <mergeCell ref="AD22:AE27"/>
    <mergeCell ref="AT22:AZ27"/>
    <mergeCell ref="AF27:AG27"/>
    <mergeCell ref="AH27:AI27"/>
    <mergeCell ref="AJ27:AK27"/>
    <mergeCell ref="AL25:AS25"/>
    <mergeCell ref="AF25:AG25"/>
    <mergeCell ref="AH25:AI25"/>
    <mergeCell ref="AJ25:AK25"/>
    <mergeCell ref="AF22:AG22"/>
    <mergeCell ref="AH22:AI22"/>
    <mergeCell ref="AJ22:AK22"/>
    <mergeCell ref="AF23:AG23"/>
    <mergeCell ref="AH23:AI23"/>
    <mergeCell ref="AJ23:AK23"/>
    <mergeCell ref="AL27:AS27"/>
    <mergeCell ref="AF26:AG26"/>
    <mergeCell ref="AH26:AI26"/>
    <mergeCell ref="AJ26:AK26"/>
    <mergeCell ref="AL26:AS26"/>
    <mergeCell ref="C28:C35"/>
    <mergeCell ref="D28:G35"/>
    <mergeCell ref="H28:I35"/>
    <mergeCell ref="J28:K35"/>
    <mergeCell ref="L28:Q35"/>
    <mergeCell ref="C22:C27"/>
    <mergeCell ref="D22:G27"/>
    <mergeCell ref="H22:I27"/>
    <mergeCell ref="J22:K27"/>
    <mergeCell ref="L22:Q27"/>
    <mergeCell ref="R22:W27"/>
    <mergeCell ref="X22:AA27"/>
    <mergeCell ref="AB22:AC27"/>
    <mergeCell ref="AJ28:AK28"/>
    <mergeCell ref="AL28:AS28"/>
    <mergeCell ref="AT28:AZ35"/>
    <mergeCell ref="AF29:AG29"/>
    <mergeCell ref="AH29:AI29"/>
    <mergeCell ref="AJ29:AK29"/>
    <mergeCell ref="AL29:AS29"/>
    <mergeCell ref="AF30:AG30"/>
    <mergeCell ref="AH30:AI30"/>
    <mergeCell ref="AJ30:AK30"/>
    <mergeCell ref="AF28:AG28"/>
    <mergeCell ref="AH28:AI28"/>
    <mergeCell ref="AF34:AG34"/>
    <mergeCell ref="AH34:AI34"/>
    <mergeCell ref="AH32:AI32"/>
    <mergeCell ref="AL30:AS30"/>
    <mergeCell ref="AF31:AG31"/>
    <mergeCell ref="AH31:AI31"/>
    <mergeCell ref="AJ31:AK31"/>
    <mergeCell ref="AL31:AS31"/>
    <mergeCell ref="AF33:AG33"/>
    <mergeCell ref="AJ33:AK33"/>
    <mergeCell ref="AL32:AS32"/>
    <mergeCell ref="AF32:AG32"/>
    <mergeCell ref="AJ32:AK32"/>
    <mergeCell ref="AL33:AS33"/>
    <mergeCell ref="AL34:AS34"/>
    <mergeCell ref="C36:C49"/>
    <mergeCell ref="D36:G49"/>
    <mergeCell ref="H36:I49"/>
    <mergeCell ref="J36:K49"/>
    <mergeCell ref="L36:Q49"/>
    <mergeCell ref="R36:W49"/>
    <mergeCell ref="X36:AA49"/>
    <mergeCell ref="AJ34:AK34"/>
    <mergeCell ref="AF35:AG35"/>
    <mergeCell ref="AH35:AI35"/>
    <mergeCell ref="AJ35:AK35"/>
    <mergeCell ref="R28:W35"/>
    <mergeCell ref="X28:AA35"/>
    <mergeCell ref="AB28:AC35"/>
    <mergeCell ref="AD28:AE35"/>
    <mergeCell ref="AF37:AG37"/>
    <mergeCell ref="AH37:AI37"/>
    <mergeCell ref="AJ37:AK37"/>
    <mergeCell ref="AF38:AG38"/>
    <mergeCell ref="AH38:AI38"/>
    <mergeCell ref="AJ38:AK38"/>
    <mergeCell ref="AF48:AG48"/>
    <mergeCell ref="AH48:AI48"/>
    <mergeCell ref="AJ48:AK48"/>
    <mergeCell ref="AF46:AG46"/>
    <mergeCell ref="AH46:AI46"/>
    <mergeCell ref="AJ46:AK46"/>
    <mergeCell ref="AF47:AG47"/>
    <mergeCell ref="AH47:AI47"/>
    <mergeCell ref="AJ47:AK47"/>
    <mergeCell ref="AH43:AI43"/>
    <mergeCell ref="AJ43:AK43"/>
    <mergeCell ref="AF44:AG44"/>
    <mergeCell ref="AH44:AI44"/>
    <mergeCell ref="AJ44:AK44"/>
    <mergeCell ref="AF42:AG42"/>
    <mergeCell ref="AH42:AI42"/>
    <mergeCell ref="AJ42:AK42"/>
    <mergeCell ref="AF41:AG41"/>
    <mergeCell ref="AH41:AI41"/>
    <mergeCell ref="AJ41:AK41"/>
    <mergeCell ref="AF45:AG45"/>
    <mergeCell ref="AH45:AI45"/>
    <mergeCell ref="AJ45:AK45"/>
    <mergeCell ref="AF39:AG39"/>
    <mergeCell ref="AH39:AI39"/>
    <mergeCell ref="AJ39:AK39"/>
    <mergeCell ref="AF40:AG40"/>
    <mergeCell ref="AH40:AI40"/>
    <mergeCell ref="AJ40:AK40"/>
    <mergeCell ref="AL42:AS42"/>
    <mergeCell ref="AL43:AS43"/>
    <mergeCell ref="AL44:AS44"/>
    <mergeCell ref="AL45:AS45"/>
    <mergeCell ref="AJ52:AK52"/>
    <mergeCell ref="AL52:AS52"/>
    <mergeCell ref="AL50:AS50"/>
    <mergeCell ref="AL46:AS46"/>
    <mergeCell ref="AL47:AS47"/>
    <mergeCell ref="AL36:AS36"/>
    <mergeCell ref="AL37:AS37"/>
    <mergeCell ref="AL38:AS38"/>
    <mergeCell ref="AL39:AS39"/>
    <mergeCell ref="AL40:AS40"/>
    <mergeCell ref="AL41:AS41"/>
    <mergeCell ref="AL48:AS48"/>
    <mergeCell ref="AT50:AZ52"/>
    <mergeCell ref="AF51:AG51"/>
    <mergeCell ref="AH51:AI51"/>
    <mergeCell ref="AJ51:AK51"/>
    <mergeCell ref="AL51:AS51"/>
    <mergeCell ref="AL49:AS49"/>
    <mergeCell ref="C50:C52"/>
    <mergeCell ref="D50:G52"/>
    <mergeCell ref="H50:I52"/>
    <mergeCell ref="J50:K52"/>
    <mergeCell ref="L50:Q52"/>
    <mergeCell ref="R50:W52"/>
    <mergeCell ref="X50:AA52"/>
    <mergeCell ref="AB50:AC52"/>
    <mergeCell ref="AF49:AG49"/>
    <mergeCell ref="AH49:AI49"/>
    <mergeCell ref="AJ49:AK49"/>
    <mergeCell ref="AB36:AC49"/>
    <mergeCell ref="AD36:AE49"/>
    <mergeCell ref="AF36:AG36"/>
    <mergeCell ref="AH36:AI36"/>
    <mergeCell ref="AJ36:AK36"/>
    <mergeCell ref="AF52:AG52"/>
    <mergeCell ref="AH52:AI52"/>
  </mergeCells>
  <phoneticPr fontId="9"/>
  <pageMargins left="0.25" right="0.25" top="0.75" bottom="0.75" header="0.3" footer="0.3"/>
  <pageSetup paperSize="9" scale="43" fitToHeight="0"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Z605"/>
  <sheetViews>
    <sheetView showGridLines="0" view="pageBreakPreview" zoomScaleNormal="100" zoomScaleSheetLayoutView="100" workbookViewId="0"/>
  </sheetViews>
  <sheetFormatPr defaultColWidth="4.625" defaultRowHeight="13.5"/>
  <cols>
    <col min="1" max="16384" width="4.625" style="137"/>
  </cols>
  <sheetData>
    <row r="1" spans="1:21" ht="17.25">
      <c r="A1" s="395" t="s">
        <v>1372</v>
      </c>
    </row>
    <row r="3" spans="1:21">
      <c r="B3" s="76" t="s">
        <v>1373</v>
      </c>
    </row>
    <row r="4" spans="1:21">
      <c r="C4" s="137" t="s">
        <v>1374</v>
      </c>
    </row>
    <row r="5" spans="1:21" ht="14.25" thickBot="1">
      <c r="C5" s="137" t="s">
        <v>1375</v>
      </c>
    </row>
    <row r="6" spans="1:21">
      <c r="D6" s="396" t="s">
        <v>1376</v>
      </c>
      <c r="E6" s="397"/>
      <c r="F6" s="397"/>
      <c r="G6" s="397"/>
      <c r="H6" s="397"/>
      <c r="I6" s="397"/>
      <c r="J6" s="397"/>
      <c r="K6" s="397"/>
      <c r="L6" s="397"/>
      <c r="M6" s="397"/>
      <c r="N6" s="397"/>
      <c r="O6" s="397"/>
      <c r="P6" s="397"/>
      <c r="Q6" s="397"/>
      <c r="R6" s="397"/>
      <c r="S6" s="397"/>
      <c r="T6" s="397"/>
      <c r="U6" s="398"/>
    </row>
    <row r="7" spans="1:21" ht="14.25" thickBot="1">
      <c r="D7" s="399" t="s">
        <v>1377</v>
      </c>
      <c r="E7" s="400"/>
      <c r="F7" s="400"/>
      <c r="G7" s="400"/>
      <c r="H7" s="400"/>
      <c r="I7" s="400"/>
      <c r="J7" s="400"/>
      <c r="K7" s="400"/>
      <c r="L7" s="400"/>
      <c r="M7" s="400"/>
      <c r="N7" s="400"/>
      <c r="O7" s="400"/>
      <c r="P7" s="400"/>
      <c r="Q7" s="400"/>
      <c r="R7" s="400"/>
      <c r="S7" s="400"/>
      <c r="T7" s="400"/>
      <c r="U7" s="401"/>
    </row>
    <row r="42" spans="2:3">
      <c r="C42" s="137" t="s">
        <v>3103</v>
      </c>
    </row>
    <row r="45" spans="2:3">
      <c r="B45" s="76" t="s">
        <v>1252</v>
      </c>
    </row>
    <row r="46" spans="2:3">
      <c r="C46" s="137" t="s">
        <v>1253</v>
      </c>
    </row>
    <row r="47" spans="2:3">
      <c r="C47" s="137" t="s">
        <v>1254</v>
      </c>
    </row>
    <row r="48" spans="2:3">
      <c r="C48" s="137" t="s">
        <v>1388</v>
      </c>
    </row>
    <row r="49" spans="2:4">
      <c r="C49" s="137" t="s">
        <v>1383</v>
      </c>
      <c r="D49" s="137" t="s">
        <v>1384</v>
      </c>
    </row>
    <row r="50" spans="2:4">
      <c r="D50" s="137" t="s">
        <v>1385</v>
      </c>
    </row>
    <row r="51" spans="2:4">
      <c r="D51" s="137" t="s">
        <v>1386</v>
      </c>
    </row>
    <row r="53" spans="2:4">
      <c r="C53" s="137" t="s">
        <v>1387</v>
      </c>
    </row>
    <row r="54" spans="2:4">
      <c r="C54" s="137" t="s">
        <v>1381</v>
      </c>
    </row>
    <row r="55" spans="2:4">
      <c r="C55" s="137" t="s">
        <v>1382</v>
      </c>
    </row>
    <row r="56" spans="2:4">
      <c r="C56" s="137" t="s">
        <v>1389</v>
      </c>
    </row>
    <row r="58" spans="2:4">
      <c r="C58" s="137" t="s">
        <v>1380</v>
      </c>
    </row>
    <row r="61" spans="2:4">
      <c r="B61" s="76" t="s">
        <v>1255</v>
      </c>
    </row>
    <row r="63" spans="2:4">
      <c r="B63" s="76" t="s">
        <v>1256</v>
      </c>
    </row>
    <row r="64" spans="2:4">
      <c r="C64" s="137" t="s">
        <v>1257</v>
      </c>
    </row>
    <row r="66" spans="3:14">
      <c r="C66" s="701" t="s">
        <v>1258</v>
      </c>
      <c r="D66" s="1315"/>
      <c r="E66" s="1315"/>
      <c r="F66" s="702"/>
      <c r="G66" s="701" t="s">
        <v>1259</v>
      </c>
      <c r="H66" s="1315"/>
      <c r="I66" s="1315"/>
      <c r="J66" s="702"/>
      <c r="K66" s="701" t="s">
        <v>1260</v>
      </c>
      <c r="L66" s="1315"/>
      <c r="M66" s="1315"/>
      <c r="N66" s="702"/>
    </row>
    <row r="67" spans="3:14">
      <c r="C67" s="735" t="s">
        <v>1261</v>
      </c>
      <c r="D67" s="1316"/>
      <c r="E67" s="1316"/>
      <c r="F67" s="736"/>
      <c r="G67" s="735" t="s">
        <v>1262</v>
      </c>
      <c r="H67" s="1316"/>
      <c r="I67" s="1316"/>
      <c r="J67" s="736"/>
      <c r="K67" s="735">
        <v>128</v>
      </c>
      <c r="L67" s="1316"/>
      <c r="M67" s="1316"/>
      <c r="N67" s="736"/>
    </row>
    <row r="68" spans="3:14">
      <c r="C68" s="1320" t="s">
        <v>1263</v>
      </c>
      <c r="D68" s="1321"/>
      <c r="E68" s="1321"/>
      <c r="F68" s="1322"/>
      <c r="G68" s="1320" t="s">
        <v>1264</v>
      </c>
      <c r="H68" s="1321"/>
      <c r="I68" s="1321"/>
      <c r="J68" s="1322"/>
      <c r="K68" s="1320">
        <v>3072</v>
      </c>
      <c r="L68" s="1321"/>
      <c r="M68" s="1321"/>
      <c r="N68" s="1322"/>
    </row>
    <row r="70" spans="3:14">
      <c r="C70" s="137" t="s">
        <v>1265</v>
      </c>
    </row>
    <row r="71" spans="3:14">
      <c r="C71" s="137" t="s">
        <v>1266</v>
      </c>
    </row>
    <row r="72" spans="3:14">
      <c r="C72" s="137" t="s">
        <v>1267</v>
      </c>
    </row>
    <row r="73" spans="3:14">
      <c r="C73" s="137" t="s">
        <v>1268</v>
      </c>
    </row>
    <row r="87" spans="4:18">
      <c r="R87" s="402"/>
    </row>
    <row r="93" spans="4:18">
      <c r="D93" s="137" t="s">
        <v>1269</v>
      </c>
    </row>
    <row r="94" spans="4:18">
      <c r="D94" s="403" t="s">
        <v>1270</v>
      </c>
    </row>
    <row r="97" spans="2:4">
      <c r="C97" s="137" t="s">
        <v>1271</v>
      </c>
    </row>
    <row r="99" spans="2:4">
      <c r="C99" s="137" t="s">
        <v>1272</v>
      </c>
    </row>
    <row r="102" spans="2:4">
      <c r="B102" s="76" t="s">
        <v>1273</v>
      </c>
    </row>
    <row r="103" spans="2:4">
      <c r="C103" s="137" t="s">
        <v>1274</v>
      </c>
    </row>
    <row r="104" spans="2:4">
      <c r="C104" s="137" t="s">
        <v>1275</v>
      </c>
    </row>
    <row r="106" spans="2:4">
      <c r="D106" s="137" t="s">
        <v>1276</v>
      </c>
    </row>
    <row r="107" spans="2:4">
      <c r="D107" s="137" t="s">
        <v>1277</v>
      </c>
    </row>
    <row r="108" spans="2:4">
      <c r="D108" s="137" t="s">
        <v>1278</v>
      </c>
    </row>
    <row r="109" spans="2:4">
      <c r="D109" s="137" t="s">
        <v>1279</v>
      </c>
    </row>
    <row r="110" spans="2:4">
      <c r="D110" s="137" t="s">
        <v>1280</v>
      </c>
    </row>
    <row r="111" spans="2:4">
      <c r="D111" s="137" t="s">
        <v>1281</v>
      </c>
    </row>
    <row r="113" spans="3:3">
      <c r="C113" s="137" t="s">
        <v>1282</v>
      </c>
    </row>
    <row r="158" spans="3:4">
      <c r="C158" s="76" t="s">
        <v>1283</v>
      </c>
    </row>
    <row r="159" spans="3:4">
      <c r="D159" s="137" t="s">
        <v>1284</v>
      </c>
    </row>
    <row r="160" spans="3:4">
      <c r="D160" s="137" t="s">
        <v>1285</v>
      </c>
    </row>
    <row r="162" spans="2:26">
      <c r="C162" s="76" t="s">
        <v>1286</v>
      </c>
    </row>
    <row r="163" spans="2:26">
      <c r="D163" s="137" t="s">
        <v>1287</v>
      </c>
    </row>
    <row r="164" spans="2:26">
      <c r="B164" s="76"/>
      <c r="D164" s="137" t="s">
        <v>1288</v>
      </c>
    </row>
    <row r="165" spans="2:26">
      <c r="D165" s="137" t="s">
        <v>1289</v>
      </c>
    </row>
    <row r="168" spans="2:26">
      <c r="B168" s="76" t="s">
        <v>1290</v>
      </c>
    </row>
    <row r="169" spans="2:26">
      <c r="C169" s="137" t="s">
        <v>1291</v>
      </c>
      <c r="Z169" s="137" t="s">
        <v>1292</v>
      </c>
    </row>
    <row r="170" spans="2:26">
      <c r="C170" s="137" t="s">
        <v>1293</v>
      </c>
    </row>
    <row r="171" spans="2:26">
      <c r="C171" s="137" t="s">
        <v>1294</v>
      </c>
    </row>
    <row r="174" spans="2:26">
      <c r="B174" s="76" t="s">
        <v>1295</v>
      </c>
    </row>
    <row r="175" spans="2:26">
      <c r="B175" s="76"/>
      <c r="C175" s="137" t="s">
        <v>1296</v>
      </c>
    </row>
    <row r="194" spans="3:19">
      <c r="C194" s="137" t="s">
        <v>1390</v>
      </c>
    </row>
    <row r="196" spans="3:19">
      <c r="C196" s="137" t="s">
        <v>1391</v>
      </c>
    </row>
    <row r="197" spans="3:19">
      <c r="C197" s="76"/>
      <c r="D197" s="137" t="s">
        <v>1392</v>
      </c>
    </row>
    <row r="198" spans="3:19">
      <c r="C198" s="76"/>
      <c r="D198" s="137" t="s">
        <v>1393</v>
      </c>
    </row>
    <row r="199" spans="3:19">
      <c r="C199" s="76"/>
      <c r="D199" s="137" t="s">
        <v>3104</v>
      </c>
    </row>
    <row r="200" spans="3:19">
      <c r="C200" s="76"/>
    </row>
    <row r="201" spans="3:19">
      <c r="C201" s="76"/>
    </row>
    <row r="202" spans="3:19">
      <c r="C202" s="76"/>
    </row>
    <row r="203" spans="3:19">
      <c r="C203" s="76"/>
    </row>
    <row r="204" spans="3:19">
      <c r="C204" s="76"/>
      <c r="S204" s="402"/>
    </row>
    <row r="205" spans="3:19">
      <c r="C205" s="76"/>
    </row>
    <row r="206" spans="3:19">
      <c r="C206" s="76"/>
    </row>
    <row r="207" spans="3:19">
      <c r="C207" s="76"/>
    </row>
    <row r="208" spans="3:19">
      <c r="C208" s="76"/>
    </row>
    <row r="209" spans="3:3">
      <c r="C209" s="76"/>
    </row>
    <row r="210" spans="3:3">
      <c r="C210" s="76"/>
    </row>
    <row r="211" spans="3:3">
      <c r="C211" s="76"/>
    </row>
    <row r="212" spans="3:3">
      <c r="C212" s="76"/>
    </row>
    <row r="213" spans="3:3">
      <c r="C213" s="76"/>
    </row>
    <row r="214" spans="3:3">
      <c r="C214" s="76"/>
    </row>
    <row r="215" spans="3:3">
      <c r="C215" s="76"/>
    </row>
    <row r="216" spans="3:3">
      <c r="C216" s="76"/>
    </row>
    <row r="217" spans="3:3">
      <c r="C217" s="76"/>
    </row>
    <row r="218" spans="3:3">
      <c r="C218" s="76"/>
    </row>
    <row r="219" spans="3:3">
      <c r="C219" s="76"/>
    </row>
    <row r="220" spans="3:3">
      <c r="C220" s="76"/>
    </row>
    <row r="221" spans="3:3">
      <c r="C221" s="76"/>
    </row>
    <row r="222" spans="3:3">
      <c r="C222" s="76"/>
    </row>
    <row r="223" spans="3:3">
      <c r="C223" s="76"/>
    </row>
    <row r="224" spans="3:3">
      <c r="C224" s="76"/>
    </row>
    <row r="225" spans="2:5">
      <c r="C225" s="76"/>
      <c r="D225" s="137" t="s">
        <v>1394</v>
      </c>
    </row>
    <row r="226" spans="2:5">
      <c r="C226" s="76"/>
      <c r="E226" s="137" t="s">
        <v>1395</v>
      </c>
    </row>
    <row r="227" spans="2:5">
      <c r="C227" s="76"/>
      <c r="E227" s="137" t="s">
        <v>1396</v>
      </c>
    </row>
    <row r="229" spans="2:5">
      <c r="B229" s="76" t="s">
        <v>1297</v>
      </c>
    </row>
    <row r="230" spans="2:5">
      <c r="B230" s="76" t="s">
        <v>1298</v>
      </c>
    </row>
    <row r="231" spans="2:5">
      <c r="C231" s="137" t="s">
        <v>1299</v>
      </c>
    </row>
    <row r="244" spans="2:22">
      <c r="C244" s="404" t="s">
        <v>1027</v>
      </c>
      <c r="D244" s="701" t="s">
        <v>1258</v>
      </c>
      <c r="E244" s="1315"/>
      <c r="F244" s="1315"/>
      <c r="G244" s="1315"/>
      <c r="H244" s="1315"/>
      <c r="I244" s="1315"/>
      <c r="J244" s="702"/>
      <c r="K244" s="701" t="s">
        <v>555</v>
      </c>
      <c r="L244" s="1315"/>
      <c r="M244" s="1315"/>
      <c r="N244" s="1315"/>
      <c r="O244" s="1315"/>
      <c r="P244" s="1315"/>
      <c r="Q244" s="1315"/>
      <c r="R244" s="1315"/>
      <c r="S244" s="1315"/>
      <c r="T244" s="1315"/>
      <c r="U244" s="1315"/>
      <c r="V244" s="702"/>
    </row>
    <row r="245" spans="2:22">
      <c r="C245" s="187">
        <v>1</v>
      </c>
      <c r="D245" s="61" t="s">
        <v>1300</v>
      </c>
      <c r="E245" s="62"/>
      <c r="F245" s="62"/>
      <c r="G245" s="62"/>
      <c r="H245" s="62"/>
      <c r="I245" s="62"/>
      <c r="J245" s="63"/>
      <c r="K245" s="61" t="s">
        <v>1301</v>
      </c>
      <c r="L245" s="62"/>
      <c r="M245" s="62"/>
      <c r="N245" s="62"/>
      <c r="O245" s="62"/>
      <c r="P245" s="62"/>
      <c r="Q245" s="62"/>
      <c r="R245" s="62"/>
      <c r="S245" s="62"/>
      <c r="T245" s="62"/>
      <c r="U245" s="62"/>
      <c r="V245" s="63"/>
    </row>
    <row r="246" spans="2:22">
      <c r="C246" s="187">
        <v>2</v>
      </c>
      <c r="D246" s="61" t="s">
        <v>1302</v>
      </c>
      <c r="E246" s="62"/>
      <c r="F246" s="62"/>
      <c r="G246" s="62"/>
      <c r="H246" s="62"/>
      <c r="I246" s="62"/>
      <c r="J246" s="63"/>
      <c r="K246" s="61" t="s">
        <v>1303</v>
      </c>
      <c r="L246" s="62"/>
      <c r="M246" s="62"/>
      <c r="N246" s="62"/>
      <c r="O246" s="62"/>
      <c r="P246" s="62"/>
      <c r="Q246" s="62"/>
      <c r="R246" s="62"/>
      <c r="S246" s="62"/>
      <c r="T246" s="62"/>
      <c r="U246" s="62"/>
      <c r="V246" s="63"/>
    </row>
    <row r="247" spans="2:22">
      <c r="C247" s="405">
        <v>3</v>
      </c>
      <c r="D247" s="406" t="s">
        <v>1304</v>
      </c>
      <c r="E247" s="407"/>
      <c r="F247" s="407"/>
      <c r="G247" s="407"/>
      <c r="H247" s="407"/>
      <c r="I247" s="407"/>
      <c r="J247" s="408"/>
      <c r="K247" s="406" t="s">
        <v>1305</v>
      </c>
      <c r="L247" s="407"/>
      <c r="M247" s="407"/>
      <c r="N247" s="407"/>
      <c r="O247" s="407"/>
      <c r="P247" s="407"/>
      <c r="Q247" s="407"/>
      <c r="R247" s="407"/>
      <c r="S247" s="407"/>
      <c r="T247" s="407"/>
      <c r="U247" s="407"/>
      <c r="V247" s="408"/>
    </row>
    <row r="250" spans="2:22">
      <c r="B250" s="76" t="s">
        <v>1306</v>
      </c>
    </row>
    <row r="251" spans="2:22">
      <c r="C251" s="137" t="s">
        <v>1307</v>
      </c>
    </row>
    <row r="252" spans="2:22">
      <c r="C252" s="137" t="s">
        <v>1308</v>
      </c>
    </row>
    <row r="253" spans="2:22">
      <c r="C253" s="137" t="s">
        <v>1309</v>
      </c>
    </row>
    <row r="255" spans="2:22">
      <c r="C255" s="137" t="s">
        <v>1397</v>
      </c>
    </row>
    <row r="257" spans="2:4">
      <c r="D257" s="137" t="s">
        <v>1310</v>
      </c>
    </row>
    <row r="258" spans="2:4">
      <c r="D258" s="403" t="s">
        <v>1311</v>
      </c>
    </row>
    <row r="260" spans="2:4">
      <c r="C260" s="137" t="s">
        <v>1312</v>
      </c>
    </row>
    <row r="261" spans="2:4">
      <c r="C261" s="137" t="s">
        <v>1313</v>
      </c>
    </row>
    <row r="263" spans="2:4">
      <c r="B263" s="76" t="s">
        <v>1314</v>
      </c>
    </row>
    <row r="264" spans="2:4">
      <c r="C264" s="137" t="s">
        <v>1315</v>
      </c>
    </row>
    <row r="266" spans="2:4">
      <c r="C266" s="137" t="s">
        <v>1316</v>
      </c>
    </row>
    <row r="267" spans="2:4">
      <c r="C267" s="403" t="s">
        <v>1317</v>
      </c>
    </row>
    <row r="302" spans="2:3">
      <c r="B302" s="76" t="s">
        <v>1318</v>
      </c>
    </row>
    <row r="303" spans="2:3">
      <c r="C303" s="137" t="s">
        <v>1436</v>
      </c>
    </row>
    <row r="306" spans="2:3">
      <c r="B306" s="76" t="s">
        <v>1319</v>
      </c>
    </row>
    <row r="307" spans="2:3">
      <c r="B307" s="76" t="s">
        <v>1320</v>
      </c>
    </row>
    <row r="308" spans="2:3">
      <c r="B308" s="76"/>
      <c r="C308" s="137" t="s">
        <v>1321</v>
      </c>
    </row>
    <row r="309" spans="2:3">
      <c r="B309" s="76"/>
      <c r="C309" s="137" t="s">
        <v>1322</v>
      </c>
    </row>
    <row r="310" spans="2:3">
      <c r="B310" s="76"/>
      <c r="C310" s="137" t="s">
        <v>1323</v>
      </c>
    </row>
    <row r="311" spans="2:3">
      <c r="B311" s="76"/>
    </row>
    <row r="312" spans="2:3">
      <c r="B312" s="76"/>
    </row>
    <row r="313" spans="2:3">
      <c r="B313" s="76"/>
    </row>
    <row r="314" spans="2:3">
      <c r="B314" s="76"/>
    </row>
    <row r="315" spans="2:3">
      <c r="B315" s="76"/>
    </row>
    <row r="316" spans="2:3">
      <c r="B316" s="76"/>
    </row>
    <row r="317" spans="2:3">
      <c r="B317" s="76"/>
    </row>
    <row r="318" spans="2:3">
      <c r="B318" s="76"/>
    </row>
    <row r="319" spans="2:3">
      <c r="B319" s="76"/>
    </row>
    <row r="320" spans="2:3">
      <c r="B320" s="76"/>
    </row>
    <row r="321" spans="2:2">
      <c r="B321" s="76"/>
    </row>
    <row r="322" spans="2:2">
      <c r="B322" s="76"/>
    </row>
    <row r="323" spans="2:2">
      <c r="B323" s="76"/>
    </row>
    <row r="324" spans="2:2">
      <c r="B324" s="76"/>
    </row>
    <row r="325" spans="2:2">
      <c r="B325" s="76"/>
    </row>
    <row r="326" spans="2:2">
      <c r="B326" s="76"/>
    </row>
    <row r="327" spans="2:2">
      <c r="B327" s="76"/>
    </row>
    <row r="328" spans="2:2">
      <c r="B328" s="76"/>
    </row>
    <row r="329" spans="2:2">
      <c r="B329" s="76"/>
    </row>
    <row r="330" spans="2:2">
      <c r="B330" s="76"/>
    </row>
    <row r="331" spans="2:2">
      <c r="B331" s="76"/>
    </row>
    <row r="332" spans="2:2">
      <c r="B332" s="76"/>
    </row>
    <row r="333" spans="2:2">
      <c r="B333" s="76"/>
    </row>
    <row r="334" spans="2:2">
      <c r="B334" s="76"/>
    </row>
    <row r="335" spans="2:2">
      <c r="B335" s="76"/>
    </row>
    <row r="336" spans="2:2">
      <c r="B336" s="76"/>
    </row>
    <row r="337" spans="2:2">
      <c r="B337" s="76"/>
    </row>
    <row r="338" spans="2:2">
      <c r="B338" s="76"/>
    </row>
    <row r="339" spans="2:2">
      <c r="B339" s="76"/>
    </row>
    <row r="340" spans="2:2">
      <c r="B340" s="76"/>
    </row>
    <row r="341" spans="2:2">
      <c r="B341" s="76"/>
    </row>
    <row r="342" spans="2:2">
      <c r="B342" s="76"/>
    </row>
    <row r="343" spans="2:2">
      <c r="B343" s="76"/>
    </row>
    <row r="344" spans="2:2">
      <c r="B344" s="76"/>
    </row>
    <row r="345" spans="2:2">
      <c r="B345" s="76"/>
    </row>
    <row r="346" spans="2:2">
      <c r="B346" s="76"/>
    </row>
    <row r="347" spans="2:2">
      <c r="B347" s="76"/>
    </row>
    <row r="348" spans="2:2">
      <c r="B348" s="76"/>
    </row>
    <row r="349" spans="2:2">
      <c r="B349" s="76"/>
    </row>
    <row r="350" spans="2:2">
      <c r="B350" s="76"/>
    </row>
    <row r="351" spans="2:2">
      <c r="B351" s="76"/>
    </row>
    <row r="352" spans="2:2">
      <c r="B352" s="76"/>
    </row>
    <row r="353" spans="2:2">
      <c r="B353" s="76"/>
    </row>
    <row r="354" spans="2:2">
      <c r="B354" s="76"/>
    </row>
    <row r="355" spans="2:2">
      <c r="B355" s="76"/>
    </row>
    <row r="356" spans="2:2">
      <c r="B356" s="76"/>
    </row>
    <row r="357" spans="2:2">
      <c r="B357" s="76"/>
    </row>
    <row r="358" spans="2:2">
      <c r="B358" s="76"/>
    </row>
    <row r="359" spans="2:2">
      <c r="B359" s="76"/>
    </row>
    <row r="360" spans="2:2">
      <c r="B360" s="76"/>
    </row>
    <row r="361" spans="2:2">
      <c r="B361" s="76"/>
    </row>
    <row r="362" spans="2:2">
      <c r="B362" s="76"/>
    </row>
    <row r="363" spans="2:2">
      <c r="B363" s="76"/>
    </row>
    <row r="364" spans="2:2">
      <c r="B364" s="76"/>
    </row>
    <row r="365" spans="2:2">
      <c r="B365" s="76"/>
    </row>
    <row r="366" spans="2:2">
      <c r="B366" s="76"/>
    </row>
    <row r="367" spans="2:2">
      <c r="B367" s="76"/>
    </row>
    <row r="368" spans="2:2">
      <c r="B368" s="76"/>
    </row>
    <row r="369" spans="2:2">
      <c r="B369" s="76"/>
    </row>
    <row r="370" spans="2:2">
      <c r="B370" s="76"/>
    </row>
    <row r="371" spans="2:2">
      <c r="B371" s="76"/>
    </row>
    <row r="372" spans="2:2">
      <c r="B372" s="76"/>
    </row>
    <row r="373" spans="2:2">
      <c r="B373" s="76"/>
    </row>
    <row r="374" spans="2:2">
      <c r="B374" s="76"/>
    </row>
    <row r="375" spans="2:2">
      <c r="B375" s="76"/>
    </row>
    <row r="376" spans="2:2">
      <c r="B376" s="76"/>
    </row>
    <row r="377" spans="2:2">
      <c r="B377" s="76"/>
    </row>
    <row r="378" spans="2:2">
      <c r="B378" s="76"/>
    </row>
    <row r="379" spans="2:2">
      <c r="B379" s="76"/>
    </row>
    <row r="380" spans="2:2">
      <c r="B380" s="76"/>
    </row>
    <row r="381" spans="2:2">
      <c r="B381" s="76"/>
    </row>
    <row r="382" spans="2:2">
      <c r="B382" s="76"/>
    </row>
    <row r="383" spans="2:2">
      <c r="B383" s="76"/>
    </row>
    <row r="384" spans="2:2">
      <c r="B384" s="76"/>
    </row>
    <row r="385" spans="2:2">
      <c r="B385" s="76"/>
    </row>
    <row r="386" spans="2:2">
      <c r="B386" s="76"/>
    </row>
    <row r="387" spans="2:2">
      <c r="B387" s="76"/>
    </row>
    <row r="388" spans="2:2">
      <c r="B388" s="76"/>
    </row>
    <row r="389" spans="2:2">
      <c r="B389" s="76"/>
    </row>
    <row r="390" spans="2:2">
      <c r="B390" s="76"/>
    </row>
    <row r="391" spans="2:2">
      <c r="B391" s="76"/>
    </row>
    <row r="392" spans="2:2">
      <c r="B392" s="76"/>
    </row>
    <row r="393" spans="2:2">
      <c r="B393" s="76"/>
    </row>
    <row r="394" spans="2:2">
      <c r="B394" s="76"/>
    </row>
    <row r="395" spans="2:2">
      <c r="B395" s="76"/>
    </row>
    <row r="396" spans="2:2">
      <c r="B396" s="76"/>
    </row>
    <row r="397" spans="2:2">
      <c r="B397" s="76"/>
    </row>
    <row r="398" spans="2:2">
      <c r="B398" s="76"/>
    </row>
    <row r="399" spans="2:2">
      <c r="B399" s="76"/>
    </row>
    <row r="400" spans="2:2">
      <c r="B400" s="76"/>
    </row>
    <row r="401" spans="2:2">
      <c r="B401" s="76"/>
    </row>
    <row r="402" spans="2:2">
      <c r="B402" s="76"/>
    </row>
    <row r="403" spans="2:2">
      <c r="B403" s="76"/>
    </row>
    <row r="404" spans="2:2">
      <c r="B404" s="76"/>
    </row>
    <row r="405" spans="2:2">
      <c r="B405" s="76"/>
    </row>
    <row r="406" spans="2:2">
      <c r="B406" s="76"/>
    </row>
    <row r="407" spans="2:2">
      <c r="B407" s="76"/>
    </row>
    <row r="408" spans="2:2">
      <c r="B408" s="76"/>
    </row>
    <row r="409" spans="2:2">
      <c r="B409" s="76"/>
    </row>
    <row r="410" spans="2:2">
      <c r="B410" s="76"/>
    </row>
    <row r="411" spans="2:2">
      <c r="B411" s="76"/>
    </row>
    <row r="412" spans="2:2">
      <c r="B412" s="76"/>
    </row>
    <row r="413" spans="2:2">
      <c r="B413" s="76"/>
    </row>
    <row r="414" spans="2:2">
      <c r="B414" s="76"/>
    </row>
    <row r="415" spans="2:2">
      <c r="B415" s="76"/>
    </row>
    <row r="416" spans="2:2">
      <c r="B416" s="76"/>
    </row>
    <row r="417" spans="2:2">
      <c r="B417" s="76"/>
    </row>
    <row r="418" spans="2:2">
      <c r="B418" s="76"/>
    </row>
    <row r="419" spans="2:2">
      <c r="B419" s="76"/>
    </row>
    <row r="420" spans="2:2">
      <c r="B420" s="76"/>
    </row>
    <row r="421" spans="2:2">
      <c r="B421" s="76"/>
    </row>
    <row r="422" spans="2:2">
      <c r="B422" s="76"/>
    </row>
    <row r="423" spans="2:2">
      <c r="B423" s="76"/>
    </row>
    <row r="424" spans="2:2">
      <c r="B424" s="76"/>
    </row>
    <row r="425" spans="2:2">
      <c r="B425" s="76"/>
    </row>
    <row r="426" spans="2:2">
      <c r="B426" s="76"/>
    </row>
    <row r="427" spans="2:2">
      <c r="B427" s="76"/>
    </row>
    <row r="428" spans="2:2">
      <c r="B428" s="76"/>
    </row>
    <row r="429" spans="2:2">
      <c r="B429" s="76"/>
    </row>
    <row r="430" spans="2:2">
      <c r="B430" s="76"/>
    </row>
    <row r="431" spans="2:2">
      <c r="B431" s="76"/>
    </row>
    <row r="432" spans="2:2">
      <c r="B432" s="76"/>
    </row>
    <row r="433" spans="2:23">
      <c r="B433" s="76" t="s">
        <v>1444</v>
      </c>
    </row>
    <row r="434" spans="2:23">
      <c r="B434" s="76"/>
      <c r="C434" s="137" t="s">
        <v>1445</v>
      </c>
    </row>
    <row r="435" spans="2:23">
      <c r="C435" s="137" t="s">
        <v>1446</v>
      </c>
    </row>
    <row r="436" spans="2:23">
      <c r="C436" s="137" t="s">
        <v>1447</v>
      </c>
    </row>
    <row r="439" spans="2:23">
      <c r="B439" s="76" t="s">
        <v>1324</v>
      </c>
    </row>
    <row r="441" spans="2:23">
      <c r="B441" s="76" t="s">
        <v>1464</v>
      </c>
    </row>
    <row r="442" spans="2:23">
      <c r="C442" s="137" t="s">
        <v>1466</v>
      </c>
    </row>
    <row r="444" spans="2:23">
      <c r="C444" s="1317" t="s">
        <v>1448</v>
      </c>
      <c r="D444" s="1338" t="s">
        <v>1467</v>
      </c>
      <c r="E444" s="1339"/>
      <c r="F444" s="1339"/>
      <c r="G444" s="1339"/>
      <c r="H444" s="1339"/>
      <c r="I444" s="1339"/>
      <c r="J444" s="1339"/>
      <c r="K444" s="1339"/>
      <c r="L444" s="1339"/>
      <c r="M444" s="1339"/>
      <c r="N444" s="1339"/>
      <c r="O444" s="1340"/>
      <c r="P444" s="1329" t="s">
        <v>554</v>
      </c>
      <c r="Q444" s="1330"/>
      <c r="R444" s="1329" t="s">
        <v>555</v>
      </c>
      <c r="S444" s="1335"/>
      <c r="T444" s="1335"/>
      <c r="U444" s="1335"/>
      <c r="V444" s="1335"/>
      <c r="W444" s="1330"/>
    </row>
    <row r="445" spans="2:23">
      <c r="C445" s="1318"/>
      <c r="D445" s="1338" t="s">
        <v>1468</v>
      </c>
      <c r="E445" s="1339"/>
      <c r="F445" s="1339"/>
      <c r="G445" s="1339"/>
      <c r="H445" s="1339"/>
      <c r="I445" s="1339"/>
      <c r="J445" s="1323" t="s">
        <v>877</v>
      </c>
      <c r="K445" s="1324"/>
      <c r="L445" s="1324"/>
      <c r="M445" s="1324"/>
      <c r="N445" s="1324"/>
      <c r="O445" s="1325"/>
      <c r="P445" s="1331"/>
      <c r="Q445" s="1332"/>
      <c r="R445" s="1331"/>
      <c r="S445" s="1336"/>
      <c r="T445" s="1336"/>
      <c r="U445" s="1336"/>
      <c r="V445" s="1336"/>
      <c r="W445" s="1332"/>
    </row>
    <row r="446" spans="2:23">
      <c r="C446" s="1319"/>
      <c r="D446" s="705" t="s">
        <v>2</v>
      </c>
      <c r="E446" s="705"/>
      <c r="F446" s="705"/>
      <c r="G446" s="705" t="s">
        <v>1449</v>
      </c>
      <c r="H446" s="705"/>
      <c r="I446" s="1338"/>
      <c r="J446" s="1326"/>
      <c r="K446" s="1327"/>
      <c r="L446" s="1327"/>
      <c r="M446" s="1327"/>
      <c r="N446" s="1327"/>
      <c r="O446" s="1328"/>
      <c r="P446" s="1333"/>
      <c r="Q446" s="1334"/>
      <c r="R446" s="1333"/>
      <c r="S446" s="1337"/>
      <c r="T446" s="1337"/>
      <c r="U446" s="1337"/>
      <c r="V446" s="1337"/>
      <c r="W446" s="1334"/>
    </row>
    <row r="447" spans="2:23" ht="43.5" customHeight="1">
      <c r="C447" s="201">
        <v>1</v>
      </c>
      <c r="D447" s="1341" t="s">
        <v>1451</v>
      </c>
      <c r="E447" s="1341"/>
      <c r="F447" s="1341"/>
      <c r="G447" s="1342" t="s">
        <v>1452</v>
      </c>
      <c r="H447" s="1343"/>
      <c r="I447" s="1344"/>
      <c r="J447" s="1347" t="s">
        <v>2152</v>
      </c>
      <c r="K447" s="1348"/>
      <c r="L447" s="1348"/>
      <c r="M447" s="1348"/>
      <c r="N447" s="1348"/>
      <c r="O447" s="1349"/>
      <c r="P447" s="1345" t="s">
        <v>1450</v>
      </c>
      <c r="Q447" s="1346"/>
      <c r="R447" s="1342" t="s">
        <v>1453</v>
      </c>
      <c r="S447" s="1343"/>
      <c r="T447" s="1343"/>
      <c r="U447" s="1343"/>
      <c r="V447" s="1343"/>
      <c r="W447" s="1344"/>
    </row>
    <row r="448" spans="2:23">
      <c r="C448" s="201">
        <v>2</v>
      </c>
      <c r="D448" s="1341" t="s">
        <v>1454</v>
      </c>
      <c r="E448" s="1341"/>
      <c r="F448" s="1341"/>
      <c r="G448" s="1342" t="s">
        <v>1452</v>
      </c>
      <c r="H448" s="1343"/>
      <c r="I448" s="1344"/>
      <c r="J448" s="1345" t="s">
        <v>1452</v>
      </c>
      <c r="K448" s="1350"/>
      <c r="L448" s="1350"/>
      <c r="M448" s="1350"/>
      <c r="N448" s="1350"/>
      <c r="O448" s="1346"/>
      <c r="P448" s="1345" t="s">
        <v>1455</v>
      </c>
      <c r="Q448" s="1346"/>
      <c r="R448" s="1342" t="s">
        <v>572</v>
      </c>
      <c r="S448" s="1343"/>
      <c r="T448" s="1343"/>
      <c r="U448" s="1343"/>
      <c r="V448" s="1343"/>
      <c r="W448" s="1344"/>
    </row>
    <row r="449" spans="2:23">
      <c r="C449" s="201">
        <v>3</v>
      </c>
      <c r="D449" s="1341" t="s">
        <v>1456</v>
      </c>
      <c r="E449" s="1341"/>
      <c r="F449" s="1341"/>
      <c r="G449" s="1342" t="s">
        <v>1457</v>
      </c>
      <c r="H449" s="1343"/>
      <c r="I449" s="1344"/>
      <c r="J449" s="1342" t="s">
        <v>1458</v>
      </c>
      <c r="K449" s="1343"/>
      <c r="L449" s="1343"/>
      <c r="M449" s="1343"/>
      <c r="N449" s="1343"/>
      <c r="O449" s="1344"/>
      <c r="P449" s="1345" t="s">
        <v>1459</v>
      </c>
      <c r="Q449" s="1346"/>
      <c r="R449" s="1342" t="s">
        <v>1460</v>
      </c>
      <c r="S449" s="1343"/>
      <c r="T449" s="1343"/>
      <c r="U449" s="1343"/>
      <c r="V449" s="1343"/>
      <c r="W449" s="1344"/>
    </row>
    <row r="450" spans="2:23" ht="28.5" customHeight="1">
      <c r="C450" s="201">
        <v>4</v>
      </c>
      <c r="D450" s="1341" t="s">
        <v>1461</v>
      </c>
      <c r="E450" s="1341"/>
      <c r="F450" s="1341"/>
      <c r="G450" s="1342" t="s">
        <v>1457</v>
      </c>
      <c r="H450" s="1343"/>
      <c r="I450" s="1344"/>
      <c r="J450" s="1351" t="s">
        <v>3105</v>
      </c>
      <c r="K450" s="1352"/>
      <c r="L450" s="1352"/>
      <c r="M450" s="1352"/>
      <c r="N450" s="1352"/>
      <c r="O450" s="1353"/>
      <c r="P450" s="1345" t="s">
        <v>1462</v>
      </c>
      <c r="Q450" s="1346"/>
      <c r="R450" s="1342" t="s">
        <v>1463</v>
      </c>
      <c r="S450" s="1343"/>
      <c r="T450" s="1343"/>
      <c r="U450" s="1343"/>
      <c r="V450" s="1343"/>
      <c r="W450" s="1344"/>
    </row>
    <row r="452" spans="2:23">
      <c r="B452" s="76" t="s">
        <v>1465</v>
      </c>
    </row>
    <row r="453" spans="2:23">
      <c r="C453" s="137" t="s">
        <v>1325</v>
      </c>
    </row>
    <row r="454" spans="2:23" ht="14.25" thickBot="1"/>
    <row r="455" spans="2:23">
      <c r="C455" s="265"/>
      <c r="D455" s="266"/>
      <c r="E455" s="266"/>
      <c r="F455" s="266"/>
      <c r="G455" s="266"/>
      <c r="H455" s="266"/>
      <c r="I455" s="266"/>
      <c r="J455" s="266"/>
      <c r="K455" s="266"/>
      <c r="L455" s="266"/>
      <c r="M455" s="266"/>
      <c r="N455" s="266"/>
      <c r="O455" s="266"/>
      <c r="P455" s="267"/>
    </row>
    <row r="456" spans="2:23">
      <c r="C456" s="268" t="s">
        <v>3106</v>
      </c>
      <c r="D456" s="263"/>
      <c r="E456" s="263"/>
      <c r="F456" s="263"/>
      <c r="G456" s="263"/>
      <c r="H456" s="263"/>
      <c r="I456" s="263"/>
      <c r="J456" s="263"/>
      <c r="K456" s="263"/>
      <c r="L456" s="263"/>
      <c r="M456" s="263"/>
      <c r="N456" s="263"/>
      <c r="O456" s="263"/>
      <c r="P456" s="269"/>
    </row>
    <row r="457" spans="2:23">
      <c r="C457" s="268"/>
      <c r="D457" s="263"/>
      <c r="E457" s="263"/>
      <c r="F457" s="263"/>
      <c r="G457" s="263"/>
      <c r="H457" s="263"/>
      <c r="I457" s="263"/>
      <c r="J457" s="263"/>
      <c r="K457" s="263"/>
      <c r="L457" s="263"/>
      <c r="M457" s="263"/>
      <c r="N457" s="263"/>
      <c r="O457" s="263"/>
      <c r="P457" s="269"/>
    </row>
    <row r="458" spans="2:23">
      <c r="C458" s="268"/>
      <c r="D458" s="263"/>
      <c r="E458" s="263"/>
      <c r="F458" s="263"/>
      <c r="G458" s="263"/>
      <c r="H458" s="263"/>
      <c r="I458" s="263"/>
      <c r="J458" s="263"/>
      <c r="K458" s="263"/>
      <c r="L458" s="263"/>
      <c r="M458" s="263"/>
      <c r="N458" s="263"/>
      <c r="O458" s="263"/>
      <c r="P458" s="269"/>
    </row>
    <row r="459" spans="2:23">
      <c r="C459" s="268"/>
      <c r="D459" s="263"/>
      <c r="E459" s="263"/>
      <c r="F459" s="263"/>
      <c r="G459" s="263"/>
      <c r="H459" s="263"/>
      <c r="I459" s="263"/>
      <c r="J459" s="263"/>
      <c r="K459" s="263"/>
      <c r="L459" s="263"/>
      <c r="M459" s="263"/>
      <c r="N459" s="263"/>
      <c r="O459" s="263"/>
      <c r="P459" s="269"/>
    </row>
    <row r="460" spans="2:23">
      <c r="C460" s="268"/>
      <c r="D460" s="263"/>
      <c r="E460" s="263"/>
      <c r="F460" s="263"/>
      <c r="G460" s="263"/>
      <c r="H460" s="263"/>
      <c r="I460" s="263"/>
      <c r="J460" s="263"/>
      <c r="K460" s="263"/>
      <c r="L460" s="263"/>
      <c r="M460" s="263"/>
      <c r="N460" s="263"/>
      <c r="O460" s="263"/>
      <c r="P460" s="269"/>
    </row>
    <row r="461" spans="2:23" ht="14.25" thickBot="1">
      <c r="C461" s="270"/>
      <c r="D461" s="271"/>
      <c r="E461" s="271"/>
      <c r="F461" s="271"/>
      <c r="G461" s="271"/>
      <c r="H461" s="271"/>
      <c r="I461" s="271"/>
      <c r="J461" s="271"/>
      <c r="K461" s="271"/>
      <c r="L461" s="271"/>
      <c r="M461" s="271"/>
      <c r="N461" s="271"/>
      <c r="O461" s="271"/>
      <c r="P461" s="272"/>
    </row>
    <row r="463" spans="2:23" s="136" customFormat="1">
      <c r="C463" s="136" t="s">
        <v>1469</v>
      </c>
    </row>
    <row r="464" spans="2:23" s="136" customFormat="1" ht="14.25" thickBot="1">
      <c r="C464" s="136" t="s">
        <v>1470</v>
      </c>
    </row>
    <row r="465" spans="3:23" s="136" customFormat="1">
      <c r="D465" s="409"/>
      <c r="E465" s="410"/>
      <c r="F465" s="410"/>
      <c r="G465" s="410"/>
      <c r="H465" s="410"/>
      <c r="I465" s="410"/>
      <c r="J465" s="410"/>
      <c r="K465" s="410"/>
      <c r="L465" s="410"/>
      <c r="M465" s="410"/>
      <c r="N465" s="410"/>
      <c r="O465" s="410"/>
      <c r="P465" s="410"/>
      <c r="Q465" s="410"/>
      <c r="R465" s="410"/>
      <c r="S465" s="410"/>
      <c r="T465" s="410"/>
      <c r="U465" s="410"/>
      <c r="V465" s="410"/>
      <c r="W465" s="411"/>
    </row>
    <row r="466" spans="3:23" s="136" customFormat="1">
      <c r="D466" s="412" t="s">
        <v>3107</v>
      </c>
      <c r="E466" s="413"/>
      <c r="F466" s="413"/>
      <c r="G466" s="413"/>
      <c r="H466" s="413"/>
      <c r="I466" s="413"/>
      <c r="J466" s="413"/>
      <c r="K466" s="413"/>
      <c r="L466" s="413"/>
      <c r="M466" s="413"/>
      <c r="N466" s="413"/>
      <c r="O466" s="413"/>
      <c r="P466" s="413"/>
      <c r="Q466" s="413"/>
      <c r="R466" s="413"/>
      <c r="S466" s="413"/>
      <c r="T466" s="413"/>
      <c r="U466" s="413"/>
      <c r="V466" s="413"/>
      <c r="W466" s="414"/>
    </row>
    <row r="467" spans="3:23" s="136" customFormat="1">
      <c r="D467" s="412"/>
      <c r="E467" s="413"/>
      <c r="F467" s="413"/>
      <c r="G467" s="413"/>
      <c r="H467" s="413"/>
      <c r="I467" s="413"/>
      <c r="J467" s="413"/>
      <c r="K467" s="413"/>
      <c r="L467" s="413"/>
      <c r="M467" s="413"/>
      <c r="N467" s="413"/>
      <c r="O467" s="413"/>
      <c r="P467" s="413"/>
      <c r="Q467" s="413"/>
      <c r="R467" s="413"/>
      <c r="S467" s="413"/>
      <c r="T467" s="413"/>
      <c r="U467" s="413"/>
      <c r="V467" s="413"/>
      <c r="W467" s="414"/>
    </row>
    <row r="468" spans="3:23" s="136" customFormat="1">
      <c r="D468" s="412"/>
      <c r="E468" s="413"/>
      <c r="F468" s="413"/>
      <c r="G468" s="413"/>
      <c r="H468" s="413"/>
      <c r="I468" s="413"/>
      <c r="J468" s="413"/>
      <c r="K468" s="413"/>
      <c r="L468" s="413"/>
      <c r="M468" s="413"/>
      <c r="N468" s="413"/>
      <c r="O468" s="413"/>
      <c r="P468" s="413"/>
      <c r="Q468" s="413"/>
      <c r="R468" s="413"/>
      <c r="S468" s="413"/>
      <c r="T468" s="413"/>
      <c r="U468" s="413"/>
      <c r="V468" s="413"/>
      <c r="W468" s="414"/>
    </row>
    <row r="469" spans="3:23" s="136" customFormat="1">
      <c r="D469" s="412"/>
      <c r="E469" s="413"/>
      <c r="F469" s="413"/>
      <c r="G469" s="413"/>
      <c r="H469" s="413"/>
      <c r="I469" s="413"/>
      <c r="J469" s="413"/>
      <c r="K469" s="413"/>
      <c r="L469" s="413"/>
      <c r="M469" s="413"/>
      <c r="N469" s="413"/>
      <c r="O469" s="413"/>
      <c r="P469" s="413"/>
      <c r="Q469" s="413"/>
      <c r="R469" s="413"/>
      <c r="S469" s="413"/>
      <c r="T469" s="413"/>
      <c r="U469" s="413"/>
      <c r="V469" s="413"/>
      <c r="W469" s="414"/>
    </row>
    <row r="470" spans="3:23" s="136" customFormat="1">
      <c r="D470" s="412"/>
      <c r="E470" s="413"/>
      <c r="F470" s="413"/>
      <c r="G470" s="413"/>
      <c r="H470" s="413"/>
      <c r="I470" s="413"/>
      <c r="J470" s="413"/>
      <c r="K470" s="413"/>
      <c r="L470" s="413"/>
      <c r="M470" s="413"/>
      <c r="N470" s="413"/>
      <c r="O470" s="413"/>
      <c r="P470" s="413"/>
      <c r="Q470" s="413"/>
      <c r="R470" s="413"/>
      <c r="S470" s="413"/>
      <c r="T470" s="413"/>
      <c r="U470" s="413"/>
      <c r="V470" s="413"/>
      <c r="W470" s="414"/>
    </row>
    <row r="471" spans="3:23" s="136" customFormat="1">
      <c r="D471" s="412"/>
      <c r="E471" s="413"/>
      <c r="F471" s="413"/>
      <c r="G471" s="413"/>
      <c r="H471" s="413"/>
      <c r="I471" s="413"/>
      <c r="J471" s="413"/>
      <c r="K471" s="413"/>
      <c r="L471" s="413"/>
      <c r="M471" s="413"/>
      <c r="N471" s="413"/>
      <c r="O471" s="413"/>
      <c r="P471" s="413"/>
      <c r="Q471" s="413"/>
      <c r="R471" s="413"/>
      <c r="S471" s="413"/>
      <c r="T471" s="413"/>
      <c r="U471" s="413"/>
      <c r="V471" s="413"/>
      <c r="W471" s="414"/>
    </row>
    <row r="472" spans="3:23" s="136" customFormat="1">
      <c r="D472" s="412"/>
      <c r="E472" s="413"/>
      <c r="F472" s="413"/>
      <c r="G472" s="413"/>
      <c r="H472" s="413"/>
      <c r="I472" s="413"/>
      <c r="J472" s="413"/>
      <c r="K472" s="413"/>
      <c r="L472" s="413"/>
      <c r="M472" s="413"/>
      <c r="N472" s="413"/>
      <c r="O472" s="413"/>
      <c r="P472" s="413"/>
      <c r="Q472" s="413"/>
      <c r="R472" s="413"/>
      <c r="S472" s="413"/>
      <c r="T472" s="413"/>
      <c r="U472" s="413"/>
      <c r="V472" s="413"/>
      <c r="W472" s="414"/>
    </row>
    <row r="473" spans="3:23" s="136" customFormat="1">
      <c r="D473" s="412"/>
      <c r="E473" s="413"/>
      <c r="F473" s="413"/>
      <c r="G473" s="413"/>
      <c r="H473" s="413"/>
      <c r="I473" s="413"/>
      <c r="J473" s="413"/>
      <c r="K473" s="413"/>
      <c r="L473" s="413"/>
      <c r="M473" s="413"/>
      <c r="N473" s="413"/>
      <c r="O473" s="413"/>
      <c r="P473" s="413"/>
      <c r="Q473" s="413"/>
      <c r="R473" s="413"/>
      <c r="S473" s="413"/>
      <c r="T473" s="413"/>
      <c r="U473" s="413"/>
      <c r="V473" s="413"/>
      <c r="W473" s="414"/>
    </row>
    <row r="474" spans="3:23" s="136" customFormat="1">
      <c r="D474" s="412"/>
      <c r="E474" s="413"/>
      <c r="F474" s="413"/>
      <c r="G474" s="413"/>
      <c r="H474" s="413"/>
      <c r="I474" s="413"/>
      <c r="J474" s="413"/>
      <c r="K474" s="413"/>
      <c r="L474" s="413"/>
      <c r="M474" s="413"/>
      <c r="N474" s="413"/>
      <c r="O474" s="413"/>
      <c r="P474" s="413"/>
      <c r="Q474" s="413"/>
      <c r="R474" s="413"/>
      <c r="S474" s="413"/>
      <c r="T474" s="413"/>
      <c r="U474" s="413"/>
      <c r="V474" s="413"/>
      <c r="W474" s="414"/>
    </row>
    <row r="475" spans="3:23" s="136" customFormat="1">
      <c r="D475" s="412"/>
      <c r="E475" s="413"/>
      <c r="F475" s="413"/>
      <c r="G475" s="413"/>
      <c r="H475" s="413"/>
      <c r="I475" s="413"/>
      <c r="J475" s="413"/>
      <c r="K475" s="413"/>
      <c r="L475" s="413"/>
      <c r="M475" s="413"/>
      <c r="N475" s="413"/>
      <c r="O475" s="413"/>
      <c r="P475" s="413"/>
      <c r="Q475" s="413"/>
      <c r="R475" s="413"/>
      <c r="S475" s="413"/>
      <c r="T475" s="413"/>
      <c r="U475" s="413"/>
      <c r="V475" s="413"/>
      <c r="W475" s="414"/>
    </row>
    <row r="476" spans="3:23" s="136" customFormat="1">
      <c r="D476" s="412"/>
      <c r="E476" s="413"/>
      <c r="F476" s="413"/>
      <c r="G476" s="413"/>
      <c r="H476" s="413"/>
      <c r="I476" s="413"/>
      <c r="J476" s="413"/>
      <c r="K476" s="413"/>
      <c r="L476" s="413"/>
      <c r="M476" s="413"/>
      <c r="N476" s="413"/>
      <c r="O476" s="413"/>
      <c r="P476" s="413"/>
      <c r="Q476" s="413"/>
      <c r="R476" s="413"/>
      <c r="S476" s="413"/>
      <c r="T476" s="413"/>
      <c r="U476" s="413"/>
      <c r="V476" s="413"/>
      <c r="W476" s="414"/>
    </row>
    <row r="477" spans="3:23" s="136" customFormat="1">
      <c r="D477" s="412"/>
      <c r="E477" s="413"/>
      <c r="F477" s="413"/>
      <c r="G477" s="413"/>
      <c r="H477" s="413"/>
      <c r="I477" s="413"/>
      <c r="J477" s="413"/>
      <c r="K477" s="413"/>
      <c r="L477" s="413"/>
      <c r="M477" s="413"/>
      <c r="N477" s="413"/>
      <c r="O477" s="413"/>
      <c r="P477" s="413"/>
      <c r="Q477" s="413"/>
      <c r="R477" s="413"/>
      <c r="S477" s="413"/>
      <c r="T477" s="413"/>
      <c r="U477" s="413"/>
      <c r="V477" s="413"/>
      <c r="W477" s="414"/>
    </row>
    <row r="478" spans="3:23" s="136" customFormat="1">
      <c r="D478" s="412"/>
      <c r="E478" s="413"/>
      <c r="F478" s="413"/>
      <c r="G478" s="413"/>
      <c r="H478" s="413"/>
      <c r="I478" s="413"/>
      <c r="J478" s="413"/>
      <c r="K478" s="413"/>
      <c r="L478" s="413"/>
      <c r="M478" s="413"/>
      <c r="N478" s="413"/>
      <c r="O478" s="413"/>
      <c r="P478" s="413"/>
      <c r="Q478" s="413"/>
      <c r="R478" s="413"/>
      <c r="S478" s="413"/>
      <c r="T478" s="413"/>
      <c r="U478" s="413"/>
      <c r="V478" s="413"/>
      <c r="W478" s="414"/>
    </row>
    <row r="479" spans="3:23" s="136" customFormat="1" ht="14.25" thickBot="1">
      <c r="D479" s="415"/>
      <c r="E479" s="416"/>
      <c r="F479" s="416"/>
      <c r="G479" s="416"/>
      <c r="H479" s="416"/>
      <c r="I479" s="416"/>
      <c r="J479" s="416"/>
      <c r="K479" s="416"/>
      <c r="L479" s="416"/>
      <c r="M479" s="416"/>
      <c r="N479" s="416"/>
      <c r="O479" s="416"/>
      <c r="P479" s="416"/>
      <c r="Q479" s="416"/>
      <c r="R479" s="416"/>
      <c r="S479" s="416"/>
      <c r="T479" s="416"/>
      <c r="U479" s="416"/>
      <c r="V479" s="416"/>
      <c r="W479" s="417"/>
    </row>
    <row r="480" spans="3:23" s="136" customFormat="1">
      <c r="C480" s="136" t="s">
        <v>1471</v>
      </c>
    </row>
    <row r="481" spans="2:11" s="136" customFormat="1">
      <c r="C481" s="136" t="s">
        <v>1472</v>
      </c>
    </row>
    <row r="482" spans="2:11">
      <c r="B482" s="76"/>
    </row>
    <row r="483" spans="2:11">
      <c r="B483" s="76" t="s">
        <v>1326</v>
      </c>
    </row>
    <row r="484" spans="2:11">
      <c r="B484" s="76"/>
    </row>
    <row r="485" spans="2:11" s="136" customFormat="1">
      <c r="C485" s="136" t="s">
        <v>1474</v>
      </c>
    </row>
    <row r="486" spans="2:11" s="136" customFormat="1">
      <c r="C486" s="136" t="s">
        <v>1475</v>
      </c>
    </row>
    <row r="487" spans="2:11" s="136" customFormat="1"/>
    <row r="488" spans="2:11">
      <c r="B488" s="76"/>
      <c r="C488" s="137" t="s">
        <v>1327</v>
      </c>
    </row>
    <row r="489" spans="2:11">
      <c r="B489" s="76"/>
      <c r="C489" s="137" t="s">
        <v>1476</v>
      </c>
    </row>
    <row r="490" spans="2:11">
      <c r="B490" s="76"/>
      <c r="C490" s="137" t="s">
        <v>1477</v>
      </c>
    </row>
    <row r="491" spans="2:11">
      <c r="B491" s="76"/>
      <c r="C491" s="137" t="s">
        <v>1328</v>
      </c>
    </row>
    <row r="492" spans="2:11">
      <c r="B492" s="76"/>
    </row>
    <row r="493" spans="2:11">
      <c r="B493" s="76"/>
      <c r="C493" s="137" t="s">
        <v>1473</v>
      </c>
    </row>
    <row r="494" spans="2:11">
      <c r="B494" s="76"/>
      <c r="D494" s="118"/>
      <c r="E494" s="119"/>
      <c r="F494" s="119"/>
      <c r="G494" s="119"/>
      <c r="H494" s="184"/>
      <c r="I494" s="184"/>
      <c r="J494" s="184"/>
      <c r="K494" s="184"/>
    </row>
    <row r="495" spans="2:11">
      <c r="B495" s="76"/>
      <c r="D495" s="118"/>
      <c r="E495" s="119"/>
      <c r="F495" s="119"/>
      <c r="G495" s="119"/>
      <c r="H495" s="184"/>
      <c r="I495" s="184"/>
      <c r="J495" s="184"/>
      <c r="K495" s="184"/>
    </row>
    <row r="496" spans="2:11">
      <c r="B496" s="76" t="s">
        <v>1329</v>
      </c>
    </row>
    <row r="497" spans="2:3">
      <c r="B497" s="76"/>
    </row>
    <row r="498" spans="2:3">
      <c r="B498" s="76"/>
      <c r="C498" s="137" t="s">
        <v>1330</v>
      </c>
    </row>
    <row r="499" spans="2:3">
      <c r="B499" s="76"/>
    </row>
    <row r="500" spans="2:3">
      <c r="B500" s="76" t="s">
        <v>1331</v>
      </c>
    </row>
    <row r="501" spans="2:3">
      <c r="B501" s="76"/>
      <c r="C501" s="76"/>
    </row>
    <row r="502" spans="2:3">
      <c r="B502" s="76"/>
      <c r="C502" s="137" t="s">
        <v>1332</v>
      </c>
    </row>
    <row r="503" spans="2:3">
      <c r="B503" s="76"/>
      <c r="C503" s="137" t="s">
        <v>1333</v>
      </c>
    </row>
    <row r="504" spans="2:3">
      <c r="B504" s="76"/>
      <c r="C504" s="137" t="s">
        <v>1334</v>
      </c>
    </row>
    <row r="505" spans="2:3">
      <c r="B505" s="76"/>
    </row>
    <row r="506" spans="2:3">
      <c r="B506" s="76"/>
    </row>
    <row r="507" spans="2:3">
      <c r="B507" s="76"/>
      <c r="C507" s="76"/>
    </row>
    <row r="508" spans="2:3">
      <c r="B508" s="76"/>
      <c r="C508" s="76"/>
    </row>
    <row r="509" spans="2:3">
      <c r="B509" s="76"/>
      <c r="C509" s="76"/>
    </row>
    <row r="510" spans="2:3">
      <c r="B510" s="76"/>
      <c r="C510" s="76"/>
    </row>
    <row r="511" spans="2:3">
      <c r="B511" s="76"/>
      <c r="C511" s="76"/>
    </row>
    <row r="512" spans="2:3">
      <c r="B512" s="76"/>
      <c r="C512" s="76"/>
    </row>
    <row r="513" spans="2:3">
      <c r="B513" s="76"/>
      <c r="C513" s="76"/>
    </row>
    <row r="514" spans="2:3">
      <c r="B514" s="76"/>
      <c r="C514" s="76"/>
    </row>
    <row r="515" spans="2:3">
      <c r="B515" s="76"/>
      <c r="C515" s="76"/>
    </row>
    <row r="516" spans="2:3">
      <c r="B516" s="76"/>
      <c r="C516" s="76"/>
    </row>
    <row r="517" spans="2:3">
      <c r="B517" s="76"/>
      <c r="C517" s="76"/>
    </row>
    <row r="518" spans="2:3">
      <c r="B518" s="76"/>
      <c r="C518" s="76"/>
    </row>
    <row r="519" spans="2:3">
      <c r="B519" s="76"/>
      <c r="C519" s="76"/>
    </row>
    <row r="520" spans="2:3">
      <c r="B520" s="76"/>
      <c r="C520" s="76"/>
    </row>
    <row r="521" spans="2:3">
      <c r="B521" s="76"/>
      <c r="C521" s="76"/>
    </row>
    <row r="522" spans="2:3">
      <c r="B522" s="76"/>
      <c r="C522" s="76"/>
    </row>
    <row r="523" spans="2:3">
      <c r="B523" s="76"/>
      <c r="C523" s="76"/>
    </row>
    <row r="524" spans="2:3">
      <c r="B524" s="76"/>
      <c r="C524" s="76"/>
    </row>
    <row r="525" spans="2:3">
      <c r="B525" s="76"/>
      <c r="C525" s="76"/>
    </row>
    <row r="526" spans="2:3">
      <c r="B526" s="76"/>
      <c r="C526" s="76"/>
    </row>
    <row r="527" spans="2:3">
      <c r="B527" s="76"/>
      <c r="C527" s="76"/>
    </row>
    <row r="528" spans="2:3">
      <c r="B528" s="76"/>
      <c r="C528" s="76"/>
    </row>
    <row r="529" spans="2:3">
      <c r="B529" s="76"/>
      <c r="C529" s="76"/>
    </row>
    <row r="530" spans="2:3">
      <c r="B530" s="76"/>
      <c r="C530" s="76"/>
    </row>
    <row r="531" spans="2:3">
      <c r="B531" s="76"/>
      <c r="C531" s="76"/>
    </row>
    <row r="532" spans="2:3">
      <c r="B532" s="76" t="s">
        <v>1335</v>
      </c>
    </row>
    <row r="533" spans="2:3">
      <c r="B533" s="76"/>
    </row>
    <row r="534" spans="2:3">
      <c r="B534" s="76"/>
      <c r="C534" s="137" t="s">
        <v>1336</v>
      </c>
    </row>
    <row r="535" spans="2:3">
      <c r="B535" s="76"/>
      <c r="C535" s="137" t="s">
        <v>3108</v>
      </c>
    </row>
    <row r="536" spans="2:3">
      <c r="B536" s="76"/>
      <c r="C536" s="137" t="s">
        <v>1334</v>
      </c>
    </row>
    <row r="537" spans="2:3">
      <c r="B537" s="76"/>
    </row>
    <row r="538" spans="2:3">
      <c r="B538" s="76"/>
    </row>
    <row r="539" spans="2:3">
      <c r="B539" s="76"/>
    </row>
    <row r="540" spans="2:3">
      <c r="B540" s="76"/>
    </row>
    <row r="541" spans="2:3">
      <c r="B541" s="76"/>
    </row>
    <row r="542" spans="2:3">
      <c r="B542" s="76"/>
    </row>
    <row r="543" spans="2:3">
      <c r="B543" s="76"/>
    </row>
    <row r="544" spans="2:3">
      <c r="B544" s="76"/>
    </row>
    <row r="545" spans="2:2">
      <c r="B545" s="76"/>
    </row>
    <row r="546" spans="2:2">
      <c r="B546" s="76"/>
    </row>
    <row r="547" spans="2:2">
      <c r="B547" s="76"/>
    </row>
    <row r="548" spans="2:2">
      <c r="B548" s="76"/>
    </row>
    <row r="549" spans="2:2">
      <c r="B549" s="76"/>
    </row>
    <row r="550" spans="2:2">
      <c r="B550" s="76"/>
    </row>
    <row r="551" spans="2:2">
      <c r="B551" s="76"/>
    </row>
    <row r="552" spans="2:2">
      <c r="B552" s="76"/>
    </row>
    <row r="553" spans="2:2">
      <c r="B553" s="76"/>
    </row>
    <row r="554" spans="2:2">
      <c r="B554" s="76"/>
    </row>
    <row r="555" spans="2:2">
      <c r="B555" s="76"/>
    </row>
    <row r="556" spans="2:2">
      <c r="B556" s="76"/>
    </row>
    <row r="557" spans="2:2">
      <c r="B557" s="76"/>
    </row>
    <row r="558" spans="2:2">
      <c r="B558" s="76"/>
    </row>
    <row r="559" spans="2:2">
      <c r="B559" s="76"/>
    </row>
    <row r="560" spans="2:2">
      <c r="B560" s="76"/>
    </row>
    <row r="561" spans="2:3">
      <c r="B561" s="76"/>
    </row>
    <row r="562" spans="2:3">
      <c r="B562" s="76"/>
    </row>
    <row r="563" spans="2:3">
      <c r="B563" s="76"/>
    </row>
    <row r="564" spans="2:3">
      <c r="B564" s="76" t="s">
        <v>1337</v>
      </c>
    </row>
    <row r="565" spans="2:3">
      <c r="B565" s="76"/>
      <c r="C565" s="76"/>
    </row>
    <row r="566" spans="2:3">
      <c r="B566" s="76"/>
      <c r="C566" s="137" t="s">
        <v>1338</v>
      </c>
    </row>
    <row r="567" spans="2:3">
      <c r="B567" s="76"/>
      <c r="C567" s="137" t="s">
        <v>1339</v>
      </c>
    </row>
    <row r="568" spans="2:3">
      <c r="B568" s="76"/>
      <c r="C568" s="137" t="s">
        <v>1334</v>
      </c>
    </row>
    <row r="569" spans="2:3">
      <c r="B569" s="76"/>
      <c r="C569" s="76"/>
    </row>
    <row r="570" spans="2:3">
      <c r="B570" s="76"/>
    </row>
    <row r="571" spans="2:3">
      <c r="B571" s="76"/>
      <c r="C571" s="76"/>
    </row>
    <row r="572" spans="2:3">
      <c r="B572" s="76"/>
      <c r="C572" s="76"/>
    </row>
    <row r="573" spans="2:3">
      <c r="B573" s="76"/>
      <c r="C573" s="76"/>
    </row>
    <row r="574" spans="2:3">
      <c r="B574" s="76"/>
      <c r="C574" s="76"/>
    </row>
    <row r="575" spans="2:3">
      <c r="B575" s="76"/>
      <c r="C575" s="76"/>
    </row>
    <row r="576" spans="2:3">
      <c r="B576" s="76"/>
      <c r="C576" s="76"/>
    </row>
    <row r="577" spans="2:3">
      <c r="B577" s="76"/>
      <c r="C577" s="76"/>
    </row>
    <row r="578" spans="2:3">
      <c r="B578" s="76"/>
      <c r="C578" s="76"/>
    </row>
    <row r="579" spans="2:3">
      <c r="B579" s="76"/>
      <c r="C579" s="76"/>
    </row>
    <row r="580" spans="2:3">
      <c r="B580" s="76"/>
      <c r="C580" s="76"/>
    </row>
    <row r="581" spans="2:3">
      <c r="B581" s="76"/>
      <c r="C581" s="76"/>
    </row>
    <row r="582" spans="2:3">
      <c r="B582" s="76"/>
      <c r="C582" s="76"/>
    </row>
    <row r="583" spans="2:3">
      <c r="B583" s="76"/>
      <c r="C583" s="76"/>
    </row>
    <row r="584" spans="2:3">
      <c r="B584" s="76"/>
      <c r="C584" s="76"/>
    </row>
    <row r="585" spans="2:3">
      <c r="B585" s="76"/>
      <c r="C585" s="76"/>
    </row>
    <row r="586" spans="2:3">
      <c r="B586" s="76"/>
      <c r="C586" s="76"/>
    </row>
    <row r="587" spans="2:3">
      <c r="B587" s="76"/>
      <c r="C587" s="76"/>
    </row>
    <row r="588" spans="2:3">
      <c r="B588" s="76"/>
      <c r="C588" s="76"/>
    </row>
    <row r="589" spans="2:3">
      <c r="B589" s="76"/>
      <c r="C589" s="76"/>
    </row>
    <row r="590" spans="2:3">
      <c r="B590" s="76"/>
      <c r="C590" s="76"/>
    </row>
    <row r="591" spans="2:3">
      <c r="B591" s="76"/>
      <c r="C591" s="76"/>
    </row>
    <row r="592" spans="2:3">
      <c r="B592" s="76"/>
      <c r="C592" s="76"/>
    </row>
    <row r="593" spans="2:15">
      <c r="B593" s="76"/>
      <c r="C593" s="76"/>
    </row>
    <row r="594" spans="2:15">
      <c r="B594" s="76"/>
      <c r="C594" s="76"/>
    </row>
    <row r="595" spans="2:15">
      <c r="B595" s="76"/>
      <c r="C595" s="76"/>
    </row>
    <row r="596" spans="2:15">
      <c r="B596" s="76"/>
      <c r="C596" s="76"/>
    </row>
    <row r="597" spans="2:15">
      <c r="B597" s="76" t="s">
        <v>1340</v>
      </c>
    </row>
    <row r="598" spans="2:15">
      <c r="B598" s="76"/>
    </row>
    <row r="599" spans="2:15">
      <c r="B599" s="76"/>
      <c r="C599" s="137" t="s">
        <v>1341</v>
      </c>
    </row>
    <row r="600" spans="2:15">
      <c r="B600" s="76"/>
    </row>
    <row r="601" spans="2:15">
      <c r="B601" s="76"/>
      <c r="C601" s="404" t="s">
        <v>1342</v>
      </c>
      <c r="D601" s="701" t="s">
        <v>1343</v>
      </c>
      <c r="E601" s="702"/>
      <c r="F601" s="701" t="s">
        <v>1344</v>
      </c>
      <c r="G601" s="702"/>
      <c r="H601" s="701" t="s">
        <v>555</v>
      </c>
      <c r="I601" s="1315"/>
      <c r="J601" s="1315"/>
      <c r="K601" s="1315"/>
      <c r="L601" s="1315"/>
      <c r="M601" s="1315"/>
      <c r="N601" s="1315"/>
      <c r="O601" s="702"/>
    </row>
    <row r="602" spans="2:15">
      <c r="B602" s="76"/>
      <c r="C602" s="183">
        <v>1</v>
      </c>
      <c r="D602" s="732" t="s">
        <v>1345</v>
      </c>
      <c r="E602" s="734"/>
      <c r="F602" s="732">
        <v>1</v>
      </c>
      <c r="G602" s="734"/>
      <c r="H602" s="1310" t="s">
        <v>1346</v>
      </c>
      <c r="I602" s="1313"/>
      <c r="J602" s="1313"/>
      <c r="K602" s="1313"/>
      <c r="L602" s="1313"/>
      <c r="M602" s="1313"/>
      <c r="N602" s="1313"/>
      <c r="O602" s="1314"/>
    </row>
    <row r="603" spans="2:15">
      <c r="B603" s="76"/>
      <c r="C603" s="183">
        <v>2</v>
      </c>
      <c r="D603" s="732" t="s">
        <v>1347</v>
      </c>
      <c r="E603" s="734"/>
      <c r="F603" s="732">
        <v>1</v>
      </c>
      <c r="G603" s="734"/>
      <c r="H603" s="1310" t="s">
        <v>1348</v>
      </c>
      <c r="I603" s="1311"/>
      <c r="J603" s="1311"/>
      <c r="K603" s="1311"/>
      <c r="L603" s="1311"/>
      <c r="M603" s="1311"/>
      <c r="N603" s="1311"/>
      <c r="O603" s="1312"/>
    </row>
    <row r="604" spans="2:15">
      <c r="B604" s="76"/>
      <c r="C604" s="183">
        <v>3</v>
      </c>
      <c r="D604" s="732" t="s">
        <v>1349</v>
      </c>
      <c r="E604" s="734"/>
      <c r="F604" s="732">
        <v>1</v>
      </c>
      <c r="G604" s="734"/>
      <c r="H604" s="1310" t="s">
        <v>1350</v>
      </c>
      <c r="I604" s="1311"/>
      <c r="J604" s="1311"/>
      <c r="K604" s="1311"/>
      <c r="L604" s="1311"/>
      <c r="M604" s="1311"/>
      <c r="N604" s="1311"/>
      <c r="O604" s="1312"/>
    </row>
    <row r="605" spans="2:15">
      <c r="B605" s="76"/>
    </row>
  </sheetData>
  <mergeCells count="51">
    <mergeCell ref="G450:I450"/>
    <mergeCell ref="J450:O450"/>
    <mergeCell ref="P449:Q449"/>
    <mergeCell ref="R449:W449"/>
    <mergeCell ref="D450:F450"/>
    <mergeCell ref="P450:Q450"/>
    <mergeCell ref="R450:W450"/>
    <mergeCell ref="J449:O449"/>
    <mergeCell ref="D449:F449"/>
    <mergeCell ref="G449:I449"/>
    <mergeCell ref="D447:F447"/>
    <mergeCell ref="G447:I447"/>
    <mergeCell ref="P447:Q447"/>
    <mergeCell ref="R447:W447"/>
    <mergeCell ref="D448:F448"/>
    <mergeCell ref="G448:I448"/>
    <mergeCell ref="P448:Q448"/>
    <mergeCell ref="R448:W448"/>
    <mergeCell ref="J447:O447"/>
    <mergeCell ref="J448:O448"/>
    <mergeCell ref="P444:Q446"/>
    <mergeCell ref="R444:W446"/>
    <mergeCell ref="D446:F446"/>
    <mergeCell ref="G446:I446"/>
    <mergeCell ref="D444:O444"/>
    <mergeCell ref="D445:I445"/>
    <mergeCell ref="D601:E601"/>
    <mergeCell ref="F601:G601"/>
    <mergeCell ref="H601:O601"/>
    <mergeCell ref="C66:F66"/>
    <mergeCell ref="G66:J66"/>
    <mergeCell ref="K66:N66"/>
    <mergeCell ref="C67:F67"/>
    <mergeCell ref="G67:J67"/>
    <mergeCell ref="K67:N67"/>
    <mergeCell ref="C444:C446"/>
    <mergeCell ref="C68:F68"/>
    <mergeCell ref="G68:J68"/>
    <mergeCell ref="K68:N68"/>
    <mergeCell ref="D244:J244"/>
    <mergeCell ref="K244:V244"/>
    <mergeCell ref="J445:O446"/>
    <mergeCell ref="D604:E604"/>
    <mergeCell ref="F604:G604"/>
    <mergeCell ref="H604:O604"/>
    <mergeCell ref="D602:E602"/>
    <mergeCell ref="F602:G602"/>
    <mergeCell ref="H602:O602"/>
    <mergeCell ref="D603:E603"/>
    <mergeCell ref="F603:G603"/>
    <mergeCell ref="H603:O603"/>
  </mergeCells>
  <phoneticPr fontId="9"/>
  <hyperlinks>
    <hyperlink ref="D94" r:id="rId1"/>
    <hyperlink ref="C267" r:id="rId2"/>
  </hyperlinks>
  <pageMargins left="0.25" right="0.25" top="0.75" bottom="0.75" header="0.3" footer="0.3"/>
  <pageSetup paperSize="9" scale="64" fitToHeight="0" orientation="portrait" r:id="rId3"/>
  <rowBreaks count="7" manualBreakCount="7">
    <brk id="101" max="16383" man="1"/>
    <brk id="173" max="16383" man="1"/>
    <brk id="262" max="16383" man="1"/>
    <brk id="305" max="16383" man="1"/>
    <brk id="396" max="16383" man="1"/>
    <brk id="482" max="16383" man="1"/>
    <brk id="531" max="16383" man="1"/>
  </rowBreak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Y31"/>
  <sheetViews>
    <sheetView showGridLines="0" view="pageBreakPreview" zoomScale="85" zoomScaleNormal="100" zoomScaleSheetLayoutView="85" workbookViewId="0">
      <selection activeCell="I9" sqref="I9"/>
    </sheetView>
  </sheetViews>
  <sheetFormatPr defaultRowHeight="13.5"/>
  <cols>
    <col min="1" max="11" width="9" style="419"/>
    <col min="12" max="12" width="9" style="419" customWidth="1"/>
    <col min="13" max="16384" width="9" style="419"/>
  </cols>
  <sheetData>
    <row r="1" spans="1:3" ht="17.25">
      <c r="A1" s="418" t="s">
        <v>1351</v>
      </c>
    </row>
    <row r="3" spans="1:3">
      <c r="A3" s="420" t="s">
        <v>1352</v>
      </c>
    </row>
    <row r="5" spans="1:3">
      <c r="B5" s="419" t="s">
        <v>3109</v>
      </c>
    </row>
    <row r="7" spans="1:3">
      <c r="B7" s="419" t="s">
        <v>1353</v>
      </c>
    </row>
    <row r="8" spans="1:3">
      <c r="B8" s="421" t="s">
        <v>1354</v>
      </c>
    </row>
    <row r="9" spans="1:3">
      <c r="B9" s="419" t="s">
        <v>1355</v>
      </c>
    </row>
    <row r="11" spans="1:3">
      <c r="B11" s="419" t="s">
        <v>1356</v>
      </c>
    </row>
    <row r="12" spans="1:3">
      <c r="B12" s="422"/>
    </row>
    <row r="13" spans="1:3">
      <c r="B13" s="422" t="s">
        <v>1357</v>
      </c>
    </row>
    <row r="14" spans="1:3">
      <c r="B14" s="422" t="s">
        <v>1358</v>
      </c>
    </row>
    <row r="15" spans="1:3">
      <c r="B15" s="422" t="s">
        <v>1359</v>
      </c>
    </row>
    <row r="16" spans="1:3">
      <c r="B16" s="422"/>
      <c r="C16" s="419" t="s">
        <v>1360</v>
      </c>
    </row>
    <row r="17" spans="1:25" ht="15" customHeight="1">
      <c r="B17" s="422" t="s">
        <v>1361</v>
      </c>
    </row>
    <row r="18" spans="1:25" ht="14.25" customHeight="1">
      <c r="B18" s="422" t="s">
        <v>1362</v>
      </c>
    </row>
    <row r="19" spans="1:25">
      <c r="B19" s="422" t="s">
        <v>1363</v>
      </c>
    </row>
    <row r="20" spans="1:25">
      <c r="B20" s="422" t="s">
        <v>1364</v>
      </c>
    </row>
    <row r="22" spans="1:25" ht="89.25" customHeight="1">
      <c r="B22" s="1354" t="s">
        <v>1365</v>
      </c>
      <c r="C22" s="1354"/>
      <c r="D22" s="1354"/>
      <c r="E22" s="1354"/>
      <c r="F22" s="1354"/>
      <c r="G22" s="1354"/>
      <c r="H22" s="1354"/>
      <c r="I22" s="1354"/>
      <c r="J22" s="1354"/>
      <c r="K22" s="1354"/>
      <c r="L22" s="1354"/>
      <c r="M22" s="1354"/>
      <c r="N22" s="1354"/>
      <c r="O22" s="1354"/>
      <c r="P22" s="1354"/>
      <c r="Q22" s="1354"/>
      <c r="R22" s="1354"/>
      <c r="S22" s="1354"/>
      <c r="T22" s="1354"/>
      <c r="U22" s="1354"/>
      <c r="V22" s="1354"/>
      <c r="W22" s="423"/>
      <c r="X22" s="423"/>
      <c r="Y22" s="423"/>
    </row>
    <row r="24" spans="1:25">
      <c r="B24" s="419" t="s">
        <v>1366</v>
      </c>
    </row>
    <row r="25" spans="1:25">
      <c r="B25" s="421" t="s">
        <v>1354</v>
      </c>
    </row>
    <row r="27" spans="1:25">
      <c r="A27" s="420" t="s">
        <v>1367</v>
      </c>
    </row>
    <row r="28" spans="1:25">
      <c r="B28" s="419" t="s">
        <v>1368</v>
      </c>
    </row>
    <row r="29" spans="1:25">
      <c r="B29" s="424" t="s">
        <v>1369</v>
      </c>
    </row>
    <row r="30" spans="1:25">
      <c r="B30" s="419" t="s">
        <v>1370</v>
      </c>
    </row>
    <row r="31" spans="1:25">
      <c r="B31" s="424" t="s">
        <v>1371</v>
      </c>
    </row>
  </sheetData>
  <mergeCells count="1">
    <mergeCell ref="B22:V22"/>
  </mergeCells>
  <phoneticPr fontId="9"/>
  <hyperlinks>
    <hyperlink ref="B29" r:id="rId1"/>
    <hyperlink ref="B31" r:id="rId2" location="Top_Of_Page"/>
  </hyperlinks>
  <pageMargins left="0.7" right="0.7" top="0.75" bottom="0.75" header="0.3" footer="0.3"/>
  <pageSetup paperSize="9" scale="45" fitToHeight="0"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W184"/>
  <sheetViews>
    <sheetView showGridLines="0" view="pageBreakPreview" topLeftCell="A139" zoomScale="85" zoomScaleNormal="100" zoomScaleSheetLayoutView="85" workbookViewId="0">
      <selection activeCell="P67" sqref="P67"/>
    </sheetView>
  </sheetViews>
  <sheetFormatPr defaultColWidth="4.625" defaultRowHeight="13.5"/>
  <cols>
    <col min="1" max="16384" width="4.625" style="20"/>
  </cols>
  <sheetData>
    <row r="1" spans="1:3" ht="17.25">
      <c r="A1" s="105" t="s">
        <v>1398</v>
      </c>
    </row>
    <row r="3" spans="1:3">
      <c r="B3" s="21" t="s">
        <v>669</v>
      </c>
    </row>
    <row r="5" spans="1:3">
      <c r="C5" s="20" t="s">
        <v>1399</v>
      </c>
    </row>
    <row r="8" spans="1:3">
      <c r="B8" s="21" t="s">
        <v>1400</v>
      </c>
    </row>
    <row r="10" spans="1:3">
      <c r="C10" s="20" t="s">
        <v>1401</v>
      </c>
    </row>
    <row r="43" spans="18:18">
      <c r="R43" s="115"/>
    </row>
    <row r="51" spans="2:3">
      <c r="C51" s="20" t="s">
        <v>1402</v>
      </c>
    </row>
    <row r="52" spans="2:3">
      <c r="C52" s="20" t="s">
        <v>1403</v>
      </c>
    </row>
    <row r="53" spans="2:3">
      <c r="C53" s="20" t="s">
        <v>1404</v>
      </c>
    </row>
    <row r="56" spans="2:3">
      <c r="B56" s="21" t="s">
        <v>1405</v>
      </c>
    </row>
    <row r="58" spans="2:3">
      <c r="C58" s="20" t="s">
        <v>1432</v>
      </c>
    </row>
    <row r="59" spans="2:3">
      <c r="C59" s="20" t="s">
        <v>1406</v>
      </c>
    </row>
    <row r="60" spans="2:3">
      <c r="C60" s="20" t="s">
        <v>1433</v>
      </c>
    </row>
    <row r="61" spans="2:3">
      <c r="C61" s="72" t="s">
        <v>1407</v>
      </c>
    </row>
    <row r="62" spans="2:3">
      <c r="C62" s="72" t="s">
        <v>1408</v>
      </c>
    </row>
    <row r="64" spans="2:3">
      <c r="C64" s="72" t="s">
        <v>1409</v>
      </c>
    </row>
    <row r="65" spans="3:3">
      <c r="C65" s="72" t="s">
        <v>1410</v>
      </c>
    </row>
    <row r="67" spans="3:3">
      <c r="C67" s="20" t="s">
        <v>1411</v>
      </c>
    </row>
    <row r="68" spans="3:3">
      <c r="C68" s="20" t="s">
        <v>1412</v>
      </c>
    </row>
    <row r="70" spans="3:3">
      <c r="C70" s="20" t="s">
        <v>1413</v>
      </c>
    </row>
    <row r="71" spans="3:3">
      <c r="C71" s="20" t="s">
        <v>1414</v>
      </c>
    </row>
    <row r="102" spans="3:3">
      <c r="C102" s="20" t="s">
        <v>1415</v>
      </c>
    </row>
    <row r="164" spans="3:23">
      <c r="C164" s="20" t="s">
        <v>1416</v>
      </c>
    </row>
    <row r="166" spans="3:23">
      <c r="D166" s="21" t="s">
        <v>1417</v>
      </c>
    </row>
    <row r="167" spans="3:23">
      <c r="E167" s="1357" t="s">
        <v>1418</v>
      </c>
      <c r="F167" s="1357"/>
      <c r="G167" s="107" t="s">
        <v>1419</v>
      </c>
      <c r="H167" s="108"/>
      <c r="I167" s="108"/>
      <c r="J167" s="108"/>
      <c r="K167" s="108"/>
      <c r="L167" s="108"/>
      <c r="M167" s="108"/>
      <c r="N167" s="108"/>
      <c r="O167" s="108"/>
      <c r="P167" s="108"/>
      <c r="Q167" s="108"/>
      <c r="R167" s="108"/>
      <c r="S167" s="108"/>
      <c r="T167" s="108"/>
      <c r="U167" s="108"/>
      <c r="V167" s="116"/>
    </row>
    <row r="168" spans="3:23">
      <c r="E168" s="1355">
        <v>0</v>
      </c>
      <c r="F168" s="1355"/>
      <c r="G168" s="109" t="s">
        <v>1420</v>
      </c>
      <c r="H168" s="110"/>
      <c r="I168" s="110"/>
      <c r="J168" s="110"/>
      <c r="K168" s="110"/>
      <c r="L168" s="110"/>
      <c r="M168" s="110"/>
      <c r="N168" s="110"/>
      <c r="O168" s="110"/>
      <c r="P168" s="110"/>
      <c r="Q168" s="110"/>
      <c r="R168" s="110"/>
      <c r="S168" s="110"/>
      <c r="T168" s="110"/>
      <c r="U168" s="110"/>
      <c r="V168" s="111"/>
    </row>
    <row r="169" spans="3:23">
      <c r="E169" s="1355">
        <v>1</v>
      </c>
      <c r="F169" s="1355"/>
      <c r="G169" s="109" t="s">
        <v>1421</v>
      </c>
      <c r="H169" s="110"/>
      <c r="I169" s="110"/>
      <c r="J169" s="110"/>
      <c r="K169" s="110"/>
      <c r="L169" s="110"/>
      <c r="M169" s="110"/>
      <c r="N169" s="110"/>
      <c r="O169" s="110"/>
      <c r="P169" s="110"/>
      <c r="Q169" s="110"/>
      <c r="R169" s="110"/>
      <c r="S169" s="110"/>
      <c r="T169" s="110"/>
      <c r="U169" s="110"/>
      <c r="V169" s="111"/>
    </row>
    <row r="170" spans="3:23">
      <c r="E170" s="1358">
        <v>2</v>
      </c>
      <c r="F170" s="1359"/>
      <c r="G170" s="109" t="s">
        <v>1422</v>
      </c>
      <c r="H170" s="110"/>
      <c r="I170" s="110"/>
      <c r="J170" s="110"/>
      <c r="K170" s="110"/>
      <c r="L170" s="110"/>
      <c r="M170" s="110"/>
      <c r="N170" s="110"/>
      <c r="O170" s="110"/>
      <c r="P170" s="110"/>
      <c r="Q170" s="110"/>
      <c r="R170" s="110"/>
      <c r="S170" s="110"/>
      <c r="T170" s="110"/>
      <c r="U170" s="110"/>
      <c r="V170" s="111"/>
    </row>
    <row r="171" spans="3:23">
      <c r="E171" s="1355">
        <v>20</v>
      </c>
      <c r="F171" s="1355"/>
      <c r="G171" s="109" t="s">
        <v>1423</v>
      </c>
      <c r="H171" s="110"/>
      <c r="I171" s="110"/>
      <c r="J171" s="110"/>
      <c r="K171" s="110"/>
      <c r="L171" s="110"/>
      <c r="M171" s="110"/>
      <c r="N171" s="110"/>
      <c r="O171" s="110"/>
      <c r="P171" s="110"/>
      <c r="Q171" s="110"/>
      <c r="R171" s="110"/>
      <c r="S171" s="110"/>
      <c r="T171" s="110"/>
      <c r="U171" s="110"/>
      <c r="V171" s="111"/>
    </row>
    <row r="172" spans="3:23">
      <c r="E172" s="1355">
        <v>21</v>
      </c>
      <c r="F172" s="1355"/>
      <c r="G172" s="109" t="s">
        <v>1424</v>
      </c>
      <c r="H172" s="110"/>
      <c r="I172" s="110"/>
      <c r="J172" s="110"/>
      <c r="K172" s="110"/>
      <c r="L172" s="110"/>
      <c r="M172" s="110"/>
      <c r="N172" s="110"/>
      <c r="O172" s="110"/>
      <c r="P172" s="110"/>
      <c r="Q172" s="110"/>
      <c r="R172" s="110"/>
      <c r="S172" s="110"/>
      <c r="T172" s="110"/>
      <c r="U172" s="110"/>
      <c r="V172" s="111"/>
    </row>
    <row r="173" spans="3:23">
      <c r="E173" s="1355">
        <v>22</v>
      </c>
      <c r="F173" s="1355"/>
      <c r="G173" s="109" t="s">
        <v>1425</v>
      </c>
      <c r="H173" s="110"/>
      <c r="I173" s="110"/>
      <c r="J173" s="110"/>
      <c r="K173" s="110"/>
      <c r="L173" s="110"/>
      <c r="M173" s="110"/>
      <c r="N173" s="110"/>
      <c r="O173" s="110"/>
      <c r="P173" s="110"/>
      <c r="Q173" s="110"/>
      <c r="R173" s="110"/>
      <c r="S173" s="110"/>
      <c r="T173" s="110"/>
      <c r="U173" s="110"/>
      <c r="V173" s="111"/>
    </row>
    <row r="174" spans="3:23">
      <c r="E174" s="1355">
        <v>23</v>
      </c>
      <c r="F174" s="1355"/>
      <c r="G174" s="109" t="s">
        <v>1426</v>
      </c>
      <c r="H174" s="110"/>
      <c r="I174" s="110"/>
      <c r="J174" s="110"/>
      <c r="K174" s="110"/>
      <c r="L174" s="110"/>
      <c r="M174" s="110"/>
      <c r="N174" s="110"/>
      <c r="O174" s="110"/>
      <c r="P174" s="110"/>
      <c r="Q174" s="110"/>
      <c r="R174" s="110"/>
      <c r="S174" s="110"/>
      <c r="T174" s="110"/>
      <c r="U174" s="110"/>
      <c r="V174" s="111"/>
    </row>
    <row r="175" spans="3:23">
      <c r="E175" s="1356">
        <v>40</v>
      </c>
      <c r="F175" s="1356"/>
      <c r="G175" s="112" t="s">
        <v>1434</v>
      </c>
      <c r="H175" s="113"/>
      <c r="I175" s="113"/>
      <c r="J175" s="113"/>
      <c r="K175" s="113"/>
      <c r="L175" s="113"/>
      <c r="M175" s="113"/>
      <c r="N175" s="113"/>
      <c r="O175" s="113"/>
      <c r="P175" s="113"/>
      <c r="Q175" s="113"/>
      <c r="R175" s="113"/>
      <c r="S175" s="113"/>
      <c r="T175" s="113"/>
      <c r="U175" s="113"/>
      <c r="V175" s="114"/>
      <c r="W175" s="20" t="s">
        <v>1427</v>
      </c>
    </row>
    <row r="176" spans="3:23">
      <c r="E176" s="1356">
        <v>41</v>
      </c>
      <c r="F176" s="1356"/>
      <c r="G176" s="112" t="s">
        <v>1435</v>
      </c>
      <c r="H176" s="113"/>
      <c r="I176" s="113"/>
      <c r="J176" s="113"/>
      <c r="K176" s="113"/>
      <c r="L176" s="113"/>
      <c r="M176" s="113"/>
      <c r="N176" s="113"/>
      <c r="O176" s="113"/>
      <c r="P176" s="113"/>
      <c r="Q176" s="113"/>
      <c r="R176" s="113"/>
      <c r="S176" s="113"/>
      <c r="T176" s="113"/>
      <c r="U176" s="113"/>
      <c r="V176" s="114"/>
      <c r="W176" s="20" t="s">
        <v>1427</v>
      </c>
    </row>
    <row r="178" spans="2:3">
      <c r="C178" s="20" t="s">
        <v>1428</v>
      </c>
    </row>
    <row r="181" spans="2:3">
      <c r="B181" s="21" t="s">
        <v>1429</v>
      </c>
    </row>
    <row r="183" spans="2:3">
      <c r="C183" s="20" t="s">
        <v>1430</v>
      </c>
    </row>
    <row r="184" spans="2:3">
      <c r="C184" s="20" t="s">
        <v>1431</v>
      </c>
    </row>
  </sheetData>
  <mergeCells count="10">
    <mergeCell ref="E173:F173"/>
    <mergeCell ref="E174:F174"/>
    <mergeCell ref="E175:F175"/>
    <mergeCell ref="E176:F176"/>
    <mergeCell ref="E167:F167"/>
    <mergeCell ref="E168:F168"/>
    <mergeCell ref="E169:F169"/>
    <mergeCell ref="E170:F170"/>
    <mergeCell ref="E171:F171"/>
    <mergeCell ref="E172:F172"/>
  </mergeCells>
  <phoneticPr fontId="9"/>
  <pageMargins left="0.25" right="0.25" top="0.75" bottom="0.75" header="0.3" footer="0.3"/>
  <pageSetup paperSize="9" scale="65" fitToHeight="0" orientation="portrait" r:id="rId1"/>
  <rowBreaks count="2" manualBreakCount="2">
    <brk id="55" max="16383" man="1"/>
    <brk id="134"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U54"/>
  <sheetViews>
    <sheetView showGridLines="0" topLeftCell="A4" zoomScale="85" zoomScaleNormal="85" workbookViewId="0">
      <selection activeCell="E59" sqref="E59"/>
    </sheetView>
  </sheetViews>
  <sheetFormatPr defaultColWidth="4.75" defaultRowHeight="13.5"/>
  <cols>
    <col min="1" max="16384" width="4.75" style="136"/>
  </cols>
  <sheetData>
    <row r="1" spans="1:21" ht="17.25">
      <c r="A1" s="105" t="s">
        <v>668</v>
      </c>
    </row>
    <row r="3" spans="1:21">
      <c r="B3" s="136" t="s">
        <v>669</v>
      </c>
    </row>
    <row r="5" spans="1:21">
      <c r="C5" s="136" t="s">
        <v>670</v>
      </c>
    </row>
    <row r="6" spans="1:21">
      <c r="C6" s="136" t="s">
        <v>671</v>
      </c>
    </row>
    <row r="7" spans="1:21">
      <c r="C7" s="136" t="s">
        <v>672</v>
      </c>
    </row>
    <row r="9" spans="1:21">
      <c r="B9" s="136" t="s">
        <v>673</v>
      </c>
    </row>
    <row r="10" spans="1:21">
      <c r="C10" s="136" t="s">
        <v>674</v>
      </c>
      <c r="G10" s="136" t="s">
        <v>675</v>
      </c>
    </row>
    <row r="11" spans="1:21">
      <c r="G11" s="136" t="s">
        <v>676</v>
      </c>
    </row>
    <row r="12" spans="1:21">
      <c r="C12" s="136" t="s">
        <v>677</v>
      </c>
      <c r="G12" s="136" t="s">
        <v>678</v>
      </c>
    </row>
    <row r="14" spans="1:21">
      <c r="G14" s="683" t="s">
        <v>679</v>
      </c>
      <c r="H14" s="683"/>
      <c r="I14" s="683"/>
      <c r="J14" s="683"/>
      <c r="K14" s="683" t="s">
        <v>680</v>
      </c>
      <c r="L14" s="683"/>
      <c r="M14" s="683"/>
      <c r="N14" s="683"/>
      <c r="O14" s="683"/>
      <c r="P14" s="683"/>
      <c r="Q14" s="683"/>
      <c r="R14" s="683"/>
      <c r="S14" s="683"/>
      <c r="T14" s="683"/>
      <c r="U14" s="106"/>
    </row>
    <row r="16" spans="1:21">
      <c r="B16" s="136" t="s">
        <v>681</v>
      </c>
    </row>
    <row r="17" spans="2:6">
      <c r="C17" s="136" t="s">
        <v>682</v>
      </c>
    </row>
    <row r="18" spans="2:6">
      <c r="C18" s="136" t="s">
        <v>683</v>
      </c>
    </row>
    <row r="20" spans="2:6">
      <c r="C20" s="136" t="s">
        <v>684</v>
      </c>
      <c r="D20" s="136" t="s">
        <v>685</v>
      </c>
    </row>
    <row r="21" spans="2:6">
      <c r="D21" s="136" t="s">
        <v>686</v>
      </c>
    </row>
    <row r="28" spans="2:6">
      <c r="F28" s="136" t="s">
        <v>1379</v>
      </c>
    </row>
    <row r="30" spans="2:6">
      <c r="B30" s="136" t="s">
        <v>687</v>
      </c>
    </row>
    <row r="31" spans="2:6">
      <c r="C31" s="136" t="s">
        <v>688</v>
      </c>
    </row>
    <row r="32" spans="2:6">
      <c r="C32" s="136" t="s">
        <v>689</v>
      </c>
    </row>
    <row r="34" spans="2:4">
      <c r="C34" s="136" t="s">
        <v>684</v>
      </c>
      <c r="D34" s="136" t="s">
        <v>690</v>
      </c>
    </row>
    <row r="35" spans="2:4">
      <c r="D35" s="136" t="s">
        <v>1379</v>
      </c>
    </row>
    <row r="42" spans="2:4">
      <c r="B42" s="136" t="s">
        <v>691</v>
      </c>
    </row>
    <row r="43" spans="2:4">
      <c r="C43" s="136" t="s">
        <v>692</v>
      </c>
    </row>
    <row r="44" spans="2:4">
      <c r="C44" s="72" t="s">
        <v>693</v>
      </c>
    </row>
    <row r="45" spans="2:4">
      <c r="C45" s="72" t="s">
        <v>694</v>
      </c>
    </row>
    <row r="46" spans="2:4">
      <c r="C46" s="136" t="s">
        <v>695</v>
      </c>
    </row>
    <row r="47" spans="2:4">
      <c r="C47" s="136" t="s">
        <v>696</v>
      </c>
    </row>
    <row r="49" spans="4:21">
      <c r="D49" s="136" t="s">
        <v>697</v>
      </c>
      <c r="G49" s="683" t="s">
        <v>679</v>
      </c>
      <c r="H49" s="683"/>
      <c r="I49" s="683"/>
      <c r="J49" s="683"/>
      <c r="K49" s="683" t="s">
        <v>698</v>
      </c>
      <c r="L49" s="683"/>
      <c r="M49" s="683"/>
      <c r="N49" s="683"/>
      <c r="O49" s="683"/>
      <c r="P49" s="683"/>
      <c r="Q49" s="683"/>
      <c r="R49" s="683"/>
      <c r="S49" s="683"/>
      <c r="T49" s="683"/>
    </row>
    <row r="51" spans="4:21">
      <c r="D51" s="136" t="s">
        <v>699</v>
      </c>
    </row>
    <row r="52" spans="4:21">
      <c r="G52" s="683" t="s">
        <v>679</v>
      </c>
      <c r="H52" s="683"/>
      <c r="I52" s="683"/>
      <c r="J52" s="683"/>
      <c r="K52" s="683" t="s">
        <v>698</v>
      </c>
      <c r="L52" s="683"/>
      <c r="M52" s="683"/>
      <c r="N52" s="683"/>
      <c r="O52" s="683"/>
      <c r="P52" s="683"/>
      <c r="Q52" s="683"/>
      <c r="R52" s="683"/>
      <c r="S52" s="683"/>
      <c r="T52" s="683"/>
      <c r="U52" s="106"/>
    </row>
    <row r="53" spans="4:21">
      <c r="D53" s="136" t="s">
        <v>700</v>
      </c>
    </row>
    <row r="54" spans="4:21">
      <c r="G54" s="683" t="s">
        <v>679</v>
      </c>
      <c r="H54" s="683"/>
      <c r="I54" s="683"/>
      <c r="J54" s="683"/>
      <c r="K54" s="683" t="s">
        <v>701</v>
      </c>
      <c r="L54" s="683"/>
      <c r="M54" s="683"/>
      <c r="N54" s="683"/>
      <c r="O54" s="683"/>
      <c r="P54" s="683"/>
      <c r="Q54" s="683"/>
      <c r="R54" s="683"/>
      <c r="S54" s="683"/>
      <c r="T54" s="683"/>
      <c r="U54" s="106"/>
    </row>
  </sheetData>
  <mergeCells count="8">
    <mergeCell ref="G54:J54"/>
    <mergeCell ref="K54:T54"/>
    <mergeCell ref="G14:J14"/>
    <mergeCell ref="K14:T14"/>
    <mergeCell ref="G49:J49"/>
    <mergeCell ref="K49:T49"/>
    <mergeCell ref="G52:J52"/>
    <mergeCell ref="K52:T52"/>
  </mergeCells>
  <phoneticPr fontId="9"/>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B2:AO594"/>
  <sheetViews>
    <sheetView showGridLines="0" view="pageBreakPreview" zoomScale="115" zoomScaleNormal="115" zoomScaleSheetLayoutView="115" workbookViewId="0">
      <selection activeCell="Y41" sqref="Y41"/>
    </sheetView>
  </sheetViews>
  <sheetFormatPr defaultColWidth="4" defaultRowHeight="12"/>
  <cols>
    <col min="1" max="16384" width="4" style="427"/>
  </cols>
  <sheetData>
    <row r="2" spans="2:41" ht="18.75">
      <c r="B2" s="425" t="s">
        <v>922</v>
      </c>
      <c r="C2" s="426"/>
      <c r="D2" s="426"/>
      <c r="E2" s="426"/>
      <c r="F2" s="426"/>
      <c r="G2" s="426"/>
      <c r="H2" s="426"/>
      <c r="I2" s="426"/>
      <c r="J2" s="426"/>
      <c r="K2" s="426"/>
      <c r="L2" s="426"/>
      <c r="M2" s="426"/>
      <c r="N2" s="426"/>
      <c r="O2" s="426"/>
      <c r="P2" s="426"/>
      <c r="Q2" s="426"/>
      <c r="R2" s="426"/>
      <c r="S2" s="426"/>
      <c r="T2" s="426"/>
      <c r="U2" s="426"/>
      <c r="V2" s="426"/>
      <c r="W2" s="426"/>
      <c r="X2" s="426"/>
      <c r="Y2" s="426"/>
      <c r="Z2" s="426"/>
      <c r="AA2" s="426"/>
      <c r="AB2" s="426"/>
      <c r="AC2" s="426"/>
      <c r="AD2" s="426"/>
      <c r="AE2" s="426"/>
      <c r="AF2" s="426"/>
      <c r="AG2" s="426"/>
      <c r="AH2" s="426"/>
      <c r="AI2" s="426"/>
      <c r="AJ2" s="426"/>
      <c r="AK2" s="426"/>
      <c r="AL2" s="426"/>
      <c r="AM2" s="426"/>
      <c r="AN2" s="426"/>
      <c r="AO2" s="426"/>
    </row>
    <row r="4" spans="2:41">
      <c r="C4" s="427" t="s">
        <v>817</v>
      </c>
    </row>
    <row r="5" spans="2:41">
      <c r="D5" s="427" t="s">
        <v>923</v>
      </c>
    </row>
    <row r="6" spans="2:41">
      <c r="D6" s="427" t="s">
        <v>924</v>
      </c>
    </row>
    <row r="7" spans="2:41">
      <c r="D7" s="427" t="s">
        <v>925</v>
      </c>
    </row>
    <row r="22" spans="3:11">
      <c r="C22" s="427" t="s">
        <v>926</v>
      </c>
    </row>
    <row r="23" spans="3:11">
      <c r="D23" s="428" t="s">
        <v>927</v>
      </c>
      <c r="E23" s="428"/>
      <c r="F23" s="428"/>
      <c r="G23" s="428"/>
      <c r="H23" s="428"/>
      <c r="I23" s="428"/>
      <c r="J23" s="428"/>
      <c r="K23" s="428"/>
    </row>
    <row r="25" spans="3:11">
      <c r="C25" s="427" t="s">
        <v>928</v>
      </c>
    </row>
    <row r="26" spans="3:11">
      <c r="D26" s="427" t="s">
        <v>929</v>
      </c>
    </row>
    <row r="27" spans="3:11">
      <c r="D27" s="427" t="s">
        <v>930</v>
      </c>
    </row>
    <row r="28" spans="3:11">
      <c r="E28" s="427" t="s">
        <v>931</v>
      </c>
    </row>
    <row r="29" spans="3:11">
      <c r="E29" s="427" t="s">
        <v>932</v>
      </c>
    </row>
    <row r="30" spans="3:11">
      <c r="E30" s="427" t="s">
        <v>933</v>
      </c>
    </row>
    <row r="32" spans="3:11">
      <c r="E32" s="427" t="s">
        <v>934</v>
      </c>
    </row>
    <row r="48" spans="4:4">
      <c r="D48" s="427" t="s">
        <v>935</v>
      </c>
    </row>
    <row r="49" spans="5:5">
      <c r="E49" s="427" t="s">
        <v>936</v>
      </c>
    </row>
    <row r="50" spans="5:5">
      <c r="E50" s="427" t="s">
        <v>937</v>
      </c>
    </row>
    <row r="51" spans="5:5">
      <c r="E51" s="427" t="s">
        <v>938</v>
      </c>
    </row>
    <row r="53" spans="5:5">
      <c r="E53" s="427" t="s">
        <v>939</v>
      </c>
    </row>
    <row r="71" spans="3:5">
      <c r="C71" s="427" t="s">
        <v>940</v>
      </c>
    </row>
    <row r="72" spans="3:5">
      <c r="D72" s="427" t="s">
        <v>941</v>
      </c>
    </row>
    <row r="73" spans="3:5">
      <c r="E73" s="427" t="s">
        <v>942</v>
      </c>
    </row>
    <row r="92" spans="4:6">
      <c r="D92" s="427" t="s">
        <v>943</v>
      </c>
    </row>
    <row r="93" spans="4:6">
      <c r="E93" s="427" t="s">
        <v>944</v>
      </c>
    </row>
    <row r="94" spans="4:6">
      <c r="E94" s="427" t="s">
        <v>945</v>
      </c>
    </row>
    <row r="95" spans="4:6">
      <c r="E95" s="427" t="s">
        <v>946</v>
      </c>
    </row>
    <row r="96" spans="4:6">
      <c r="F96" s="427" t="s">
        <v>947</v>
      </c>
    </row>
    <row r="97" spans="6:8">
      <c r="G97" s="427" t="s">
        <v>948</v>
      </c>
    </row>
    <row r="98" spans="6:8">
      <c r="G98" s="427" t="s">
        <v>949</v>
      </c>
    </row>
    <row r="99" spans="6:8">
      <c r="G99" s="427" t="s">
        <v>950</v>
      </c>
    </row>
    <row r="101" spans="6:8">
      <c r="F101" s="427" t="s">
        <v>951</v>
      </c>
    </row>
    <row r="102" spans="6:8">
      <c r="G102" s="427" t="s">
        <v>952</v>
      </c>
    </row>
    <row r="103" spans="6:8">
      <c r="G103" s="427" t="s">
        <v>953</v>
      </c>
    </row>
    <row r="104" spans="6:8">
      <c r="H104" s="427" t="s">
        <v>954</v>
      </c>
    </row>
    <row r="105" spans="6:8">
      <c r="G105" s="427" t="s">
        <v>935</v>
      </c>
    </row>
    <row r="106" spans="6:8">
      <c r="H106" s="427" t="s">
        <v>955</v>
      </c>
    </row>
    <row r="108" spans="6:8">
      <c r="F108" s="427" t="s">
        <v>956</v>
      </c>
    </row>
    <row r="112" spans="6:8">
      <c r="F112" s="1394" t="s">
        <v>957</v>
      </c>
      <c r="G112" s="1394"/>
    </row>
    <row r="113" spans="5:26">
      <c r="F113" s="1394"/>
      <c r="G113" s="1394"/>
    </row>
    <row r="114" spans="5:26">
      <c r="F114" s="1394" t="s">
        <v>958</v>
      </c>
      <c r="G114" s="1394"/>
    </row>
    <row r="115" spans="5:26">
      <c r="F115" s="1394"/>
      <c r="G115" s="1394"/>
    </row>
    <row r="117" spans="5:26">
      <c r="E117" s="427" t="s">
        <v>959</v>
      </c>
    </row>
    <row r="118" spans="5:26">
      <c r="F118" s="427" t="s">
        <v>960</v>
      </c>
    </row>
    <row r="119" spans="5:26">
      <c r="G119" s="427" t="s">
        <v>961</v>
      </c>
    </row>
    <row r="120" spans="5:26">
      <c r="G120" s="427" t="s">
        <v>962</v>
      </c>
    </row>
    <row r="121" spans="5:26">
      <c r="G121" s="427" t="s">
        <v>963</v>
      </c>
    </row>
    <row r="122" spans="5:26">
      <c r="G122" s="427" t="s">
        <v>964</v>
      </c>
    </row>
    <row r="123" spans="5:26">
      <c r="H123" s="427" t="s">
        <v>956</v>
      </c>
    </row>
    <row r="124" spans="5:26">
      <c r="I124" s="426" t="s">
        <v>965</v>
      </c>
      <c r="J124" s="426"/>
      <c r="K124" s="426"/>
      <c r="L124" s="426"/>
      <c r="M124" s="426"/>
      <c r="N124" s="426"/>
      <c r="O124" s="426"/>
      <c r="P124" s="426"/>
      <c r="Q124" s="429" t="s">
        <v>966</v>
      </c>
      <c r="R124" s="426"/>
      <c r="S124" s="426"/>
      <c r="T124" s="426"/>
      <c r="U124" s="426"/>
      <c r="V124" s="426"/>
      <c r="W124" s="426"/>
      <c r="X124" s="426"/>
      <c r="Y124" s="426"/>
      <c r="Z124" s="426"/>
    </row>
    <row r="125" spans="5:26">
      <c r="I125" s="427" t="s">
        <v>967</v>
      </c>
      <c r="Q125" s="296" t="s">
        <v>968</v>
      </c>
    </row>
    <row r="126" spans="5:26">
      <c r="I126" s="427" t="s">
        <v>969</v>
      </c>
      <c r="Q126" s="296" t="s">
        <v>970</v>
      </c>
    </row>
    <row r="128" spans="5:26">
      <c r="F128" s="427" t="s">
        <v>971</v>
      </c>
    </row>
    <row r="129" spans="7:25">
      <c r="G129" s="427" t="s">
        <v>972</v>
      </c>
    </row>
    <row r="130" spans="7:25">
      <c r="G130" s="427" t="s">
        <v>953</v>
      </c>
    </row>
    <row r="131" spans="7:25">
      <c r="H131" s="427" t="s">
        <v>973</v>
      </c>
    </row>
    <row r="132" spans="7:25">
      <c r="G132" s="427" t="s">
        <v>935</v>
      </c>
    </row>
    <row r="133" spans="7:25">
      <c r="H133" s="427" t="s">
        <v>974</v>
      </c>
    </row>
    <row r="134" spans="7:25">
      <c r="H134" s="427" t="s">
        <v>975</v>
      </c>
    </row>
    <row r="135" spans="7:25">
      <c r="H135" s="427" t="s">
        <v>976</v>
      </c>
    </row>
    <row r="136" spans="7:25">
      <c r="H136" s="427" t="s">
        <v>977</v>
      </c>
    </row>
    <row r="137" spans="7:25">
      <c r="H137" s="427" t="s">
        <v>978</v>
      </c>
    </row>
    <row r="138" spans="7:25">
      <c r="H138" s="427" t="s">
        <v>956</v>
      </c>
    </row>
    <row r="139" spans="7:25">
      <c r="I139" s="430" t="s">
        <v>979</v>
      </c>
      <c r="M139" s="427" t="s">
        <v>980</v>
      </c>
    </row>
    <row r="140" spans="7:25">
      <c r="I140" s="430" t="s">
        <v>981</v>
      </c>
      <c r="M140" s="427" t="s">
        <v>982</v>
      </c>
      <c r="X140" s="427" t="s">
        <v>983</v>
      </c>
    </row>
    <row r="141" spans="7:25">
      <c r="I141" s="430"/>
      <c r="M141" s="427" t="s">
        <v>984</v>
      </c>
      <c r="X141" s="427" t="s">
        <v>985</v>
      </c>
    </row>
    <row r="142" spans="7:25">
      <c r="I142" s="431"/>
      <c r="N142" s="427" t="s">
        <v>986</v>
      </c>
      <c r="Y142" s="427" t="s">
        <v>987</v>
      </c>
    </row>
    <row r="143" spans="7:25">
      <c r="I143" s="431"/>
      <c r="N143" s="427" t="s">
        <v>988</v>
      </c>
      <c r="Y143" s="427" t="s">
        <v>989</v>
      </c>
    </row>
    <row r="144" spans="7:25">
      <c r="I144" s="431"/>
      <c r="N144" s="427" t="s">
        <v>990</v>
      </c>
    </row>
    <row r="145" spans="5:23">
      <c r="I145" s="431"/>
      <c r="N145" s="427" t="s">
        <v>991</v>
      </c>
    </row>
    <row r="146" spans="5:23">
      <c r="I146" s="431"/>
      <c r="N146" s="427" t="s">
        <v>722</v>
      </c>
    </row>
    <row r="147" spans="5:23">
      <c r="M147" s="427" t="s">
        <v>992</v>
      </c>
    </row>
    <row r="149" spans="5:23">
      <c r="E149" s="427" t="s">
        <v>993</v>
      </c>
    </row>
    <row r="150" spans="5:23">
      <c r="F150" s="427" t="s">
        <v>994</v>
      </c>
      <c r="K150" s="427" t="s">
        <v>995</v>
      </c>
    </row>
    <row r="151" spans="5:23">
      <c r="G151" s="427" t="s">
        <v>996</v>
      </c>
    </row>
    <row r="152" spans="5:23">
      <c r="G152" s="427" t="s">
        <v>997</v>
      </c>
    </row>
    <row r="154" spans="5:23">
      <c r="G154" s="427" t="s">
        <v>998</v>
      </c>
    </row>
    <row r="155" spans="5:23">
      <c r="H155" s="427" t="s">
        <v>999</v>
      </c>
    </row>
    <row r="156" spans="5:23">
      <c r="H156" s="427" t="s">
        <v>1000</v>
      </c>
    </row>
    <row r="157" spans="5:23">
      <c r="H157" s="427" t="s">
        <v>1001</v>
      </c>
    </row>
    <row r="159" spans="5:23">
      <c r="I159" s="427" t="s">
        <v>1002</v>
      </c>
    </row>
    <row r="160" spans="5:23">
      <c r="I160" s="427" t="s">
        <v>1003</v>
      </c>
      <c r="W160" s="427" t="s">
        <v>1004</v>
      </c>
    </row>
    <row r="172" spans="7:8">
      <c r="G172" s="427" t="s">
        <v>1005</v>
      </c>
    </row>
    <row r="173" spans="7:8">
      <c r="H173" s="427" t="s">
        <v>1006</v>
      </c>
    </row>
    <row r="174" spans="7:8">
      <c r="H174" s="427" t="s">
        <v>1007</v>
      </c>
    </row>
    <row r="175" spans="7:8">
      <c r="H175" s="427" t="s">
        <v>1008</v>
      </c>
    </row>
    <row r="177" spans="9:23">
      <c r="I177" s="427" t="s">
        <v>1002</v>
      </c>
    </row>
    <row r="178" spans="9:23">
      <c r="I178" s="427" t="s">
        <v>1009</v>
      </c>
      <c r="W178" s="427" t="s">
        <v>1004</v>
      </c>
    </row>
    <row r="198" spans="6:11">
      <c r="F198" s="427" t="s">
        <v>1010</v>
      </c>
    </row>
    <row r="199" spans="6:11">
      <c r="G199" s="427" t="s">
        <v>953</v>
      </c>
    </row>
    <row r="200" spans="6:11">
      <c r="H200" s="427" t="s">
        <v>1011</v>
      </c>
    </row>
    <row r="201" spans="6:11">
      <c r="H201" s="427" t="s">
        <v>1012</v>
      </c>
    </row>
    <row r="202" spans="6:11">
      <c r="G202" s="427" t="s">
        <v>935</v>
      </c>
      <c r="K202" s="427" t="s">
        <v>995</v>
      </c>
    </row>
    <row r="203" spans="6:11">
      <c r="H203" s="427" t="s">
        <v>1013</v>
      </c>
    </row>
    <row r="204" spans="6:11">
      <c r="H204" s="427" t="s">
        <v>1014</v>
      </c>
    </row>
    <row r="205" spans="6:11">
      <c r="I205" s="427" t="s">
        <v>1015</v>
      </c>
    </row>
    <row r="206" spans="6:11">
      <c r="I206" s="427" t="s">
        <v>1016</v>
      </c>
    </row>
    <row r="208" spans="6:11">
      <c r="I208" s="427" t="s">
        <v>1002</v>
      </c>
    </row>
    <row r="239" spans="8:9">
      <c r="H239" s="427" t="s">
        <v>1017</v>
      </c>
    </row>
    <row r="240" spans="8:9">
      <c r="I240" s="427" t="s">
        <v>1018</v>
      </c>
    </row>
    <row r="241" spans="9:9">
      <c r="I241" s="427" t="s">
        <v>1019</v>
      </c>
    </row>
    <row r="242" spans="9:9">
      <c r="I242" s="427" t="s">
        <v>1020</v>
      </c>
    </row>
    <row r="244" spans="9:9">
      <c r="I244" s="427" t="s">
        <v>1002</v>
      </c>
    </row>
    <row r="268" spans="3:4">
      <c r="C268" s="427" t="s">
        <v>1021</v>
      </c>
    </row>
    <row r="269" spans="3:4">
      <c r="D269" s="427" t="s">
        <v>1022</v>
      </c>
    </row>
    <row r="271" spans="3:4">
      <c r="C271" s="427" t="s">
        <v>1023</v>
      </c>
    </row>
    <row r="272" spans="3:4">
      <c r="D272" s="427" t="s">
        <v>1024</v>
      </c>
    </row>
    <row r="273" spans="5:27">
      <c r="E273" s="427" t="s">
        <v>1025</v>
      </c>
    </row>
    <row r="274" spans="5:27">
      <c r="F274" s="427" t="s">
        <v>1026</v>
      </c>
    </row>
    <row r="275" spans="5:27" s="78" customFormat="1" ht="13.5" customHeight="1">
      <c r="F275" s="699" t="s">
        <v>1027</v>
      </c>
      <c r="G275" s="686" t="s">
        <v>553</v>
      </c>
      <c r="H275" s="686"/>
      <c r="I275" s="686"/>
      <c r="J275" s="686"/>
      <c r="K275" s="686"/>
      <c r="L275" s="686"/>
      <c r="M275" s="686"/>
      <c r="N275" s="875" t="s">
        <v>554</v>
      </c>
      <c r="O275" s="875"/>
      <c r="P275" s="875"/>
      <c r="Q275" s="1395" t="s">
        <v>555</v>
      </c>
      <c r="R275" s="1395"/>
      <c r="S275" s="1395"/>
      <c r="T275" s="1395"/>
      <c r="U275" s="1395"/>
      <c r="V275" s="1395"/>
      <c r="W275" s="1395"/>
      <c r="X275" s="1395"/>
      <c r="Y275" s="1395"/>
      <c r="Z275" s="1395"/>
    </row>
    <row r="276" spans="5:27" s="78" customFormat="1" ht="13.5">
      <c r="F276" s="700"/>
      <c r="G276" s="1395" t="s">
        <v>2</v>
      </c>
      <c r="H276" s="1395"/>
      <c r="I276" s="1395"/>
      <c r="J276" s="1395"/>
      <c r="K276" s="1395"/>
      <c r="L276" s="686" t="s">
        <v>556</v>
      </c>
      <c r="M276" s="686"/>
      <c r="N276" s="875"/>
      <c r="O276" s="875"/>
      <c r="P276" s="875"/>
      <c r="Q276" s="1395"/>
      <c r="R276" s="1395"/>
      <c r="S276" s="1395"/>
      <c r="T276" s="1395"/>
      <c r="U276" s="1395"/>
      <c r="V276" s="1395"/>
      <c r="W276" s="1395"/>
      <c r="X276" s="1395"/>
      <c r="Y276" s="1395"/>
      <c r="Z276" s="1395"/>
    </row>
    <row r="277" spans="5:27" s="78" customFormat="1" ht="13.5" customHeight="1">
      <c r="F277" s="192">
        <v>1</v>
      </c>
      <c r="G277" s="1081" t="s">
        <v>824</v>
      </c>
      <c r="H277" s="1081"/>
      <c r="I277" s="1081"/>
      <c r="J277" s="1081"/>
      <c r="K277" s="1081"/>
      <c r="L277" s="1039">
        <v>0</v>
      </c>
      <c r="M277" s="1039"/>
      <c r="N277" s="1039" t="s">
        <v>825</v>
      </c>
      <c r="O277" s="1039"/>
      <c r="P277" s="1039"/>
      <c r="Q277" s="1081" t="s">
        <v>559</v>
      </c>
      <c r="R277" s="1081"/>
      <c r="S277" s="1081"/>
      <c r="T277" s="1081"/>
      <c r="U277" s="1081"/>
      <c r="V277" s="1081"/>
      <c r="W277" s="1081"/>
      <c r="X277" s="1081"/>
      <c r="Y277" s="1081"/>
      <c r="Z277" s="1081"/>
    </row>
    <row r="278" spans="5:27" s="78" customFormat="1" ht="13.5">
      <c r="F278" s="192">
        <v>2</v>
      </c>
      <c r="G278" s="1081" t="s">
        <v>888</v>
      </c>
      <c r="H278" s="1081"/>
      <c r="I278" s="1081"/>
      <c r="J278" s="1081"/>
      <c r="K278" s="1081"/>
      <c r="L278" s="1039">
        <v>1</v>
      </c>
      <c r="M278" s="1039"/>
      <c r="N278" s="1039" t="s">
        <v>825</v>
      </c>
      <c r="O278" s="1039"/>
      <c r="P278" s="1039"/>
      <c r="Q278" s="1081" t="s">
        <v>561</v>
      </c>
      <c r="R278" s="1081"/>
      <c r="S278" s="1081"/>
      <c r="T278" s="1081"/>
      <c r="U278" s="1081"/>
      <c r="V278" s="1081"/>
      <c r="W278" s="1081"/>
      <c r="X278" s="1081"/>
      <c r="Y278" s="1081"/>
      <c r="Z278" s="1081"/>
    </row>
    <row r="279" spans="5:27" s="78" customFormat="1" ht="13.5">
      <c r="F279" s="192">
        <v>3</v>
      </c>
      <c r="G279" s="1081" t="s">
        <v>889</v>
      </c>
      <c r="H279" s="1081"/>
      <c r="I279" s="1081"/>
      <c r="J279" s="1081"/>
      <c r="K279" s="1081"/>
      <c r="L279" s="1039">
        <v>2</v>
      </c>
      <c r="M279" s="1039"/>
      <c r="N279" s="1039" t="s">
        <v>825</v>
      </c>
      <c r="O279" s="1039"/>
      <c r="P279" s="1039"/>
      <c r="Q279" s="1081" t="s">
        <v>563</v>
      </c>
      <c r="R279" s="1081"/>
      <c r="S279" s="1081"/>
      <c r="T279" s="1081"/>
      <c r="U279" s="1081"/>
      <c r="V279" s="1081"/>
      <c r="W279" s="1081"/>
      <c r="X279" s="1081"/>
      <c r="Y279" s="1081"/>
      <c r="Z279" s="1081"/>
    </row>
    <row r="280" spans="5:27" s="78" customFormat="1" ht="13.5">
      <c r="F280" s="192">
        <v>4</v>
      </c>
      <c r="G280" s="1081" t="s">
        <v>890</v>
      </c>
      <c r="H280" s="1081"/>
      <c r="I280" s="1081"/>
      <c r="J280" s="1081"/>
      <c r="K280" s="1081"/>
      <c r="L280" s="1039">
        <v>3</v>
      </c>
      <c r="M280" s="1039"/>
      <c r="N280" s="1039" t="s">
        <v>825</v>
      </c>
      <c r="O280" s="1039"/>
      <c r="P280" s="1039"/>
      <c r="Q280" s="1081" t="s">
        <v>565</v>
      </c>
      <c r="R280" s="1081"/>
      <c r="S280" s="1081"/>
      <c r="T280" s="1081"/>
      <c r="U280" s="1081"/>
      <c r="V280" s="1081"/>
      <c r="W280" s="1081"/>
      <c r="X280" s="1081"/>
      <c r="Y280" s="1081"/>
      <c r="Z280" s="1081"/>
    </row>
    <row r="281" spans="5:27" s="78" customFormat="1" ht="13.5">
      <c r="F281" s="192">
        <v>5</v>
      </c>
      <c r="G281" s="1081" t="s">
        <v>891</v>
      </c>
      <c r="H281" s="1081"/>
      <c r="I281" s="1081"/>
      <c r="J281" s="1081"/>
      <c r="K281" s="1081"/>
      <c r="L281" s="1039">
        <v>4</v>
      </c>
      <c r="M281" s="1039"/>
      <c r="N281" s="1039" t="s">
        <v>825</v>
      </c>
      <c r="O281" s="1039"/>
      <c r="P281" s="1039"/>
      <c r="Q281" s="1081" t="s">
        <v>567</v>
      </c>
      <c r="R281" s="1081"/>
      <c r="S281" s="1081"/>
      <c r="T281" s="1081"/>
      <c r="U281" s="1081"/>
      <c r="V281" s="1081"/>
      <c r="W281" s="1081"/>
      <c r="X281" s="1081"/>
      <c r="Y281" s="1081"/>
      <c r="Z281" s="1081"/>
    </row>
    <row r="282" spans="5:27" s="78" customFormat="1" ht="13.5">
      <c r="F282" s="192">
        <v>6</v>
      </c>
      <c r="G282" s="1081" t="s">
        <v>1028</v>
      </c>
      <c r="H282" s="1081"/>
      <c r="I282" s="1081"/>
      <c r="J282" s="1081"/>
      <c r="K282" s="1081"/>
      <c r="L282" s="1039">
        <v>30</v>
      </c>
      <c r="M282" s="1039"/>
      <c r="N282" s="1039" t="s">
        <v>825</v>
      </c>
      <c r="O282" s="1039"/>
      <c r="P282" s="1039"/>
      <c r="Q282" s="1081" t="s">
        <v>1029</v>
      </c>
      <c r="R282" s="1081"/>
      <c r="S282" s="1081"/>
      <c r="T282" s="1081"/>
      <c r="U282" s="1081"/>
      <c r="V282" s="1081"/>
      <c r="W282" s="1081"/>
      <c r="X282" s="1081"/>
      <c r="Y282" s="1081"/>
      <c r="Z282" s="1081"/>
    </row>
    <row r="283" spans="5:27" s="78" customFormat="1" ht="13.5">
      <c r="F283" s="192">
        <v>7</v>
      </c>
      <c r="G283" s="1081" t="s">
        <v>1030</v>
      </c>
      <c r="H283" s="1081"/>
      <c r="I283" s="1081"/>
      <c r="J283" s="1081"/>
      <c r="K283" s="1081"/>
      <c r="L283" s="1039">
        <v>31</v>
      </c>
      <c r="M283" s="1039"/>
      <c r="N283" s="1039" t="s">
        <v>1031</v>
      </c>
      <c r="O283" s="1039"/>
      <c r="P283" s="1039"/>
      <c r="Q283" s="1081" t="s">
        <v>572</v>
      </c>
      <c r="R283" s="1081"/>
      <c r="S283" s="1081"/>
      <c r="T283" s="1081"/>
      <c r="U283" s="1081"/>
      <c r="V283" s="1081"/>
      <c r="W283" s="1081"/>
      <c r="X283" s="1081"/>
      <c r="Y283" s="1081"/>
      <c r="Z283" s="1081"/>
    </row>
    <row r="284" spans="5:27" s="78" customFormat="1" ht="13.5">
      <c r="F284" s="192">
        <v>8</v>
      </c>
      <c r="G284" s="1081" t="s">
        <v>1032</v>
      </c>
      <c r="H284" s="1081"/>
      <c r="I284" s="1081"/>
      <c r="J284" s="1081"/>
      <c r="K284" s="1081"/>
      <c r="L284" s="1039">
        <v>32</v>
      </c>
      <c r="M284" s="1039"/>
      <c r="N284" s="1039" t="s">
        <v>825</v>
      </c>
      <c r="O284" s="1039"/>
      <c r="P284" s="1039"/>
      <c r="Q284" s="1081" t="s">
        <v>1033</v>
      </c>
      <c r="R284" s="1081"/>
      <c r="S284" s="1081"/>
      <c r="T284" s="1081"/>
      <c r="U284" s="1081"/>
      <c r="V284" s="1081"/>
      <c r="W284" s="1081"/>
      <c r="X284" s="1081"/>
      <c r="Y284" s="1081"/>
      <c r="Z284" s="1081"/>
    </row>
    <row r="285" spans="5:27" s="78" customFormat="1" ht="13.5">
      <c r="F285" s="192">
        <v>9</v>
      </c>
      <c r="G285" s="1081" t="s">
        <v>1034</v>
      </c>
      <c r="H285" s="1081"/>
      <c r="I285" s="1081"/>
      <c r="J285" s="1081"/>
      <c r="K285" s="1081"/>
      <c r="L285" s="1039">
        <v>33</v>
      </c>
      <c r="M285" s="1039"/>
      <c r="N285" s="1039" t="s">
        <v>1031</v>
      </c>
      <c r="O285" s="1039"/>
      <c r="P285" s="1039"/>
      <c r="Q285" s="1081" t="s">
        <v>1035</v>
      </c>
      <c r="R285" s="1081"/>
      <c r="S285" s="1081"/>
      <c r="T285" s="1081"/>
      <c r="U285" s="1081"/>
      <c r="V285" s="1081"/>
      <c r="W285" s="1081"/>
      <c r="X285" s="1081"/>
      <c r="Y285" s="1081"/>
      <c r="Z285" s="1081"/>
    </row>
    <row r="286" spans="5:27" s="78" customFormat="1" ht="13.5">
      <c r="F286" s="192">
        <v>10</v>
      </c>
      <c r="G286" s="1081" t="s">
        <v>1036</v>
      </c>
      <c r="H286" s="1081"/>
      <c r="I286" s="1081"/>
      <c r="J286" s="1081"/>
      <c r="K286" s="1081"/>
      <c r="L286" s="1039">
        <v>34</v>
      </c>
      <c r="M286" s="1039"/>
      <c r="N286" s="1039" t="s">
        <v>1031</v>
      </c>
      <c r="O286" s="1039"/>
      <c r="P286" s="1039"/>
      <c r="Q286" s="1081" t="s">
        <v>633</v>
      </c>
      <c r="R286" s="1081"/>
      <c r="S286" s="1081"/>
      <c r="T286" s="1081"/>
      <c r="U286" s="1081"/>
      <c r="V286" s="1081"/>
      <c r="W286" s="1081"/>
      <c r="X286" s="1081"/>
      <c r="Y286" s="1081"/>
      <c r="Z286" s="1081"/>
    </row>
    <row r="287" spans="5:27" s="78" customFormat="1" ht="13.5">
      <c r="F287" s="432">
        <v>11</v>
      </c>
      <c r="G287" s="1392" t="s">
        <v>1037</v>
      </c>
      <c r="H287" s="1392"/>
      <c r="I287" s="1392"/>
      <c r="J287" s="1392"/>
      <c r="K287" s="1392"/>
      <c r="L287" s="1393">
        <v>50</v>
      </c>
      <c r="M287" s="1393"/>
      <c r="N287" s="1393" t="s">
        <v>1031</v>
      </c>
      <c r="O287" s="1393"/>
      <c r="P287" s="1393"/>
      <c r="Q287" s="1392" t="s">
        <v>844</v>
      </c>
      <c r="R287" s="1392"/>
      <c r="S287" s="1392"/>
      <c r="T287" s="1392"/>
      <c r="U287" s="1392"/>
      <c r="V287" s="1392"/>
      <c r="W287" s="1392"/>
      <c r="X287" s="1392"/>
      <c r="Y287" s="1392"/>
      <c r="Z287" s="1392"/>
      <c r="AA287" s="78" t="s">
        <v>1038</v>
      </c>
    </row>
    <row r="288" spans="5:27" s="78" customFormat="1" ht="13.5">
      <c r="F288" s="432">
        <v>12</v>
      </c>
      <c r="G288" s="1392" t="s">
        <v>1039</v>
      </c>
      <c r="H288" s="1392"/>
      <c r="I288" s="1392"/>
      <c r="J288" s="1392"/>
      <c r="K288" s="1392"/>
      <c r="L288" s="1393">
        <v>51</v>
      </c>
      <c r="M288" s="1393"/>
      <c r="N288" s="1393" t="s">
        <v>1040</v>
      </c>
      <c r="O288" s="1393"/>
      <c r="P288" s="1393"/>
      <c r="Q288" s="1392" t="s">
        <v>665</v>
      </c>
      <c r="R288" s="1392"/>
      <c r="S288" s="1392"/>
      <c r="T288" s="1392"/>
      <c r="U288" s="1392"/>
      <c r="V288" s="1392"/>
      <c r="W288" s="1392"/>
      <c r="X288" s="1392"/>
      <c r="Y288" s="1392"/>
      <c r="Z288" s="1392"/>
      <c r="AA288" s="78" t="s">
        <v>1038</v>
      </c>
    </row>
    <row r="289" spans="5:31" s="78" customFormat="1" ht="13.5">
      <c r="F289" s="192">
        <v>13</v>
      </c>
      <c r="G289" s="1081" t="s">
        <v>1041</v>
      </c>
      <c r="H289" s="1081"/>
      <c r="I289" s="1081"/>
      <c r="J289" s="1081"/>
      <c r="K289" s="1081"/>
      <c r="L289" s="1039">
        <v>255</v>
      </c>
      <c r="M289" s="1039"/>
      <c r="N289" s="1039" t="s">
        <v>1042</v>
      </c>
      <c r="O289" s="1039"/>
      <c r="P289" s="1039"/>
      <c r="Q289" s="1081" t="s">
        <v>577</v>
      </c>
      <c r="R289" s="1081"/>
      <c r="S289" s="1081"/>
      <c r="T289" s="1081"/>
      <c r="U289" s="1081"/>
      <c r="V289" s="1081"/>
      <c r="W289" s="1081"/>
      <c r="X289" s="1081"/>
      <c r="Y289" s="1081"/>
      <c r="Z289" s="1081"/>
    </row>
    <row r="291" spans="5:31">
      <c r="E291" s="427" t="s">
        <v>1043</v>
      </c>
    </row>
    <row r="292" spans="5:31">
      <c r="E292" s="433" t="s">
        <v>679</v>
      </c>
      <c r="F292" s="433"/>
      <c r="G292" s="433"/>
      <c r="H292" s="433"/>
      <c r="I292" s="433"/>
      <c r="J292" s="433"/>
      <c r="K292" s="433"/>
      <c r="L292" s="433"/>
      <c r="M292" s="433"/>
      <c r="N292" s="434" t="s">
        <v>140</v>
      </c>
      <c r="O292" s="433"/>
      <c r="P292" s="433"/>
      <c r="Q292" s="433"/>
      <c r="R292" s="433"/>
      <c r="S292" s="433"/>
      <c r="T292" s="433"/>
      <c r="U292" s="433"/>
      <c r="V292" s="433"/>
      <c r="W292" s="433"/>
      <c r="X292" s="433"/>
      <c r="Y292" s="433"/>
      <c r="Z292" s="433"/>
      <c r="AA292" s="433"/>
      <c r="AB292" s="433"/>
      <c r="AC292" s="433"/>
      <c r="AD292" s="433"/>
      <c r="AE292" s="433"/>
    </row>
    <row r="293" spans="5:31">
      <c r="F293" s="280" t="s">
        <v>1044</v>
      </c>
      <c r="G293" s="281"/>
      <c r="H293" s="281"/>
      <c r="I293" s="281"/>
      <c r="J293" s="281"/>
      <c r="K293" s="281"/>
      <c r="L293" s="281"/>
      <c r="M293" s="282"/>
      <c r="N293" s="283">
        <v>2</v>
      </c>
    </row>
    <row r="294" spans="5:31">
      <c r="F294" s="288" t="s">
        <v>1045</v>
      </c>
      <c r="G294" s="289"/>
      <c r="H294" s="289"/>
      <c r="I294" s="289"/>
      <c r="J294" s="289"/>
      <c r="K294" s="289"/>
      <c r="L294" s="289"/>
      <c r="M294" s="290"/>
      <c r="N294" s="291">
        <v>1</v>
      </c>
    </row>
    <row r="295" spans="5:31">
      <c r="F295" s="322" t="s">
        <v>60</v>
      </c>
      <c r="G295" s="323"/>
      <c r="H295" s="323"/>
      <c r="I295" s="323"/>
      <c r="J295" s="323"/>
      <c r="K295" s="323"/>
      <c r="L295" s="323"/>
      <c r="M295" s="324"/>
      <c r="N295" s="307">
        <v>2</v>
      </c>
      <c r="R295" s="427" t="s">
        <v>1046</v>
      </c>
    </row>
    <row r="296" spans="5:31">
      <c r="F296" s="435" t="s">
        <v>175</v>
      </c>
      <c r="G296" s="436"/>
      <c r="H296" s="436"/>
      <c r="I296" s="436"/>
      <c r="J296" s="436"/>
      <c r="K296" s="436"/>
      <c r="L296" s="436"/>
      <c r="M296" s="436"/>
      <c r="N296" s="437">
        <v>7</v>
      </c>
      <c r="R296" s="427" t="s">
        <v>1047</v>
      </c>
    </row>
    <row r="297" spans="5:31">
      <c r="E297" s="433" t="s">
        <v>877</v>
      </c>
      <c r="F297" s="433"/>
      <c r="G297" s="433"/>
      <c r="H297" s="433"/>
      <c r="I297" s="433"/>
      <c r="J297" s="433"/>
      <c r="K297" s="433"/>
      <c r="L297" s="433"/>
      <c r="M297" s="433"/>
      <c r="N297" s="434" t="s">
        <v>140</v>
      </c>
      <c r="O297" s="433"/>
      <c r="P297" s="433"/>
      <c r="Q297" s="433"/>
      <c r="R297" s="433"/>
      <c r="S297" s="433"/>
      <c r="T297" s="433"/>
      <c r="U297" s="433"/>
      <c r="V297" s="433"/>
      <c r="W297" s="433"/>
      <c r="X297" s="433"/>
      <c r="Y297" s="433"/>
      <c r="Z297" s="433"/>
      <c r="AA297" s="433"/>
      <c r="AB297" s="433"/>
      <c r="AC297" s="433"/>
      <c r="AD297" s="433"/>
      <c r="AE297" s="433"/>
    </row>
    <row r="298" spans="5:31">
      <c r="F298" s="280" t="s">
        <v>1048</v>
      </c>
      <c r="G298" s="281"/>
      <c r="H298" s="281"/>
      <c r="I298" s="281"/>
      <c r="J298" s="281"/>
      <c r="K298" s="281"/>
      <c r="L298" s="281"/>
      <c r="M298" s="281"/>
      <c r="N298" s="283">
        <v>2</v>
      </c>
      <c r="R298" s="427" t="s">
        <v>1049</v>
      </c>
    </row>
    <row r="299" spans="5:31">
      <c r="F299" s="284" t="s">
        <v>1584</v>
      </c>
      <c r="G299" s="285"/>
      <c r="H299" s="285"/>
      <c r="I299" s="285"/>
      <c r="J299" s="285"/>
      <c r="K299" s="285"/>
      <c r="L299" s="285"/>
      <c r="M299" s="285"/>
      <c r="N299" s="287">
        <v>2</v>
      </c>
      <c r="R299" s="427" t="s">
        <v>1585</v>
      </c>
    </row>
    <row r="300" spans="5:31">
      <c r="F300" s="288" t="s">
        <v>1050</v>
      </c>
      <c r="G300" s="289"/>
      <c r="H300" s="289"/>
      <c r="I300" s="289"/>
      <c r="J300" s="289"/>
      <c r="K300" s="289"/>
      <c r="L300" s="289"/>
      <c r="M300" s="289"/>
      <c r="N300" s="291">
        <v>2</v>
      </c>
      <c r="R300" s="427" t="s">
        <v>1051</v>
      </c>
    </row>
    <row r="301" spans="5:31">
      <c r="F301" s="292" t="s">
        <v>1052</v>
      </c>
      <c r="G301" s="293"/>
      <c r="H301" s="293"/>
      <c r="I301" s="293"/>
      <c r="J301" s="293"/>
      <c r="K301" s="293"/>
      <c r="L301" s="293"/>
      <c r="M301" s="293"/>
      <c r="N301" s="295">
        <v>1</v>
      </c>
      <c r="R301" s="427" t="s">
        <v>1053</v>
      </c>
    </row>
    <row r="302" spans="5:31">
      <c r="F302" s="292" t="s">
        <v>1054</v>
      </c>
      <c r="G302" s="293"/>
      <c r="H302" s="293"/>
      <c r="I302" s="293"/>
      <c r="J302" s="293"/>
      <c r="K302" s="293"/>
      <c r="L302" s="293"/>
      <c r="M302" s="293"/>
      <c r="N302" s="295">
        <v>1</v>
      </c>
      <c r="R302" s="427" t="s">
        <v>1055</v>
      </c>
    </row>
    <row r="303" spans="5:31">
      <c r="F303" s="292" t="s">
        <v>815</v>
      </c>
      <c r="G303" s="293"/>
      <c r="H303" s="293"/>
      <c r="I303" s="293"/>
      <c r="J303" s="293"/>
      <c r="K303" s="293"/>
      <c r="L303" s="293"/>
      <c r="M303" s="293"/>
      <c r="N303" s="295">
        <v>2</v>
      </c>
      <c r="R303" s="427" t="s">
        <v>1056</v>
      </c>
    </row>
    <row r="304" spans="5:31">
      <c r="F304" s="318"/>
      <c r="G304" s="280" t="s">
        <v>1057</v>
      </c>
      <c r="H304" s="281"/>
      <c r="I304" s="281"/>
      <c r="J304" s="281"/>
      <c r="K304" s="281"/>
      <c r="L304" s="281"/>
      <c r="M304" s="281"/>
      <c r="N304" s="283">
        <v>2</v>
      </c>
      <c r="R304" s="427" t="s">
        <v>1058</v>
      </c>
    </row>
    <row r="305" spans="5:31">
      <c r="F305" s="319"/>
      <c r="G305" s="284" t="s">
        <v>1584</v>
      </c>
      <c r="H305" s="285"/>
      <c r="I305" s="285"/>
      <c r="J305" s="285"/>
      <c r="K305" s="285"/>
      <c r="L305" s="285"/>
      <c r="M305" s="285"/>
      <c r="N305" s="287">
        <v>2</v>
      </c>
      <c r="R305" s="427" t="s">
        <v>1585</v>
      </c>
    </row>
    <row r="306" spans="5:31">
      <c r="F306" s="318"/>
      <c r="G306" s="292" t="s">
        <v>1059</v>
      </c>
      <c r="H306" s="293"/>
      <c r="I306" s="293"/>
      <c r="J306" s="293"/>
      <c r="K306" s="293"/>
      <c r="L306" s="293"/>
      <c r="M306" s="293"/>
      <c r="N306" s="295">
        <v>2</v>
      </c>
      <c r="R306" s="427" t="s">
        <v>1060</v>
      </c>
    </row>
    <row r="307" spans="5:31">
      <c r="F307" s="300"/>
      <c r="G307" s="300"/>
      <c r="H307" s="280" t="s">
        <v>1061</v>
      </c>
      <c r="I307" s="281"/>
      <c r="J307" s="281"/>
      <c r="K307" s="281"/>
      <c r="L307" s="281"/>
      <c r="M307" s="281"/>
      <c r="N307" s="283">
        <v>1</v>
      </c>
      <c r="R307" s="427" t="s">
        <v>3110</v>
      </c>
    </row>
    <row r="308" spans="5:31">
      <c r="F308" s="319"/>
      <c r="H308" s="284" t="s">
        <v>1584</v>
      </c>
      <c r="I308" s="285"/>
      <c r="J308" s="285"/>
      <c r="K308" s="285"/>
      <c r="L308" s="285"/>
      <c r="M308" s="285"/>
      <c r="N308" s="287">
        <v>1</v>
      </c>
      <c r="R308" s="427" t="s">
        <v>1585</v>
      </c>
    </row>
    <row r="309" spans="5:31">
      <c r="F309" s="300"/>
      <c r="G309" s="300"/>
      <c r="H309" s="288" t="s">
        <v>1062</v>
      </c>
      <c r="I309" s="289"/>
      <c r="J309" s="289"/>
      <c r="K309" s="289"/>
      <c r="L309" s="289"/>
      <c r="M309" s="289"/>
      <c r="N309" s="291">
        <v>2</v>
      </c>
      <c r="R309" s="427" t="s">
        <v>1063</v>
      </c>
    </row>
    <row r="310" spans="5:31">
      <c r="F310" s="321"/>
      <c r="G310" s="321"/>
      <c r="H310" s="322" t="s">
        <v>1064</v>
      </c>
      <c r="I310" s="323"/>
      <c r="J310" s="323"/>
      <c r="K310" s="323"/>
      <c r="L310" s="323"/>
      <c r="M310" s="323"/>
      <c r="N310" s="325" t="s">
        <v>1065</v>
      </c>
      <c r="R310" s="427" t="s">
        <v>1066</v>
      </c>
    </row>
    <row r="311" spans="5:31">
      <c r="F311" s="308" t="s">
        <v>175</v>
      </c>
      <c r="G311" s="438"/>
      <c r="H311" s="438"/>
      <c r="I311" s="438"/>
      <c r="J311" s="438"/>
      <c r="K311" s="438"/>
      <c r="L311" s="438"/>
      <c r="M311" s="438"/>
      <c r="N311" s="439" t="s">
        <v>1067</v>
      </c>
      <c r="R311" s="427" t="s">
        <v>1068</v>
      </c>
    </row>
    <row r="312" spans="5:31">
      <c r="E312" s="433" t="s">
        <v>880</v>
      </c>
      <c r="F312" s="433"/>
      <c r="G312" s="433"/>
      <c r="H312" s="433"/>
      <c r="I312" s="433"/>
      <c r="J312" s="433"/>
      <c r="K312" s="433"/>
      <c r="L312" s="433"/>
      <c r="M312" s="433"/>
      <c r="N312" s="434" t="s">
        <v>140</v>
      </c>
      <c r="O312" s="433"/>
      <c r="P312" s="433"/>
      <c r="Q312" s="433"/>
      <c r="R312" s="433"/>
      <c r="S312" s="433"/>
      <c r="T312" s="433"/>
      <c r="U312" s="433"/>
      <c r="V312" s="433"/>
      <c r="W312" s="433"/>
      <c r="X312" s="433"/>
      <c r="Y312" s="433"/>
      <c r="Z312" s="433"/>
      <c r="AA312" s="433"/>
      <c r="AB312" s="433"/>
      <c r="AC312" s="433"/>
      <c r="AD312" s="433"/>
      <c r="AE312" s="433"/>
    </row>
    <row r="313" spans="5:31">
      <c r="F313" s="88" t="s">
        <v>1069</v>
      </c>
      <c r="G313" s="440"/>
      <c r="H313" s="440"/>
      <c r="I313" s="440"/>
      <c r="J313" s="440"/>
      <c r="K313" s="440"/>
      <c r="L313" s="440"/>
      <c r="M313" s="441"/>
      <c r="N313" s="201">
        <v>1</v>
      </c>
    </row>
    <row r="315" spans="5:31">
      <c r="E315" s="427" t="s">
        <v>1070</v>
      </c>
    </row>
    <row r="316" spans="5:31">
      <c r="F316" s="427" t="s">
        <v>1071</v>
      </c>
    </row>
    <row r="317" spans="5:31">
      <c r="F317" s="427" t="s">
        <v>1072</v>
      </c>
    </row>
    <row r="318" spans="5:31">
      <c r="F318" s="427" t="s">
        <v>1073</v>
      </c>
    </row>
    <row r="319" spans="5:31">
      <c r="F319" s="427" t="s">
        <v>1074</v>
      </c>
    </row>
    <row r="320" spans="5:31">
      <c r="F320" s="427" t="s">
        <v>1075</v>
      </c>
    </row>
    <row r="322" spans="5:5">
      <c r="E322" s="427" t="s">
        <v>939</v>
      </c>
    </row>
    <row r="345" spans="5:32">
      <c r="E345" s="427" t="s">
        <v>1076</v>
      </c>
    </row>
    <row r="346" spans="5:32">
      <c r="E346" s="427" t="s">
        <v>1077</v>
      </c>
    </row>
    <row r="347" spans="5:32">
      <c r="F347" s="433" t="s">
        <v>679</v>
      </c>
      <c r="G347" s="433"/>
      <c r="H347" s="433"/>
      <c r="I347" s="433"/>
      <c r="J347" s="433"/>
      <c r="K347" s="433"/>
      <c r="L347" s="433"/>
      <c r="M347" s="433"/>
      <c r="N347" s="433"/>
      <c r="O347" s="433" t="s">
        <v>1078</v>
      </c>
      <c r="P347" s="433"/>
      <c r="Q347" s="433"/>
      <c r="R347" s="433"/>
      <c r="S347" s="433"/>
      <c r="T347" s="433"/>
      <c r="U347" s="433"/>
      <c r="V347" s="433"/>
      <c r="W347" s="433"/>
      <c r="X347" s="433"/>
      <c r="Y347" s="433"/>
      <c r="Z347" s="433"/>
      <c r="AA347" s="433"/>
      <c r="AB347" s="433"/>
      <c r="AC347" s="433"/>
      <c r="AD347" s="433"/>
      <c r="AE347" s="433"/>
      <c r="AF347" s="433"/>
    </row>
    <row r="348" spans="5:32">
      <c r="G348" s="280" t="s">
        <v>1079</v>
      </c>
      <c r="H348" s="281"/>
      <c r="I348" s="281"/>
      <c r="J348" s="281"/>
      <c r="K348" s="281"/>
      <c r="L348" s="281"/>
      <c r="M348" s="281"/>
      <c r="N348" s="282"/>
      <c r="O348" s="1381" t="s">
        <v>1713</v>
      </c>
      <c r="P348" s="1374"/>
      <c r="S348" s="427" t="s">
        <v>1080</v>
      </c>
    </row>
    <row r="349" spans="5:32">
      <c r="G349" s="288" t="s">
        <v>1081</v>
      </c>
      <c r="H349" s="289"/>
      <c r="I349" s="289"/>
      <c r="J349" s="289"/>
      <c r="K349" s="289"/>
      <c r="L349" s="289"/>
      <c r="M349" s="289"/>
      <c r="N349" s="290"/>
      <c r="O349" s="1375">
        <v>50</v>
      </c>
      <c r="P349" s="1376"/>
      <c r="S349" s="427" t="s">
        <v>1082</v>
      </c>
    </row>
    <row r="350" spans="5:32">
      <c r="G350" s="322" t="s">
        <v>60</v>
      </c>
      <c r="H350" s="323"/>
      <c r="I350" s="323"/>
      <c r="J350" s="323"/>
      <c r="K350" s="323"/>
      <c r="L350" s="323"/>
      <c r="M350" s="323"/>
      <c r="N350" s="324"/>
      <c r="O350" s="1377" t="s">
        <v>1083</v>
      </c>
      <c r="P350" s="1378"/>
    </row>
    <row r="351" spans="5:32">
      <c r="G351" s="308" t="s">
        <v>175</v>
      </c>
      <c r="H351" s="438"/>
      <c r="I351" s="438"/>
      <c r="J351" s="438"/>
      <c r="K351" s="438"/>
      <c r="L351" s="438"/>
      <c r="M351" s="438"/>
      <c r="N351" s="438"/>
      <c r="O351" s="1326">
        <v>0</v>
      </c>
      <c r="P351" s="1328"/>
      <c r="S351" s="427" t="s">
        <v>887</v>
      </c>
    </row>
    <row r="352" spans="5:32">
      <c r="F352" s="433" t="s">
        <v>877</v>
      </c>
      <c r="G352" s="433"/>
      <c r="H352" s="433"/>
      <c r="I352" s="433"/>
      <c r="J352" s="433"/>
      <c r="K352" s="433"/>
      <c r="L352" s="433"/>
      <c r="M352" s="433"/>
      <c r="N352" s="433"/>
      <c r="O352" s="433" t="s">
        <v>1078</v>
      </c>
      <c r="P352" s="433"/>
      <c r="Q352" s="433"/>
      <c r="R352" s="433"/>
      <c r="S352" s="433"/>
      <c r="T352" s="433"/>
      <c r="U352" s="433"/>
      <c r="V352" s="433"/>
      <c r="W352" s="433"/>
      <c r="X352" s="433"/>
      <c r="Y352" s="433"/>
      <c r="Z352" s="433"/>
      <c r="AA352" s="433"/>
      <c r="AB352" s="433"/>
      <c r="AC352" s="433"/>
      <c r="AD352" s="433"/>
      <c r="AE352" s="433"/>
      <c r="AF352" s="433"/>
    </row>
    <row r="353" spans="6:32">
      <c r="G353" s="280" t="s">
        <v>1048</v>
      </c>
      <c r="H353" s="281"/>
      <c r="I353" s="281"/>
      <c r="J353" s="281"/>
      <c r="K353" s="281"/>
      <c r="L353" s="281"/>
      <c r="M353" s="281"/>
      <c r="N353" s="281"/>
      <c r="O353" s="1373">
        <v>300</v>
      </c>
      <c r="P353" s="1374"/>
      <c r="R353" s="442"/>
      <c r="S353" s="443"/>
    </row>
    <row r="354" spans="6:32">
      <c r="G354" s="284" t="s">
        <v>1584</v>
      </c>
      <c r="H354" s="285"/>
      <c r="I354" s="285"/>
      <c r="J354" s="285"/>
      <c r="K354" s="285"/>
      <c r="L354" s="285"/>
      <c r="M354" s="285"/>
      <c r="N354" s="285"/>
      <c r="O354" s="1379">
        <v>0</v>
      </c>
      <c r="P354" s="1380"/>
      <c r="S354" s="427" t="s">
        <v>1585</v>
      </c>
    </row>
    <row r="355" spans="6:32">
      <c r="G355" s="288" t="s">
        <v>1050</v>
      </c>
      <c r="H355" s="289"/>
      <c r="I355" s="289"/>
      <c r="J355" s="289"/>
      <c r="K355" s="289"/>
      <c r="L355" s="289"/>
      <c r="M355" s="289"/>
      <c r="N355" s="289"/>
      <c r="O355" s="1375">
        <v>2000</v>
      </c>
      <c r="P355" s="1376"/>
      <c r="R355" s="442"/>
    </row>
    <row r="356" spans="6:32">
      <c r="G356" s="444" t="s">
        <v>1052</v>
      </c>
      <c r="H356" s="445"/>
      <c r="I356" s="445"/>
      <c r="J356" s="445"/>
      <c r="K356" s="445"/>
      <c r="L356" s="445"/>
      <c r="M356" s="445"/>
      <c r="N356" s="445"/>
      <c r="O356" s="1379">
        <v>0</v>
      </c>
      <c r="P356" s="1380"/>
      <c r="R356" s="442"/>
      <c r="S356" s="427" t="s">
        <v>1084</v>
      </c>
    </row>
    <row r="357" spans="6:32">
      <c r="G357" s="444" t="s">
        <v>1085</v>
      </c>
      <c r="H357" s="445"/>
      <c r="I357" s="445"/>
      <c r="J357" s="445"/>
      <c r="K357" s="445"/>
      <c r="L357" s="445"/>
      <c r="M357" s="445"/>
      <c r="N357" s="445"/>
      <c r="O357" s="1379">
        <v>0</v>
      </c>
      <c r="P357" s="1380"/>
      <c r="R357" s="442"/>
      <c r="S357" s="427" t="s">
        <v>1084</v>
      </c>
    </row>
    <row r="358" spans="6:32">
      <c r="G358" s="292" t="s">
        <v>815</v>
      </c>
      <c r="H358" s="293"/>
      <c r="I358" s="293"/>
      <c r="J358" s="293"/>
      <c r="K358" s="293"/>
      <c r="L358" s="293"/>
      <c r="M358" s="293"/>
      <c r="N358" s="293"/>
      <c r="O358" s="1377">
        <v>0</v>
      </c>
      <c r="P358" s="1378"/>
      <c r="R358" s="442"/>
      <c r="S358" s="427" t="s">
        <v>1086</v>
      </c>
    </row>
    <row r="359" spans="6:32">
      <c r="G359" s="446"/>
      <c r="H359" s="447" t="s">
        <v>1057</v>
      </c>
      <c r="I359" s="448"/>
      <c r="J359" s="448"/>
      <c r="K359" s="448"/>
      <c r="L359" s="448"/>
      <c r="M359" s="448"/>
      <c r="N359" s="448"/>
      <c r="O359" s="1384"/>
      <c r="P359" s="1385"/>
      <c r="R359" s="449"/>
      <c r="S359" s="427" t="s">
        <v>1087</v>
      </c>
    </row>
    <row r="360" spans="6:32">
      <c r="G360" s="446"/>
      <c r="H360" s="450" t="s">
        <v>1584</v>
      </c>
      <c r="I360" s="451"/>
      <c r="J360" s="451"/>
      <c r="K360" s="451"/>
      <c r="L360" s="451"/>
      <c r="M360" s="451"/>
      <c r="N360" s="451"/>
      <c r="O360" s="1388"/>
      <c r="P360" s="1389"/>
      <c r="S360" s="427" t="s">
        <v>1087</v>
      </c>
    </row>
    <row r="361" spans="6:32">
      <c r="G361" s="446"/>
      <c r="H361" s="452" t="s">
        <v>1088</v>
      </c>
      <c r="I361" s="453"/>
      <c r="J361" s="453"/>
      <c r="K361" s="453"/>
      <c r="L361" s="453"/>
      <c r="M361" s="453"/>
      <c r="N361" s="453"/>
      <c r="O361" s="1386"/>
      <c r="P361" s="1387"/>
      <c r="S361" s="427" t="s">
        <v>1087</v>
      </c>
    </row>
    <row r="362" spans="6:32">
      <c r="G362" s="454"/>
      <c r="H362" s="454"/>
      <c r="I362" s="447" t="s">
        <v>1061</v>
      </c>
      <c r="J362" s="448"/>
      <c r="K362" s="448"/>
      <c r="L362" s="448"/>
      <c r="M362" s="448"/>
      <c r="N362" s="448"/>
      <c r="O362" s="1384"/>
      <c r="P362" s="1385"/>
      <c r="S362" s="427" t="s">
        <v>1087</v>
      </c>
    </row>
    <row r="363" spans="6:32">
      <c r="G363" s="454"/>
      <c r="H363" s="454"/>
      <c r="I363" s="450" t="s">
        <v>1586</v>
      </c>
      <c r="J363" s="451"/>
      <c r="K363" s="451"/>
      <c r="L363" s="451"/>
      <c r="M363" s="451"/>
      <c r="N363" s="451"/>
      <c r="O363" s="1388"/>
      <c r="P363" s="1389"/>
      <c r="S363" s="427" t="s">
        <v>1087</v>
      </c>
    </row>
    <row r="364" spans="6:32">
      <c r="G364" s="454"/>
      <c r="H364" s="454"/>
      <c r="I364" s="450" t="s">
        <v>1062</v>
      </c>
      <c r="J364" s="451"/>
      <c r="K364" s="451"/>
      <c r="L364" s="451"/>
      <c r="M364" s="451"/>
      <c r="N364" s="451"/>
      <c r="O364" s="1388"/>
      <c r="P364" s="1389"/>
      <c r="S364" s="427" t="s">
        <v>1087</v>
      </c>
    </row>
    <row r="365" spans="6:32">
      <c r="G365" s="455"/>
      <c r="H365" s="455"/>
      <c r="I365" s="456" t="s">
        <v>1064</v>
      </c>
      <c r="J365" s="457"/>
      <c r="K365" s="457"/>
      <c r="L365" s="457"/>
      <c r="M365" s="457"/>
      <c r="N365" s="457"/>
      <c r="O365" s="1390"/>
      <c r="P365" s="1391"/>
      <c r="S365" s="427" t="s">
        <v>1087</v>
      </c>
    </row>
    <row r="366" spans="6:32">
      <c r="G366" s="308" t="s">
        <v>175</v>
      </c>
      <c r="H366" s="438"/>
      <c r="I366" s="438"/>
      <c r="J366" s="438"/>
      <c r="K366" s="438"/>
      <c r="L366" s="438"/>
      <c r="M366" s="438"/>
      <c r="N366" s="438"/>
      <c r="O366" s="1338">
        <v>0</v>
      </c>
      <c r="P366" s="1340"/>
      <c r="S366" s="427" t="s">
        <v>1587</v>
      </c>
    </row>
    <row r="367" spans="6:32">
      <c r="F367" s="433" t="s">
        <v>880</v>
      </c>
      <c r="G367" s="433"/>
      <c r="H367" s="433"/>
      <c r="I367" s="433"/>
      <c r="J367" s="433"/>
      <c r="K367" s="433"/>
      <c r="L367" s="433"/>
      <c r="M367" s="433"/>
      <c r="N367" s="433"/>
      <c r="O367" s="433" t="s">
        <v>1078</v>
      </c>
      <c r="P367" s="433"/>
      <c r="Q367" s="433"/>
      <c r="R367" s="433"/>
      <c r="S367" s="433"/>
      <c r="T367" s="433"/>
      <c r="U367" s="433"/>
      <c r="V367" s="433"/>
      <c r="W367" s="433"/>
      <c r="X367" s="433"/>
      <c r="Y367" s="433"/>
      <c r="Z367" s="433"/>
      <c r="AA367" s="433"/>
      <c r="AB367" s="433"/>
      <c r="AC367" s="433"/>
      <c r="AD367" s="433"/>
      <c r="AE367" s="433"/>
      <c r="AF367" s="433"/>
    </row>
    <row r="368" spans="6:32">
      <c r="G368" s="88" t="s">
        <v>1069</v>
      </c>
      <c r="H368" s="440"/>
      <c r="I368" s="440"/>
      <c r="J368" s="440"/>
      <c r="K368" s="440"/>
      <c r="L368" s="440"/>
      <c r="M368" s="440"/>
      <c r="N368" s="441"/>
      <c r="O368" s="1143" t="s">
        <v>884</v>
      </c>
      <c r="P368" s="1117"/>
    </row>
    <row r="370" spans="5:32">
      <c r="E370" s="427" t="s">
        <v>1089</v>
      </c>
    </row>
    <row r="371" spans="5:32">
      <c r="F371" s="433" t="s">
        <v>679</v>
      </c>
      <c r="G371" s="433"/>
      <c r="H371" s="433"/>
      <c r="I371" s="433"/>
      <c r="J371" s="433"/>
      <c r="K371" s="433"/>
      <c r="L371" s="433"/>
      <c r="M371" s="433"/>
      <c r="N371" s="433"/>
      <c r="O371" s="433" t="s">
        <v>1078</v>
      </c>
      <c r="P371" s="433"/>
      <c r="Q371" s="433"/>
      <c r="R371" s="433"/>
      <c r="S371" s="433"/>
      <c r="T371" s="433"/>
      <c r="U371" s="433"/>
      <c r="V371" s="433"/>
      <c r="W371" s="433"/>
      <c r="X371" s="433"/>
      <c r="Y371" s="433"/>
      <c r="Z371" s="433"/>
      <c r="AA371" s="433"/>
      <c r="AB371" s="433"/>
      <c r="AC371" s="433"/>
      <c r="AD371" s="433"/>
      <c r="AE371" s="433"/>
      <c r="AF371" s="433"/>
    </row>
    <row r="372" spans="5:32">
      <c r="G372" s="280" t="s">
        <v>1090</v>
      </c>
      <c r="H372" s="281"/>
      <c r="I372" s="281"/>
      <c r="J372" s="281"/>
      <c r="K372" s="281"/>
      <c r="L372" s="281"/>
      <c r="M372" s="281"/>
      <c r="N372" s="282"/>
      <c r="O372" s="1381" t="s">
        <v>1714</v>
      </c>
      <c r="P372" s="1374"/>
      <c r="S372" s="427" t="s">
        <v>1091</v>
      </c>
    </row>
    <row r="373" spans="5:32">
      <c r="G373" s="288" t="s">
        <v>1092</v>
      </c>
      <c r="H373" s="289"/>
      <c r="I373" s="289"/>
      <c r="J373" s="289"/>
      <c r="K373" s="289"/>
      <c r="L373" s="289"/>
      <c r="M373" s="289"/>
      <c r="N373" s="290"/>
      <c r="O373" s="1375">
        <v>51</v>
      </c>
      <c r="P373" s="1376"/>
      <c r="S373" s="427" t="s">
        <v>1093</v>
      </c>
    </row>
    <row r="374" spans="5:32">
      <c r="G374" s="322" t="s">
        <v>60</v>
      </c>
      <c r="H374" s="323"/>
      <c r="I374" s="323"/>
      <c r="J374" s="323"/>
      <c r="K374" s="323"/>
      <c r="L374" s="323"/>
      <c r="M374" s="323"/>
      <c r="N374" s="324"/>
      <c r="O374" s="1377" t="s">
        <v>1094</v>
      </c>
      <c r="P374" s="1378"/>
    </row>
    <row r="375" spans="5:32">
      <c r="G375" s="308" t="s">
        <v>175</v>
      </c>
      <c r="H375" s="438"/>
      <c r="I375" s="438"/>
      <c r="J375" s="438"/>
      <c r="K375" s="438"/>
      <c r="L375" s="438"/>
      <c r="M375" s="438"/>
      <c r="N375" s="438"/>
      <c r="O375" s="1326">
        <v>0</v>
      </c>
      <c r="P375" s="1328"/>
      <c r="S375" s="427" t="s">
        <v>887</v>
      </c>
    </row>
    <row r="376" spans="5:32">
      <c r="F376" s="433" t="s">
        <v>877</v>
      </c>
      <c r="G376" s="433"/>
      <c r="H376" s="433"/>
      <c r="I376" s="433"/>
      <c r="J376" s="433"/>
      <c r="K376" s="433"/>
      <c r="L376" s="433"/>
      <c r="M376" s="433"/>
      <c r="N376" s="433"/>
      <c r="O376" s="433" t="s">
        <v>1078</v>
      </c>
      <c r="P376" s="433"/>
      <c r="Q376" s="433"/>
      <c r="R376" s="433"/>
      <c r="S376" s="433"/>
      <c r="T376" s="433"/>
      <c r="U376" s="433"/>
      <c r="V376" s="433"/>
      <c r="W376" s="433"/>
      <c r="X376" s="433"/>
      <c r="Y376" s="433"/>
      <c r="Z376" s="433"/>
      <c r="AA376" s="433"/>
      <c r="AB376" s="433"/>
      <c r="AC376" s="433"/>
      <c r="AD376" s="433"/>
      <c r="AE376" s="433"/>
      <c r="AF376" s="433"/>
    </row>
    <row r="377" spans="5:32">
      <c r="G377" s="280" t="s">
        <v>1048</v>
      </c>
      <c r="H377" s="281"/>
      <c r="I377" s="281"/>
      <c r="J377" s="281"/>
      <c r="K377" s="281"/>
      <c r="L377" s="281"/>
      <c r="M377" s="281"/>
      <c r="N377" s="281"/>
      <c r="O377" s="1373">
        <v>300</v>
      </c>
      <c r="P377" s="1374"/>
      <c r="R377" s="442"/>
      <c r="S377" s="443" t="s">
        <v>1095</v>
      </c>
    </row>
    <row r="378" spans="5:32">
      <c r="G378" s="284" t="s">
        <v>1584</v>
      </c>
      <c r="H378" s="285"/>
      <c r="I378" s="285"/>
      <c r="J378" s="285"/>
      <c r="K378" s="285"/>
      <c r="L378" s="285"/>
      <c r="M378" s="285"/>
      <c r="N378" s="285"/>
      <c r="O378" s="1379">
        <v>0</v>
      </c>
      <c r="P378" s="1380"/>
      <c r="S378" s="427" t="s">
        <v>1585</v>
      </c>
    </row>
    <row r="379" spans="5:32">
      <c r="G379" s="288" t="s">
        <v>1050</v>
      </c>
      <c r="H379" s="289"/>
      <c r="I379" s="289"/>
      <c r="J379" s="289"/>
      <c r="K379" s="289"/>
      <c r="L379" s="289"/>
      <c r="M379" s="289"/>
      <c r="N379" s="289"/>
      <c r="O379" s="1375">
        <v>2000</v>
      </c>
      <c r="P379" s="1376"/>
      <c r="R379" s="442"/>
    </row>
    <row r="380" spans="5:32">
      <c r="G380" s="292" t="s">
        <v>1052</v>
      </c>
      <c r="H380" s="293"/>
      <c r="I380" s="293"/>
      <c r="J380" s="293"/>
      <c r="K380" s="293"/>
      <c r="L380" s="293"/>
      <c r="M380" s="293"/>
      <c r="N380" s="293"/>
      <c r="O380" s="1375">
        <v>1</v>
      </c>
      <c r="P380" s="1376"/>
      <c r="R380" s="442"/>
      <c r="S380" s="427" t="s">
        <v>1096</v>
      </c>
    </row>
    <row r="381" spans="5:32">
      <c r="G381" s="292" t="s">
        <v>1097</v>
      </c>
      <c r="H381" s="293"/>
      <c r="I381" s="293"/>
      <c r="J381" s="293"/>
      <c r="K381" s="293"/>
      <c r="L381" s="293"/>
      <c r="M381" s="293"/>
      <c r="N381" s="293"/>
      <c r="O381" s="1375">
        <v>0</v>
      </c>
      <c r="P381" s="1376"/>
      <c r="R381" s="442"/>
      <c r="S381" s="427" t="s">
        <v>1098</v>
      </c>
    </row>
    <row r="382" spans="5:32">
      <c r="G382" s="292" t="s">
        <v>815</v>
      </c>
      <c r="H382" s="293"/>
      <c r="I382" s="293"/>
      <c r="J382" s="293"/>
      <c r="K382" s="293"/>
      <c r="L382" s="293"/>
      <c r="M382" s="293"/>
      <c r="N382" s="293"/>
      <c r="O382" s="1377">
        <v>12</v>
      </c>
      <c r="P382" s="1378"/>
      <c r="R382" s="442"/>
      <c r="S382" s="427" t="s">
        <v>1099</v>
      </c>
    </row>
    <row r="383" spans="5:32">
      <c r="G383" s="300"/>
      <c r="H383" s="280" t="s">
        <v>1057</v>
      </c>
      <c r="I383" s="281"/>
      <c r="J383" s="281"/>
      <c r="K383" s="281"/>
      <c r="L383" s="281"/>
      <c r="M383" s="281"/>
      <c r="N383" s="281"/>
      <c r="O383" s="1373">
        <v>1</v>
      </c>
      <c r="P383" s="1374"/>
      <c r="R383" s="449"/>
    </row>
    <row r="384" spans="5:32">
      <c r="G384" s="300"/>
      <c r="H384" s="444" t="s">
        <v>1584</v>
      </c>
      <c r="I384" s="445"/>
      <c r="J384" s="445"/>
      <c r="K384" s="445"/>
      <c r="L384" s="445"/>
      <c r="M384" s="445"/>
      <c r="N384" s="445"/>
      <c r="O384" s="1379">
        <v>0</v>
      </c>
      <c r="P384" s="1380"/>
      <c r="S384" s="427" t="s">
        <v>1585</v>
      </c>
    </row>
    <row r="385" spans="7:19">
      <c r="G385" s="300"/>
      <c r="H385" s="292" t="s">
        <v>1088</v>
      </c>
      <c r="I385" s="293"/>
      <c r="J385" s="293"/>
      <c r="K385" s="293"/>
      <c r="L385" s="293"/>
      <c r="M385" s="293"/>
      <c r="N385" s="293"/>
      <c r="O385" s="1377">
        <v>2</v>
      </c>
      <c r="P385" s="1378"/>
    </row>
    <row r="386" spans="7:19">
      <c r="G386" s="300"/>
      <c r="H386" s="300"/>
      <c r="I386" s="280" t="s">
        <v>1061</v>
      </c>
      <c r="J386" s="281"/>
      <c r="K386" s="281"/>
      <c r="L386" s="281"/>
      <c r="M386" s="281"/>
      <c r="N386" s="281"/>
      <c r="O386" s="1373">
        <v>0</v>
      </c>
      <c r="P386" s="1374"/>
      <c r="S386" s="427" t="s">
        <v>1100</v>
      </c>
    </row>
    <row r="387" spans="7:19">
      <c r="G387" s="300"/>
      <c r="H387" s="300"/>
      <c r="I387" s="284" t="s">
        <v>1588</v>
      </c>
      <c r="J387" s="285"/>
      <c r="K387" s="285"/>
      <c r="L387" s="285"/>
      <c r="M387" s="285"/>
      <c r="N387" s="285"/>
      <c r="O387" s="1379">
        <v>0</v>
      </c>
      <c r="P387" s="1380"/>
      <c r="S387" s="427" t="s">
        <v>1585</v>
      </c>
    </row>
    <row r="388" spans="7:19">
      <c r="G388" s="300"/>
      <c r="H388" s="300"/>
      <c r="I388" s="288" t="s">
        <v>1062</v>
      </c>
      <c r="J388" s="289"/>
      <c r="K388" s="289"/>
      <c r="L388" s="289"/>
      <c r="M388" s="289"/>
      <c r="N388" s="289"/>
      <c r="O388" s="1375">
        <v>4</v>
      </c>
      <c r="P388" s="1376"/>
      <c r="S388" s="427" t="s">
        <v>1101</v>
      </c>
    </row>
    <row r="389" spans="7:19">
      <c r="G389" s="300"/>
      <c r="H389" s="318"/>
      <c r="I389" s="322" t="s">
        <v>1064</v>
      </c>
      <c r="J389" s="323"/>
      <c r="K389" s="323"/>
      <c r="L389" s="323"/>
      <c r="M389" s="323"/>
      <c r="N389" s="323"/>
      <c r="O389" s="1377">
        <v>1</v>
      </c>
      <c r="P389" s="1378"/>
      <c r="S389" s="427" t="s">
        <v>1102</v>
      </c>
    </row>
    <row r="390" spans="7:19">
      <c r="G390" s="300"/>
      <c r="H390" s="300"/>
      <c r="I390" s="280" t="s">
        <v>1061</v>
      </c>
      <c r="J390" s="281"/>
      <c r="K390" s="281"/>
      <c r="L390" s="281"/>
      <c r="M390" s="281"/>
      <c r="N390" s="281"/>
      <c r="O390" s="1373">
        <v>1</v>
      </c>
      <c r="P390" s="1374"/>
      <c r="S390" s="427" t="s">
        <v>1103</v>
      </c>
    </row>
    <row r="391" spans="7:19">
      <c r="G391" s="300"/>
      <c r="H391" s="300"/>
      <c r="I391" s="284" t="s">
        <v>1588</v>
      </c>
      <c r="J391" s="285"/>
      <c r="K391" s="285"/>
      <c r="L391" s="285"/>
      <c r="M391" s="285"/>
      <c r="N391" s="285"/>
      <c r="O391" s="1379">
        <v>0</v>
      </c>
      <c r="P391" s="1380"/>
      <c r="S391" s="427" t="s">
        <v>1585</v>
      </c>
    </row>
    <row r="392" spans="7:19">
      <c r="G392" s="300"/>
      <c r="H392" s="300"/>
      <c r="I392" s="288" t="s">
        <v>1062</v>
      </c>
      <c r="J392" s="289"/>
      <c r="K392" s="289"/>
      <c r="L392" s="289"/>
      <c r="M392" s="289"/>
      <c r="N392" s="289"/>
      <c r="O392" s="1375" t="s">
        <v>1094</v>
      </c>
      <c r="P392" s="1376"/>
      <c r="S392" s="427" t="s">
        <v>1101</v>
      </c>
    </row>
    <row r="393" spans="7:19">
      <c r="G393" s="300"/>
      <c r="H393" s="318"/>
      <c r="I393" s="322" t="s">
        <v>1064</v>
      </c>
      <c r="J393" s="323"/>
      <c r="K393" s="323"/>
      <c r="L393" s="323"/>
      <c r="M393" s="323"/>
      <c r="N393" s="323"/>
      <c r="O393" s="1377">
        <v>1</v>
      </c>
      <c r="P393" s="1378"/>
      <c r="S393" s="427" t="s">
        <v>1104</v>
      </c>
    </row>
    <row r="394" spans="7:19">
      <c r="G394" s="300"/>
      <c r="H394" s="318"/>
      <c r="I394" s="280" t="s">
        <v>1061</v>
      </c>
      <c r="J394" s="281"/>
      <c r="K394" s="281"/>
      <c r="L394" s="281"/>
      <c r="M394" s="281"/>
      <c r="N394" s="281"/>
      <c r="O394" s="1373">
        <v>1</v>
      </c>
      <c r="P394" s="1374"/>
      <c r="S394" s="427" t="s">
        <v>1103</v>
      </c>
    </row>
    <row r="395" spans="7:19">
      <c r="G395" s="300"/>
      <c r="H395" s="300"/>
      <c r="I395" s="284" t="s">
        <v>1588</v>
      </c>
      <c r="J395" s="285"/>
      <c r="K395" s="285"/>
      <c r="L395" s="285"/>
      <c r="M395" s="285"/>
      <c r="N395" s="285"/>
      <c r="O395" s="1379">
        <v>0</v>
      </c>
      <c r="P395" s="1380"/>
      <c r="S395" s="427" t="s">
        <v>1585</v>
      </c>
    </row>
    <row r="396" spans="7:19">
      <c r="G396" s="300"/>
      <c r="H396" s="300"/>
      <c r="I396" s="288" t="s">
        <v>1062</v>
      </c>
      <c r="J396" s="289"/>
      <c r="K396" s="289"/>
      <c r="L396" s="289"/>
      <c r="M396" s="289"/>
      <c r="N396" s="289"/>
      <c r="O396" s="1375" t="s">
        <v>1094</v>
      </c>
      <c r="P396" s="1376"/>
      <c r="S396" s="427" t="s">
        <v>1101</v>
      </c>
    </row>
    <row r="397" spans="7:19">
      <c r="G397" s="318"/>
      <c r="H397" s="321"/>
      <c r="I397" s="322" t="s">
        <v>1064</v>
      </c>
      <c r="J397" s="323"/>
      <c r="K397" s="323"/>
      <c r="L397" s="323"/>
      <c r="M397" s="323"/>
      <c r="N397" s="323"/>
      <c r="O397" s="1377" t="s">
        <v>1105</v>
      </c>
      <c r="P397" s="1378"/>
      <c r="S397" s="427" t="s">
        <v>1106</v>
      </c>
    </row>
    <row r="398" spans="7:19">
      <c r="G398" s="318"/>
      <c r="H398" s="280" t="s">
        <v>1057</v>
      </c>
      <c r="I398" s="281"/>
      <c r="J398" s="281"/>
      <c r="K398" s="281"/>
      <c r="L398" s="281"/>
      <c r="M398" s="281"/>
      <c r="N398" s="281"/>
      <c r="O398" s="1373">
        <v>2</v>
      </c>
      <c r="P398" s="1374"/>
      <c r="R398" s="449"/>
    </row>
    <row r="399" spans="7:19">
      <c r="G399" s="300"/>
      <c r="H399" s="444" t="s">
        <v>1584</v>
      </c>
      <c r="I399" s="445"/>
      <c r="J399" s="445"/>
      <c r="K399" s="445"/>
      <c r="L399" s="445"/>
      <c r="M399" s="445"/>
      <c r="N399" s="445"/>
      <c r="O399" s="1379">
        <v>0</v>
      </c>
      <c r="P399" s="1380"/>
      <c r="S399" s="427" t="s">
        <v>1585</v>
      </c>
    </row>
    <row r="400" spans="7:19">
      <c r="G400" s="300"/>
      <c r="H400" s="292" t="s">
        <v>1088</v>
      </c>
      <c r="I400" s="293"/>
      <c r="J400" s="293"/>
      <c r="K400" s="293"/>
      <c r="L400" s="293"/>
      <c r="M400" s="293"/>
      <c r="N400" s="293"/>
      <c r="O400" s="1377">
        <v>2</v>
      </c>
      <c r="P400" s="1378"/>
    </row>
    <row r="401" spans="6:32">
      <c r="G401" s="300"/>
      <c r="H401" s="300"/>
      <c r="I401" s="280" t="s">
        <v>1061</v>
      </c>
      <c r="J401" s="281"/>
      <c r="K401" s="281"/>
      <c r="L401" s="281"/>
      <c r="M401" s="281"/>
      <c r="N401" s="281"/>
      <c r="O401" s="1373">
        <v>0</v>
      </c>
      <c r="P401" s="1374"/>
      <c r="S401" s="427" t="s">
        <v>1100</v>
      </c>
    </row>
    <row r="402" spans="6:32">
      <c r="G402" s="300"/>
      <c r="H402" s="300"/>
      <c r="I402" s="284" t="s">
        <v>1588</v>
      </c>
      <c r="J402" s="285"/>
      <c r="K402" s="285"/>
      <c r="L402" s="285"/>
      <c r="M402" s="285"/>
      <c r="N402" s="285"/>
      <c r="O402" s="1379">
        <v>0</v>
      </c>
      <c r="P402" s="1380"/>
      <c r="S402" s="427" t="s">
        <v>1585</v>
      </c>
    </row>
    <row r="403" spans="6:32">
      <c r="G403" s="300"/>
      <c r="H403" s="300"/>
      <c r="I403" s="288" t="s">
        <v>1062</v>
      </c>
      <c r="J403" s="289"/>
      <c r="K403" s="289"/>
      <c r="L403" s="289"/>
      <c r="M403" s="289"/>
      <c r="N403" s="289"/>
      <c r="O403" s="1375">
        <v>4</v>
      </c>
      <c r="P403" s="1376"/>
      <c r="S403" s="427" t="s">
        <v>1101</v>
      </c>
    </row>
    <row r="404" spans="6:32">
      <c r="G404" s="300"/>
      <c r="H404" s="318"/>
      <c r="I404" s="322" t="s">
        <v>1064</v>
      </c>
      <c r="J404" s="323"/>
      <c r="K404" s="323"/>
      <c r="L404" s="323"/>
      <c r="M404" s="323"/>
      <c r="N404" s="323"/>
      <c r="O404" s="1377">
        <v>2</v>
      </c>
      <c r="P404" s="1378"/>
      <c r="S404" s="427" t="s">
        <v>1107</v>
      </c>
    </row>
    <row r="405" spans="6:32">
      <c r="G405" s="300"/>
      <c r="H405" s="300"/>
      <c r="I405" s="280" t="s">
        <v>1061</v>
      </c>
      <c r="J405" s="281"/>
      <c r="K405" s="281"/>
      <c r="L405" s="281"/>
      <c r="M405" s="281"/>
      <c r="N405" s="281"/>
      <c r="O405" s="1373">
        <v>1</v>
      </c>
      <c r="P405" s="1374"/>
      <c r="S405" s="427" t="s">
        <v>1103</v>
      </c>
    </row>
    <row r="406" spans="6:32">
      <c r="G406" s="300"/>
      <c r="H406" s="300"/>
      <c r="I406" s="284" t="s">
        <v>1588</v>
      </c>
      <c r="J406" s="285"/>
      <c r="K406" s="285"/>
      <c r="L406" s="285"/>
      <c r="M406" s="285"/>
      <c r="N406" s="285"/>
      <c r="O406" s="1379">
        <v>0</v>
      </c>
      <c r="P406" s="1380"/>
      <c r="S406" s="427" t="s">
        <v>1585</v>
      </c>
    </row>
    <row r="407" spans="6:32">
      <c r="G407" s="300"/>
      <c r="H407" s="300"/>
      <c r="I407" s="288" t="s">
        <v>1062</v>
      </c>
      <c r="J407" s="289"/>
      <c r="K407" s="289"/>
      <c r="L407" s="289"/>
      <c r="M407" s="289"/>
      <c r="N407" s="289"/>
      <c r="O407" s="1375" t="s">
        <v>1094</v>
      </c>
      <c r="P407" s="1376"/>
      <c r="S407" s="427" t="s">
        <v>1101</v>
      </c>
    </row>
    <row r="408" spans="6:32">
      <c r="G408" s="300"/>
      <c r="H408" s="318"/>
      <c r="I408" s="322" t="s">
        <v>1064</v>
      </c>
      <c r="J408" s="323"/>
      <c r="K408" s="323"/>
      <c r="L408" s="323"/>
      <c r="M408" s="323"/>
      <c r="N408" s="323"/>
      <c r="O408" s="1377">
        <v>2</v>
      </c>
      <c r="P408" s="1378"/>
      <c r="S408" s="427" t="s">
        <v>1108</v>
      </c>
    </row>
    <row r="409" spans="6:32">
      <c r="G409" s="300"/>
      <c r="H409" s="318"/>
      <c r="I409" s="280" t="s">
        <v>1061</v>
      </c>
      <c r="J409" s="281"/>
      <c r="K409" s="281"/>
      <c r="L409" s="281"/>
      <c r="M409" s="281"/>
      <c r="N409" s="281"/>
      <c r="O409" s="1373">
        <v>1</v>
      </c>
      <c r="P409" s="1374"/>
      <c r="S409" s="427" t="s">
        <v>1103</v>
      </c>
    </row>
    <row r="410" spans="6:32">
      <c r="G410" s="300"/>
      <c r="H410" s="300"/>
      <c r="I410" s="284" t="s">
        <v>1588</v>
      </c>
      <c r="J410" s="285"/>
      <c r="K410" s="285"/>
      <c r="L410" s="285"/>
      <c r="M410" s="285"/>
      <c r="N410" s="285"/>
      <c r="O410" s="1379">
        <v>0</v>
      </c>
      <c r="P410" s="1380"/>
      <c r="S410" s="427" t="s">
        <v>1585</v>
      </c>
    </row>
    <row r="411" spans="6:32">
      <c r="G411" s="300"/>
      <c r="H411" s="300"/>
      <c r="I411" s="288" t="s">
        <v>1062</v>
      </c>
      <c r="J411" s="289"/>
      <c r="K411" s="289"/>
      <c r="L411" s="289"/>
      <c r="M411" s="289"/>
      <c r="N411" s="289"/>
      <c r="O411" s="1375" t="s">
        <v>1094</v>
      </c>
      <c r="P411" s="1376"/>
      <c r="S411" s="427" t="s">
        <v>1101</v>
      </c>
    </row>
    <row r="412" spans="6:32">
      <c r="G412" s="318"/>
      <c r="H412" s="321"/>
      <c r="I412" s="322" t="s">
        <v>1064</v>
      </c>
      <c r="J412" s="323"/>
      <c r="K412" s="323"/>
      <c r="L412" s="323"/>
      <c r="M412" s="323"/>
      <c r="N412" s="323"/>
      <c r="O412" s="1377" t="s">
        <v>1109</v>
      </c>
      <c r="P412" s="1378"/>
      <c r="S412" s="427" t="s">
        <v>1110</v>
      </c>
    </row>
    <row r="413" spans="6:32">
      <c r="G413" s="318"/>
      <c r="H413" s="458" t="s">
        <v>1111</v>
      </c>
      <c r="I413" s="459"/>
      <c r="J413" s="459"/>
      <c r="K413" s="459"/>
      <c r="L413" s="459"/>
      <c r="M413" s="459"/>
      <c r="N413" s="459"/>
      <c r="O413" s="1382"/>
      <c r="P413" s="1383"/>
    </row>
    <row r="414" spans="6:32">
      <c r="G414" s="321"/>
      <c r="H414" s="311"/>
      <c r="I414" s="309"/>
      <c r="J414" s="309"/>
      <c r="K414" s="309"/>
      <c r="L414" s="309"/>
      <c r="M414" s="309"/>
      <c r="N414" s="309"/>
      <c r="O414" s="1327"/>
      <c r="P414" s="1328"/>
    </row>
    <row r="415" spans="6:32">
      <c r="G415" s="308" t="s">
        <v>175</v>
      </c>
      <c r="H415" s="438"/>
      <c r="I415" s="438"/>
      <c r="J415" s="438"/>
      <c r="K415" s="438"/>
      <c r="L415" s="438"/>
      <c r="M415" s="438"/>
      <c r="N415" s="438"/>
      <c r="O415" s="1338">
        <v>0</v>
      </c>
      <c r="P415" s="1340"/>
      <c r="S415" s="427" t="s">
        <v>1112</v>
      </c>
    </row>
    <row r="416" spans="6:32">
      <c r="F416" s="433" t="s">
        <v>880</v>
      </c>
      <c r="G416" s="433"/>
      <c r="H416" s="433"/>
      <c r="I416" s="433"/>
      <c r="J416" s="433"/>
      <c r="K416" s="433"/>
      <c r="L416" s="433"/>
      <c r="M416" s="433"/>
      <c r="N416" s="433"/>
      <c r="O416" s="433" t="s">
        <v>1078</v>
      </c>
      <c r="P416" s="433"/>
      <c r="Q416" s="433"/>
      <c r="R416" s="433"/>
      <c r="S416" s="433"/>
      <c r="T416" s="433"/>
      <c r="U416" s="433"/>
      <c r="V416" s="433"/>
      <c r="W416" s="433"/>
      <c r="X416" s="433"/>
      <c r="Y416" s="433"/>
      <c r="Z416" s="433"/>
      <c r="AA416" s="433"/>
      <c r="AB416" s="433"/>
      <c r="AC416" s="433"/>
      <c r="AD416" s="433"/>
      <c r="AE416" s="433"/>
      <c r="AF416" s="433"/>
    </row>
    <row r="417" spans="5:32">
      <c r="G417" s="88" t="s">
        <v>1069</v>
      </c>
      <c r="H417" s="440"/>
      <c r="I417" s="440"/>
      <c r="J417" s="440"/>
      <c r="K417" s="440"/>
      <c r="L417" s="440"/>
      <c r="M417" s="440"/>
      <c r="N417" s="441"/>
      <c r="O417" s="1143" t="s">
        <v>884</v>
      </c>
      <c r="P417" s="1117"/>
    </row>
    <row r="419" spans="5:32">
      <c r="E419" s="427" t="s">
        <v>1113</v>
      </c>
    </row>
    <row r="420" spans="5:32">
      <c r="F420" s="433" t="s">
        <v>679</v>
      </c>
      <c r="G420" s="433"/>
      <c r="H420" s="433"/>
      <c r="I420" s="433"/>
      <c r="J420" s="433"/>
      <c r="K420" s="433"/>
      <c r="L420" s="433"/>
      <c r="M420" s="433"/>
      <c r="N420" s="433"/>
      <c r="O420" s="433" t="s">
        <v>1078</v>
      </c>
      <c r="P420" s="433"/>
      <c r="Q420" s="433"/>
      <c r="R420" s="433"/>
      <c r="S420" s="433"/>
      <c r="T420" s="433"/>
      <c r="U420" s="433"/>
      <c r="V420" s="433"/>
      <c r="W420" s="433"/>
      <c r="X420" s="433"/>
      <c r="Y420" s="433"/>
      <c r="Z420" s="433"/>
      <c r="AA420" s="433"/>
      <c r="AB420" s="433"/>
      <c r="AC420" s="433"/>
      <c r="AD420" s="433"/>
      <c r="AE420" s="433"/>
      <c r="AF420" s="433"/>
    </row>
    <row r="421" spans="5:32">
      <c r="G421" s="280" t="s">
        <v>1090</v>
      </c>
      <c r="H421" s="281"/>
      <c r="I421" s="281"/>
      <c r="J421" s="281"/>
      <c r="K421" s="281"/>
      <c r="L421" s="281"/>
      <c r="M421" s="281"/>
      <c r="N421" s="282"/>
      <c r="O421" s="1381" t="s">
        <v>1714</v>
      </c>
      <c r="P421" s="1374"/>
      <c r="S421" s="427" t="s">
        <v>1080</v>
      </c>
    </row>
    <row r="422" spans="5:32">
      <c r="G422" s="288" t="s">
        <v>1092</v>
      </c>
      <c r="H422" s="289"/>
      <c r="I422" s="289"/>
      <c r="J422" s="289"/>
      <c r="K422" s="289"/>
      <c r="L422" s="289"/>
      <c r="M422" s="289"/>
      <c r="N422" s="290"/>
      <c r="O422" s="1375">
        <v>50</v>
      </c>
      <c r="P422" s="1376"/>
      <c r="S422" s="427" t="s">
        <v>1114</v>
      </c>
    </row>
    <row r="423" spans="5:32">
      <c r="G423" s="322" t="s">
        <v>60</v>
      </c>
      <c r="H423" s="323"/>
      <c r="I423" s="323"/>
      <c r="J423" s="323"/>
      <c r="K423" s="323"/>
      <c r="L423" s="323"/>
      <c r="M423" s="323"/>
      <c r="N423" s="324"/>
      <c r="O423" s="1377" t="s">
        <v>1094</v>
      </c>
      <c r="P423" s="1378"/>
    </row>
    <row r="424" spans="5:32">
      <c r="G424" s="308" t="s">
        <v>175</v>
      </c>
      <c r="H424" s="438"/>
      <c r="I424" s="438"/>
      <c r="J424" s="438"/>
      <c r="K424" s="438"/>
      <c r="L424" s="438"/>
      <c r="M424" s="438"/>
      <c r="N424" s="438"/>
      <c r="O424" s="1326">
        <v>0</v>
      </c>
      <c r="P424" s="1328"/>
      <c r="S424" s="427" t="s">
        <v>887</v>
      </c>
    </row>
    <row r="425" spans="5:32">
      <c r="F425" s="433" t="s">
        <v>877</v>
      </c>
      <c r="G425" s="433"/>
      <c r="H425" s="433"/>
      <c r="I425" s="433"/>
      <c r="J425" s="433"/>
      <c r="K425" s="433"/>
      <c r="L425" s="433"/>
      <c r="M425" s="433"/>
      <c r="N425" s="433"/>
      <c r="O425" s="433" t="s">
        <v>1078</v>
      </c>
      <c r="P425" s="433"/>
      <c r="Q425" s="433"/>
      <c r="R425" s="433"/>
      <c r="S425" s="433"/>
      <c r="T425" s="433"/>
      <c r="U425" s="433"/>
      <c r="V425" s="433"/>
      <c r="W425" s="433"/>
      <c r="X425" s="433"/>
      <c r="Y425" s="433"/>
      <c r="Z425" s="433"/>
      <c r="AA425" s="433"/>
      <c r="AB425" s="433"/>
      <c r="AC425" s="433"/>
      <c r="AD425" s="433"/>
      <c r="AE425" s="433"/>
      <c r="AF425" s="433"/>
    </row>
    <row r="426" spans="5:32">
      <c r="G426" s="280" t="s">
        <v>1048</v>
      </c>
      <c r="H426" s="281"/>
      <c r="I426" s="281"/>
      <c r="J426" s="281"/>
      <c r="K426" s="281"/>
      <c r="L426" s="281"/>
      <c r="M426" s="281"/>
      <c r="N426" s="281"/>
      <c r="O426" s="1373">
        <v>301</v>
      </c>
      <c r="P426" s="1374"/>
      <c r="R426" s="442"/>
      <c r="S426" s="443"/>
    </row>
    <row r="427" spans="5:32">
      <c r="G427" s="284" t="s">
        <v>1584</v>
      </c>
      <c r="H427" s="285"/>
      <c r="I427" s="285"/>
      <c r="J427" s="285"/>
      <c r="K427" s="285"/>
      <c r="L427" s="285"/>
      <c r="M427" s="285"/>
      <c r="N427" s="285"/>
      <c r="O427" s="1379">
        <v>0</v>
      </c>
      <c r="P427" s="1380"/>
      <c r="S427" s="427" t="s">
        <v>1585</v>
      </c>
    </row>
    <row r="428" spans="5:32">
      <c r="G428" s="288" t="s">
        <v>1050</v>
      </c>
      <c r="H428" s="289"/>
      <c r="I428" s="289"/>
      <c r="J428" s="289"/>
      <c r="K428" s="289"/>
      <c r="L428" s="289"/>
      <c r="M428" s="289"/>
      <c r="N428" s="289"/>
      <c r="O428" s="1375">
        <v>2001</v>
      </c>
      <c r="P428" s="1376"/>
      <c r="R428" s="442"/>
    </row>
    <row r="429" spans="5:32">
      <c r="G429" s="444" t="s">
        <v>1052</v>
      </c>
      <c r="H429" s="445"/>
      <c r="I429" s="445"/>
      <c r="J429" s="445"/>
      <c r="K429" s="445"/>
      <c r="L429" s="445"/>
      <c r="M429" s="445"/>
      <c r="N429" s="445"/>
      <c r="O429" s="1379">
        <v>0</v>
      </c>
      <c r="P429" s="1380"/>
      <c r="R429" s="442"/>
      <c r="S429" s="427" t="s">
        <v>1084</v>
      </c>
    </row>
    <row r="430" spans="5:32">
      <c r="G430" s="444" t="s">
        <v>1097</v>
      </c>
      <c r="H430" s="445"/>
      <c r="I430" s="445"/>
      <c r="J430" s="445"/>
      <c r="K430" s="445"/>
      <c r="L430" s="445"/>
      <c r="M430" s="445"/>
      <c r="N430" s="445"/>
      <c r="O430" s="1379">
        <v>0</v>
      </c>
      <c r="P430" s="1380"/>
      <c r="R430" s="442"/>
      <c r="S430" s="427" t="s">
        <v>1084</v>
      </c>
    </row>
    <row r="431" spans="5:32">
      <c r="G431" s="292" t="s">
        <v>815</v>
      </c>
      <c r="H431" s="293"/>
      <c r="I431" s="293"/>
      <c r="J431" s="293"/>
      <c r="K431" s="293"/>
      <c r="L431" s="293"/>
      <c r="M431" s="293"/>
      <c r="N431" s="293"/>
      <c r="O431" s="1377">
        <v>1</v>
      </c>
      <c r="P431" s="1378"/>
      <c r="R431" s="442"/>
      <c r="S431" s="427" t="s">
        <v>1115</v>
      </c>
    </row>
    <row r="432" spans="5:32">
      <c r="G432" s="300"/>
      <c r="H432" s="280" t="s">
        <v>1057</v>
      </c>
      <c r="I432" s="281"/>
      <c r="J432" s="281"/>
      <c r="K432" s="281"/>
      <c r="L432" s="281"/>
      <c r="M432" s="281"/>
      <c r="N432" s="281"/>
      <c r="O432" s="1373">
        <v>1</v>
      </c>
      <c r="P432" s="1374"/>
      <c r="R432" s="449"/>
    </row>
    <row r="433" spans="4:32">
      <c r="G433" s="300"/>
      <c r="H433" s="444" t="s">
        <v>1584</v>
      </c>
      <c r="I433" s="445"/>
      <c r="J433" s="445"/>
      <c r="K433" s="445"/>
      <c r="L433" s="445"/>
      <c r="M433" s="445"/>
      <c r="N433" s="445"/>
      <c r="O433" s="1379">
        <v>0</v>
      </c>
      <c r="P433" s="1380"/>
      <c r="S433" s="427" t="s">
        <v>1585</v>
      </c>
    </row>
    <row r="434" spans="4:32">
      <c r="G434" s="300"/>
      <c r="H434" s="292" t="s">
        <v>1088</v>
      </c>
      <c r="I434" s="293"/>
      <c r="J434" s="293"/>
      <c r="K434" s="293"/>
      <c r="L434" s="293"/>
      <c r="M434" s="293"/>
      <c r="N434" s="293"/>
      <c r="O434" s="1377">
        <v>1</v>
      </c>
      <c r="P434" s="1378"/>
    </row>
    <row r="435" spans="4:32">
      <c r="G435" s="300"/>
      <c r="H435" s="300"/>
      <c r="I435" s="280" t="s">
        <v>1061</v>
      </c>
      <c r="J435" s="281"/>
      <c r="K435" s="281"/>
      <c r="L435" s="281"/>
      <c r="M435" s="281"/>
      <c r="N435" s="281"/>
      <c r="O435" s="1373">
        <v>0</v>
      </c>
      <c r="P435" s="1374"/>
      <c r="S435" s="427" t="s">
        <v>1100</v>
      </c>
    </row>
    <row r="436" spans="4:32">
      <c r="G436" s="300"/>
      <c r="H436" s="300"/>
      <c r="I436" s="284" t="s">
        <v>1588</v>
      </c>
      <c r="J436" s="285"/>
      <c r="K436" s="285"/>
      <c r="L436" s="285"/>
      <c r="M436" s="285"/>
      <c r="N436" s="285"/>
      <c r="O436" s="1379">
        <v>0</v>
      </c>
      <c r="P436" s="1380"/>
      <c r="S436" s="427" t="s">
        <v>1585</v>
      </c>
    </row>
    <row r="437" spans="4:32">
      <c r="G437" s="300"/>
      <c r="H437" s="300"/>
      <c r="I437" s="288" t="s">
        <v>1062</v>
      </c>
      <c r="J437" s="289"/>
      <c r="K437" s="289"/>
      <c r="L437" s="289"/>
      <c r="M437" s="289"/>
      <c r="N437" s="289"/>
      <c r="O437" s="1375">
        <v>4</v>
      </c>
      <c r="P437" s="1376"/>
      <c r="S437" s="427" t="s">
        <v>1101</v>
      </c>
    </row>
    <row r="438" spans="4:32">
      <c r="G438" s="300"/>
      <c r="H438" s="318"/>
      <c r="I438" s="322" t="s">
        <v>1064</v>
      </c>
      <c r="J438" s="323"/>
      <c r="K438" s="323"/>
      <c r="L438" s="323"/>
      <c r="M438" s="323"/>
      <c r="N438" s="323"/>
      <c r="O438" s="1377">
        <v>3</v>
      </c>
      <c r="P438" s="1378"/>
      <c r="S438" s="427" t="s">
        <v>1116</v>
      </c>
    </row>
    <row r="439" spans="4:32">
      <c r="G439" s="308" t="s">
        <v>175</v>
      </c>
      <c r="H439" s="438"/>
      <c r="I439" s="438"/>
      <c r="J439" s="438"/>
      <c r="K439" s="438"/>
      <c r="L439" s="438"/>
      <c r="M439" s="438"/>
      <c r="N439" s="438"/>
      <c r="O439" s="1338">
        <v>0</v>
      </c>
      <c r="P439" s="1340"/>
      <c r="S439" s="427" t="s">
        <v>1117</v>
      </c>
    </row>
    <row r="440" spans="4:32">
      <c r="F440" s="433" t="s">
        <v>880</v>
      </c>
      <c r="G440" s="433"/>
      <c r="H440" s="433"/>
      <c r="I440" s="433"/>
      <c r="J440" s="433"/>
      <c r="K440" s="433"/>
      <c r="L440" s="433"/>
      <c r="M440" s="433"/>
      <c r="N440" s="433"/>
      <c r="O440" s="433" t="s">
        <v>1078</v>
      </c>
      <c r="P440" s="433"/>
      <c r="Q440" s="433"/>
      <c r="R440" s="433"/>
      <c r="S440" s="433"/>
      <c r="T440" s="433"/>
      <c r="U440" s="433"/>
      <c r="V440" s="433"/>
      <c r="W440" s="433"/>
      <c r="X440" s="433"/>
      <c r="Y440" s="433"/>
      <c r="Z440" s="433"/>
      <c r="AA440" s="433"/>
      <c r="AB440" s="433"/>
      <c r="AC440" s="433"/>
      <c r="AD440" s="433"/>
      <c r="AE440" s="433"/>
      <c r="AF440" s="433"/>
    </row>
    <row r="441" spans="4:32">
      <c r="G441" s="88" t="s">
        <v>1069</v>
      </c>
      <c r="H441" s="440"/>
      <c r="I441" s="440"/>
      <c r="J441" s="440"/>
      <c r="K441" s="440"/>
      <c r="L441" s="440"/>
      <c r="M441" s="440"/>
      <c r="N441" s="441"/>
      <c r="O441" s="1143" t="s">
        <v>884</v>
      </c>
      <c r="P441" s="1117"/>
    </row>
    <row r="443" spans="4:32">
      <c r="D443" s="427" t="s">
        <v>1118</v>
      </c>
    </row>
    <row r="444" spans="4:32">
      <c r="E444" s="460" t="s">
        <v>1119</v>
      </c>
      <c r="F444" s="461"/>
      <c r="G444" s="461"/>
      <c r="H444" s="462"/>
      <c r="I444" s="88" t="s">
        <v>1120</v>
      </c>
      <c r="J444" s="440"/>
      <c r="K444" s="440"/>
      <c r="L444" s="440"/>
      <c r="M444" s="440"/>
      <c r="N444" s="440"/>
      <c r="O444" s="440"/>
      <c r="P444" s="440"/>
      <c r="Q444" s="440"/>
      <c r="R444" s="440"/>
      <c r="S444" s="440"/>
      <c r="T444" s="440"/>
      <c r="U444" s="440"/>
      <c r="V444" s="440"/>
      <c r="W444" s="440"/>
      <c r="X444" s="440"/>
      <c r="Y444" s="440"/>
      <c r="Z444" s="440"/>
      <c r="AA444" s="440"/>
      <c r="AB444" s="440"/>
      <c r="AC444" s="440"/>
      <c r="AD444" s="440"/>
      <c r="AE444" s="441"/>
    </row>
    <row r="445" spans="4:32">
      <c r="E445" s="460" t="s">
        <v>1121</v>
      </c>
      <c r="F445" s="461"/>
      <c r="G445" s="461"/>
      <c r="H445" s="462"/>
      <c r="I445" s="88" t="s">
        <v>1122</v>
      </c>
      <c r="J445" s="440"/>
      <c r="K445" s="440"/>
      <c r="L445" s="440"/>
      <c r="M445" s="440"/>
      <c r="N445" s="440"/>
      <c r="O445" s="440"/>
      <c r="P445" s="440"/>
      <c r="Q445" s="440"/>
      <c r="R445" s="440"/>
      <c r="S445" s="440"/>
      <c r="T445" s="440"/>
      <c r="U445" s="440"/>
      <c r="V445" s="440"/>
      <c r="W445" s="440"/>
      <c r="X445" s="440"/>
      <c r="Y445" s="440"/>
      <c r="Z445" s="440"/>
      <c r="AA445" s="440"/>
      <c r="AB445" s="440"/>
      <c r="AC445" s="440"/>
      <c r="AD445" s="440"/>
      <c r="AE445" s="441"/>
    </row>
    <row r="446" spans="4:32">
      <c r="E446" s="460" t="s">
        <v>1123</v>
      </c>
      <c r="F446" s="461"/>
      <c r="G446" s="461"/>
      <c r="H446" s="462"/>
      <c r="I446" s="1371" t="s">
        <v>1124</v>
      </c>
      <c r="J446" s="1371"/>
      <c r="K446" s="1371"/>
      <c r="L446" s="440" t="s">
        <v>1125</v>
      </c>
      <c r="M446" s="440"/>
      <c r="N446" s="440"/>
      <c r="O446" s="440"/>
      <c r="P446" s="440"/>
      <c r="Q446" s="440"/>
      <c r="R446" s="440"/>
      <c r="S446" s="440"/>
      <c r="T446" s="440"/>
      <c r="U446" s="440"/>
      <c r="V446" s="440"/>
      <c r="W446" s="440"/>
      <c r="X446" s="440"/>
      <c r="Y446" s="440"/>
      <c r="Z446" s="440"/>
      <c r="AA446" s="440"/>
      <c r="AB446" s="440"/>
      <c r="AC446" s="440"/>
      <c r="AD446" s="440"/>
      <c r="AE446" s="441"/>
    </row>
    <row r="447" spans="4:32">
      <c r="E447" s="463" t="s">
        <v>1126</v>
      </c>
      <c r="F447" s="464"/>
      <c r="G447" s="464"/>
      <c r="H447" s="465"/>
      <c r="I447" s="88" t="s">
        <v>1127</v>
      </c>
      <c r="J447" s="440"/>
      <c r="K447" s="440"/>
      <c r="L447" s="440"/>
      <c r="M447" s="440"/>
      <c r="N447" s="440"/>
      <c r="O447" s="440"/>
      <c r="P447" s="440"/>
      <c r="Q447" s="440"/>
      <c r="R447" s="440"/>
      <c r="S447" s="440"/>
      <c r="T447" s="440"/>
      <c r="U447" s="440"/>
      <c r="V447" s="440"/>
      <c r="W447" s="440"/>
      <c r="X447" s="440"/>
      <c r="Y447" s="440"/>
      <c r="Z447" s="440"/>
      <c r="AA447" s="440"/>
      <c r="AB447" s="440"/>
      <c r="AC447" s="440"/>
      <c r="AD447" s="440"/>
      <c r="AE447" s="441"/>
    </row>
    <row r="448" spans="4:32">
      <c r="E448" s="466"/>
      <c r="F448" s="467"/>
      <c r="G448" s="467"/>
      <c r="H448" s="468"/>
      <c r="I448" s="460" t="s">
        <v>1128</v>
      </c>
      <c r="J448" s="461"/>
      <c r="K448" s="462"/>
      <c r="L448" s="88" t="s">
        <v>1129</v>
      </c>
      <c r="M448" s="440"/>
      <c r="N448" s="440"/>
      <c r="O448" s="440"/>
      <c r="P448" s="440"/>
      <c r="Q448" s="440"/>
      <c r="R448" s="440"/>
      <c r="S448" s="440"/>
      <c r="T448" s="440"/>
      <c r="U448" s="440"/>
      <c r="V448" s="440"/>
      <c r="W448" s="440"/>
      <c r="X448" s="440"/>
      <c r="Y448" s="440"/>
      <c r="Z448" s="440"/>
      <c r="AA448" s="440"/>
      <c r="AB448" s="440"/>
      <c r="AC448" s="440"/>
      <c r="AD448" s="440"/>
      <c r="AE448" s="441"/>
    </row>
    <row r="449" spans="4:31">
      <c r="E449" s="466"/>
      <c r="F449" s="467"/>
      <c r="G449" s="467"/>
      <c r="H449" s="468"/>
      <c r="I449" s="460" t="s">
        <v>1130</v>
      </c>
      <c r="J449" s="461"/>
      <c r="K449" s="462"/>
      <c r="L449" s="88" t="s">
        <v>1131</v>
      </c>
      <c r="M449" s="440"/>
      <c r="N449" s="440"/>
      <c r="O449" s="440"/>
      <c r="P449" s="440"/>
      <c r="Q449" s="440"/>
      <c r="R449" s="440"/>
      <c r="S449" s="440"/>
      <c r="T449" s="440"/>
      <c r="U449" s="440"/>
      <c r="V449" s="440"/>
      <c r="W449" s="440"/>
      <c r="X449" s="440"/>
      <c r="Y449" s="440"/>
      <c r="Z449" s="440"/>
      <c r="AA449" s="440"/>
      <c r="AB449" s="440"/>
      <c r="AC449" s="440"/>
      <c r="AD449" s="440"/>
      <c r="AE449" s="441"/>
    </row>
    <row r="450" spans="4:31">
      <c r="E450" s="469"/>
      <c r="F450" s="470"/>
      <c r="G450" s="470"/>
      <c r="H450" s="471"/>
      <c r="I450" s="460" t="s">
        <v>1132</v>
      </c>
      <c r="J450" s="461"/>
      <c r="K450" s="462"/>
      <c r="L450" s="88" t="s">
        <v>1133</v>
      </c>
      <c r="M450" s="440"/>
      <c r="N450" s="440"/>
      <c r="O450" s="440"/>
      <c r="P450" s="440"/>
      <c r="Q450" s="440"/>
      <c r="R450" s="440"/>
      <c r="S450" s="440"/>
      <c r="T450" s="440"/>
      <c r="U450" s="440"/>
      <c r="V450" s="440"/>
      <c r="W450" s="440"/>
      <c r="X450" s="440"/>
      <c r="Y450" s="440"/>
      <c r="Z450" s="440"/>
      <c r="AA450" s="440"/>
      <c r="AB450" s="440"/>
      <c r="AC450" s="440"/>
      <c r="AD450" s="440"/>
      <c r="AE450" s="441"/>
    </row>
    <row r="451" spans="4:31">
      <c r="E451" s="463" t="s">
        <v>1134</v>
      </c>
      <c r="F451" s="464"/>
      <c r="G451" s="464"/>
      <c r="H451" s="465"/>
      <c r="I451" s="262" t="s">
        <v>1135</v>
      </c>
      <c r="J451" s="472"/>
      <c r="K451" s="472"/>
      <c r="L451" s="472"/>
      <c r="M451" s="472"/>
      <c r="N451" s="472"/>
      <c r="O451" s="472"/>
      <c r="P451" s="472"/>
      <c r="Q451" s="472"/>
      <c r="R451" s="472"/>
      <c r="S451" s="472"/>
      <c r="T451" s="472"/>
      <c r="U451" s="472"/>
      <c r="V451" s="472"/>
      <c r="W451" s="472"/>
      <c r="X451" s="472"/>
      <c r="Y451" s="472"/>
      <c r="Z451" s="472"/>
      <c r="AA451" s="472"/>
      <c r="AB451" s="472"/>
      <c r="AC451" s="472"/>
      <c r="AD451" s="472"/>
      <c r="AE451" s="473"/>
    </row>
    <row r="452" spans="4:31">
      <c r="E452" s="469"/>
      <c r="F452" s="470"/>
      <c r="G452" s="470"/>
      <c r="H452" s="471"/>
      <c r="I452" s="321" t="s">
        <v>1136</v>
      </c>
      <c r="J452" s="474"/>
      <c r="K452" s="474"/>
      <c r="L452" s="474"/>
      <c r="M452" s="474"/>
      <c r="N452" s="474"/>
      <c r="O452" s="474"/>
      <c r="P452" s="474"/>
      <c r="Q452" s="474"/>
      <c r="R452" s="474"/>
      <c r="S452" s="474"/>
      <c r="T452" s="474"/>
      <c r="U452" s="474"/>
      <c r="V452" s="474"/>
      <c r="W452" s="474"/>
      <c r="X452" s="474"/>
      <c r="Y452" s="474"/>
      <c r="Z452" s="474"/>
      <c r="AA452" s="474"/>
      <c r="AB452" s="474"/>
      <c r="AC452" s="474"/>
      <c r="AD452" s="474"/>
      <c r="AE452" s="475"/>
    </row>
    <row r="454" spans="4:31">
      <c r="D454" s="427" t="s">
        <v>1137</v>
      </c>
    </row>
    <row r="455" spans="4:31">
      <c r="E455" s="460" t="s">
        <v>1119</v>
      </c>
      <c r="F455" s="461"/>
      <c r="G455" s="461"/>
      <c r="H455" s="462"/>
      <c r="I455" s="88" t="s">
        <v>1138</v>
      </c>
      <c r="J455" s="440"/>
      <c r="K455" s="440"/>
      <c r="L455" s="440"/>
      <c r="M455" s="440"/>
      <c r="N455" s="440"/>
      <c r="O455" s="440"/>
      <c r="P455" s="440"/>
      <c r="Q455" s="440"/>
      <c r="R455" s="440"/>
      <c r="S455" s="440"/>
      <c r="T455" s="440"/>
      <c r="U455" s="440"/>
      <c r="V455" s="440"/>
      <c r="W455" s="440"/>
      <c r="X455" s="440"/>
      <c r="Y455" s="440"/>
      <c r="Z455" s="440"/>
      <c r="AA455" s="440"/>
      <c r="AB455" s="440"/>
      <c r="AC455" s="440"/>
      <c r="AD455" s="440"/>
      <c r="AE455" s="441"/>
    </row>
    <row r="456" spans="4:31">
      <c r="E456" s="460" t="s">
        <v>1121</v>
      </c>
      <c r="F456" s="461"/>
      <c r="G456" s="461"/>
      <c r="H456" s="462"/>
      <c r="I456" s="88" t="s">
        <v>1139</v>
      </c>
      <c r="J456" s="440"/>
      <c r="K456" s="440"/>
      <c r="L456" s="440"/>
      <c r="M456" s="440"/>
      <c r="N456" s="440"/>
      <c r="O456" s="440"/>
      <c r="P456" s="440"/>
      <c r="Q456" s="440"/>
      <c r="R456" s="440"/>
      <c r="S456" s="440"/>
      <c r="T456" s="440"/>
      <c r="U456" s="440"/>
      <c r="V456" s="440"/>
      <c r="W456" s="440"/>
      <c r="X456" s="440"/>
      <c r="Y456" s="440"/>
      <c r="Z456" s="440"/>
      <c r="AA456" s="440"/>
      <c r="AB456" s="440"/>
      <c r="AC456" s="440"/>
      <c r="AD456" s="440"/>
      <c r="AE456" s="441"/>
    </row>
    <row r="457" spans="4:31">
      <c r="E457" s="460" t="s">
        <v>1123</v>
      </c>
      <c r="F457" s="461"/>
      <c r="G457" s="461"/>
      <c r="H457" s="462"/>
      <c r="I457" s="1371" t="s">
        <v>1140</v>
      </c>
      <c r="J457" s="1371"/>
      <c r="K457" s="1371"/>
      <c r="L457" s="440" t="s">
        <v>1141</v>
      </c>
      <c r="M457" s="440"/>
      <c r="N457" s="440"/>
      <c r="O457" s="440"/>
      <c r="P457" s="440"/>
      <c r="Q457" s="440"/>
      <c r="R457" s="440"/>
      <c r="S457" s="440"/>
      <c r="T457" s="440"/>
      <c r="U457" s="440"/>
      <c r="V457" s="440"/>
      <c r="W457" s="440"/>
      <c r="X457" s="440"/>
      <c r="Y457" s="440"/>
      <c r="Z457" s="440"/>
      <c r="AA457" s="440"/>
      <c r="AB457" s="440"/>
      <c r="AC457" s="440"/>
      <c r="AD457" s="440"/>
      <c r="AE457" s="441"/>
    </row>
    <row r="458" spans="4:31">
      <c r="E458" s="463" t="s">
        <v>1126</v>
      </c>
      <c r="F458" s="464"/>
      <c r="G458" s="460" t="s">
        <v>1128</v>
      </c>
      <c r="H458" s="461"/>
      <c r="I458" s="88" t="s">
        <v>1142</v>
      </c>
      <c r="J458" s="440"/>
      <c r="K458" s="440"/>
      <c r="L458" s="440"/>
      <c r="M458" s="440"/>
      <c r="N458" s="440"/>
      <c r="O458" s="440"/>
      <c r="P458" s="440"/>
      <c r="Q458" s="440"/>
      <c r="R458" s="440"/>
      <c r="S458" s="440"/>
      <c r="T458" s="440"/>
      <c r="U458" s="440"/>
      <c r="V458" s="440"/>
      <c r="W458" s="440"/>
      <c r="X458" s="440"/>
      <c r="Y458" s="440"/>
      <c r="Z458" s="440"/>
      <c r="AA458" s="440"/>
      <c r="AB458" s="440"/>
      <c r="AC458" s="440"/>
      <c r="AD458" s="440"/>
      <c r="AE458" s="441"/>
    </row>
    <row r="459" spans="4:31">
      <c r="E459" s="466"/>
      <c r="F459" s="467"/>
      <c r="G459" s="460" t="s">
        <v>1130</v>
      </c>
      <c r="H459" s="461"/>
      <c r="I459" s="88" t="s">
        <v>1143</v>
      </c>
      <c r="J459" s="440"/>
      <c r="K459" s="440"/>
      <c r="L459" s="440"/>
      <c r="M459" s="440"/>
      <c r="N459" s="440"/>
      <c r="O459" s="440"/>
      <c r="P459" s="440"/>
      <c r="Q459" s="440"/>
      <c r="R459" s="440"/>
      <c r="S459" s="440"/>
      <c r="T459" s="440"/>
      <c r="U459" s="440"/>
      <c r="V459" s="440"/>
      <c r="W459" s="440"/>
      <c r="X459" s="440"/>
      <c r="Y459" s="440"/>
      <c r="Z459" s="440"/>
      <c r="AA459" s="440"/>
      <c r="AB459" s="440"/>
      <c r="AC459" s="440"/>
      <c r="AD459" s="440"/>
      <c r="AE459" s="441"/>
    </row>
    <row r="460" spans="4:31">
      <c r="E460" s="466"/>
      <c r="F460" s="467"/>
      <c r="G460" s="460" t="s">
        <v>1132</v>
      </c>
      <c r="H460" s="461"/>
      <c r="I460" s="88" t="s">
        <v>1144</v>
      </c>
      <c r="J460" s="440"/>
      <c r="K460" s="440"/>
      <c r="L460" s="440"/>
      <c r="M460" s="440"/>
      <c r="N460" s="440"/>
      <c r="O460" s="440"/>
      <c r="P460" s="440"/>
      <c r="Q460" s="440"/>
      <c r="R460" s="440"/>
      <c r="S460" s="440"/>
      <c r="T460" s="440"/>
      <c r="U460" s="440"/>
      <c r="V460" s="440"/>
      <c r="W460" s="440"/>
      <c r="X460" s="440"/>
      <c r="Y460" s="440"/>
      <c r="Z460" s="440"/>
      <c r="AA460" s="440"/>
      <c r="AB460" s="440"/>
      <c r="AC460" s="440"/>
      <c r="AD460" s="440"/>
      <c r="AE460" s="441"/>
    </row>
    <row r="461" spans="4:31">
      <c r="E461" s="466"/>
      <c r="F461" s="467"/>
      <c r="G461" s="460" t="s">
        <v>1145</v>
      </c>
      <c r="H461" s="461"/>
      <c r="I461" s="88" t="s">
        <v>1146</v>
      </c>
      <c r="J461" s="440"/>
      <c r="K461" s="440"/>
      <c r="L461" s="440"/>
      <c r="M461" s="440"/>
      <c r="N461" s="440"/>
      <c r="O461" s="440"/>
      <c r="P461" s="440"/>
      <c r="Q461" s="440"/>
      <c r="R461" s="440"/>
      <c r="S461" s="440"/>
      <c r="T461" s="440"/>
      <c r="U461" s="440"/>
      <c r="V461" s="440"/>
      <c r="W461" s="440"/>
      <c r="X461" s="440"/>
      <c r="Y461" s="440"/>
      <c r="Z461" s="440"/>
      <c r="AA461" s="440"/>
      <c r="AB461" s="440"/>
      <c r="AC461" s="440"/>
      <c r="AD461" s="440"/>
      <c r="AE461" s="441"/>
    </row>
    <row r="462" spans="4:31">
      <c r="E462" s="463" t="s">
        <v>1134</v>
      </c>
      <c r="F462" s="464"/>
      <c r="G462" s="464"/>
      <c r="H462" s="465"/>
      <c r="I462" s="262" t="s">
        <v>1147</v>
      </c>
      <c r="J462" s="472"/>
      <c r="K462" s="472"/>
      <c r="L462" s="472"/>
      <c r="M462" s="472"/>
      <c r="N462" s="472"/>
      <c r="O462" s="472"/>
      <c r="P462" s="472"/>
      <c r="Q462" s="472"/>
      <c r="R462" s="472"/>
      <c r="S462" s="472"/>
      <c r="T462" s="472"/>
      <c r="U462" s="472"/>
      <c r="V462" s="472"/>
      <c r="W462" s="472"/>
      <c r="X462" s="472"/>
      <c r="Y462" s="472"/>
      <c r="Z462" s="472"/>
      <c r="AA462" s="472"/>
      <c r="AB462" s="472"/>
      <c r="AC462" s="472"/>
      <c r="AD462" s="472"/>
      <c r="AE462" s="473"/>
    </row>
    <row r="463" spans="4:31">
      <c r="E463" s="466"/>
      <c r="F463" s="467"/>
      <c r="G463" s="467"/>
      <c r="H463" s="468"/>
      <c r="I463" s="300" t="s">
        <v>1148</v>
      </c>
      <c r="J463" s="476"/>
      <c r="K463" s="476"/>
      <c r="L463" s="476"/>
      <c r="M463" s="476"/>
      <c r="N463" s="476"/>
      <c r="O463" s="476"/>
      <c r="P463" s="476"/>
      <c r="Q463" s="476"/>
      <c r="R463" s="476"/>
      <c r="S463" s="476"/>
      <c r="T463" s="476"/>
      <c r="U463" s="476"/>
      <c r="V463" s="476"/>
      <c r="W463" s="476"/>
      <c r="X463" s="476"/>
      <c r="Y463" s="476"/>
      <c r="Z463" s="476"/>
      <c r="AA463" s="476"/>
      <c r="AB463" s="476"/>
      <c r="AC463" s="476"/>
      <c r="AD463" s="476"/>
      <c r="AE463" s="477"/>
    </row>
    <row r="464" spans="4:31">
      <c r="E464" s="469"/>
      <c r="F464" s="470"/>
      <c r="G464" s="470"/>
      <c r="H464" s="471"/>
      <c r="I464" s="321"/>
      <c r="J464" s="474"/>
      <c r="K464" s="474"/>
      <c r="L464" s="474"/>
      <c r="M464" s="474"/>
      <c r="N464" s="474"/>
      <c r="O464" s="474"/>
      <c r="P464" s="474"/>
      <c r="Q464" s="474"/>
      <c r="R464" s="474"/>
      <c r="S464" s="474"/>
      <c r="T464" s="474"/>
      <c r="U464" s="474"/>
      <c r="V464" s="474"/>
      <c r="W464" s="474"/>
      <c r="X464" s="474"/>
      <c r="Y464" s="474"/>
      <c r="Z464" s="474"/>
      <c r="AA464" s="474"/>
      <c r="AB464" s="474"/>
      <c r="AC464" s="474"/>
      <c r="AD464" s="474"/>
      <c r="AE464" s="475"/>
    </row>
    <row r="466" spans="4:5">
      <c r="D466" s="427" t="s">
        <v>1149</v>
      </c>
    </row>
    <row r="467" spans="4:5">
      <c r="E467" s="427" t="s">
        <v>3111</v>
      </c>
    </row>
    <row r="468" spans="4:5">
      <c r="E468" s="427" t="s">
        <v>3112</v>
      </c>
    </row>
    <row r="469" spans="4:5">
      <c r="E469" s="427" t="s">
        <v>1150</v>
      </c>
    </row>
    <row r="470" spans="4:5">
      <c r="E470" s="427" t="s">
        <v>1151</v>
      </c>
    </row>
    <row r="482" spans="5:31">
      <c r="E482" s="427" t="s">
        <v>1152</v>
      </c>
    </row>
    <row r="483" spans="5:31">
      <c r="E483" s="427" t="s">
        <v>1153</v>
      </c>
    </row>
    <row r="484" spans="5:31">
      <c r="E484" s="460" t="s">
        <v>1119</v>
      </c>
      <c r="F484" s="461"/>
      <c r="G484" s="461"/>
      <c r="H484" s="462"/>
      <c r="I484" s="88" t="s">
        <v>1154</v>
      </c>
      <c r="J484" s="440"/>
      <c r="K484" s="440"/>
      <c r="L484" s="440"/>
      <c r="M484" s="440"/>
      <c r="N484" s="440"/>
      <c r="O484" s="440"/>
      <c r="P484" s="440"/>
      <c r="Q484" s="440"/>
      <c r="R484" s="440"/>
      <c r="S484" s="440"/>
      <c r="T484" s="440"/>
      <c r="U484" s="440"/>
      <c r="V484" s="440"/>
      <c r="W484" s="440"/>
      <c r="X484" s="440"/>
      <c r="Y484" s="440"/>
      <c r="Z484" s="440"/>
      <c r="AA484" s="440"/>
      <c r="AB484" s="440"/>
      <c r="AC484" s="440"/>
      <c r="AD484" s="440"/>
      <c r="AE484" s="441"/>
    </row>
    <row r="485" spans="5:31">
      <c r="E485" s="460" t="s">
        <v>1121</v>
      </c>
      <c r="F485" s="461"/>
      <c r="G485" s="461"/>
      <c r="H485" s="462"/>
      <c r="I485" s="88" t="s">
        <v>1155</v>
      </c>
      <c r="J485" s="440"/>
      <c r="K485" s="440"/>
      <c r="L485" s="440"/>
      <c r="M485" s="440"/>
      <c r="N485" s="440"/>
      <c r="O485" s="440"/>
      <c r="P485" s="440"/>
      <c r="Q485" s="440"/>
      <c r="R485" s="440"/>
      <c r="S485" s="440"/>
      <c r="T485" s="440"/>
      <c r="U485" s="440"/>
      <c r="V485" s="440"/>
      <c r="W485" s="440"/>
      <c r="X485" s="440"/>
      <c r="Y485" s="440"/>
      <c r="Z485" s="440"/>
      <c r="AA485" s="440"/>
      <c r="AB485" s="440"/>
      <c r="AC485" s="440"/>
      <c r="AD485" s="440"/>
      <c r="AE485" s="441"/>
    </row>
    <row r="486" spans="5:31">
      <c r="E486" s="463" t="s">
        <v>1126</v>
      </c>
      <c r="F486" s="464"/>
      <c r="G486" s="460" t="s">
        <v>1128</v>
      </c>
      <c r="H486" s="461"/>
      <c r="I486" s="88" t="s">
        <v>1156</v>
      </c>
      <c r="J486" s="440"/>
      <c r="K486" s="440"/>
      <c r="L486" s="440"/>
      <c r="M486" s="440"/>
      <c r="N486" s="440"/>
      <c r="O486" s="440"/>
      <c r="P486" s="440"/>
      <c r="Q486" s="440"/>
      <c r="R486" s="440"/>
      <c r="S486" s="440"/>
      <c r="T486" s="440"/>
      <c r="U486" s="440"/>
      <c r="V486" s="440"/>
      <c r="W486" s="440"/>
      <c r="X486" s="440"/>
      <c r="Y486" s="440"/>
      <c r="Z486" s="440"/>
      <c r="AA486" s="440"/>
      <c r="AB486" s="440"/>
      <c r="AC486" s="440"/>
      <c r="AD486" s="440"/>
      <c r="AE486" s="441"/>
    </row>
    <row r="487" spans="5:31">
      <c r="E487" s="466"/>
      <c r="F487" s="467"/>
      <c r="G487" s="460" t="s">
        <v>1130</v>
      </c>
      <c r="H487" s="461"/>
      <c r="I487" s="88" t="s">
        <v>1157</v>
      </c>
      <c r="J487" s="440"/>
      <c r="K487" s="440"/>
      <c r="L487" s="440"/>
      <c r="M487" s="440"/>
      <c r="N487" s="440"/>
      <c r="O487" s="440"/>
      <c r="P487" s="440"/>
      <c r="Q487" s="440"/>
      <c r="R487" s="440"/>
      <c r="S487" s="440"/>
      <c r="T487" s="440"/>
      <c r="U487" s="440"/>
      <c r="V487" s="440"/>
      <c r="W487" s="440"/>
      <c r="X487" s="440"/>
      <c r="Y487" s="440"/>
      <c r="Z487" s="440"/>
      <c r="AA487" s="440"/>
      <c r="AB487" s="440"/>
      <c r="AC487" s="440"/>
      <c r="AD487" s="440"/>
      <c r="AE487" s="441"/>
    </row>
    <row r="488" spans="5:31">
      <c r="E488" s="466"/>
      <c r="F488" s="467"/>
      <c r="G488" s="460" t="s">
        <v>1132</v>
      </c>
      <c r="H488" s="461"/>
      <c r="I488" s="88" t="s">
        <v>1158</v>
      </c>
      <c r="J488" s="440"/>
      <c r="K488" s="440"/>
      <c r="L488" s="440"/>
      <c r="M488" s="440"/>
      <c r="N488" s="440"/>
      <c r="O488" s="440"/>
      <c r="P488" s="440"/>
      <c r="Q488" s="440"/>
      <c r="R488" s="440"/>
      <c r="S488" s="440"/>
      <c r="T488" s="440"/>
      <c r="U488" s="440"/>
      <c r="V488" s="440"/>
      <c r="W488" s="440"/>
      <c r="X488" s="440"/>
      <c r="Y488" s="440"/>
      <c r="Z488" s="440"/>
      <c r="AA488" s="440"/>
      <c r="AB488" s="440"/>
      <c r="AC488" s="440"/>
      <c r="AD488" s="440"/>
      <c r="AE488" s="441"/>
    </row>
    <row r="489" spans="5:31">
      <c r="E489" s="466"/>
      <c r="F489" s="467"/>
      <c r="G489" s="460" t="s">
        <v>1145</v>
      </c>
      <c r="H489" s="461"/>
      <c r="I489" s="88" t="s">
        <v>1159</v>
      </c>
      <c r="J489" s="440"/>
      <c r="K489" s="440"/>
      <c r="L489" s="440"/>
      <c r="M489" s="440"/>
      <c r="N489" s="440"/>
      <c r="O489" s="440"/>
      <c r="P489" s="440"/>
      <c r="Q489" s="440"/>
      <c r="R489" s="440"/>
      <c r="S489" s="440"/>
      <c r="T489" s="440"/>
      <c r="U489" s="440"/>
      <c r="V489" s="440"/>
      <c r="W489" s="440"/>
      <c r="X489" s="440"/>
      <c r="Y489" s="440"/>
      <c r="Z489" s="440"/>
      <c r="AA489" s="440"/>
      <c r="AB489" s="440"/>
      <c r="AC489" s="440"/>
      <c r="AD489" s="440"/>
      <c r="AE489" s="441"/>
    </row>
    <row r="490" spans="5:31">
      <c r="E490" s="463" t="s">
        <v>1134</v>
      </c>
      <c r="F490" s="464"/>
      <c r="G490" s="464"/>
      <c r="H490" s="465"/>
      <c r="I490" s="262" t="s">
        <v>1147</v>
      </c>
      <c r="J490" s="472"/>
      <c r="K490" s="472"/>
      <c r="L490" s="472"/>
      <c r="M490" s="472"/>
      <c r="N490" s="472"/>
      <c r="O490" s="472"/>
      <c r="P490" s="472"/>
      <c r="Q490" s="472"/>
      <c r="R490" s="472"/>
      <c r="S490" s="472"/>
      <c r="T490" s="472"/>
      <c r="U490" s="472"/>
      <c r="V490" s="472"/>
      <c r="W490" s="472"/>
      <c r="X490" s="472"/>
      <c r="Y490" s="472"/>
      <c r="Z490" s="472"/>
      <c r="AA490" s="472"/>
      <c r="AB490" s="472"/>
      <c r="AC490" s="472"/>
      <c r="AD490" s="472"/>
      <c r="AE490" s="473"/>
    </row>
    <row r="491" spans="5:31">
      <c r="E491" s="466"/>
      <c r="F491" s="467"/>
      <c r="G491" s="467"/>
      <c r="H491" s="468"/>
      <c r="I491" s="300" t="s">
        <v>1160</v>
      </c>
      <c r="J491" s="476"/>
      <c r="K491" s="476"/>
      <c r="L491" s="476"/>
      <c r="M491" s="476"/>
      <c r="N491" s="476"/>
      <c r="O491" s="476"/>
      <c r="P491" s="476"/>
      <c r="Q491" s="476"/>
      <c r="R491" s="476"/>
      <c r="S491" s="476"/>
      <c r="T491" s="476"/>
      <c r="U491" s="476"/>
      <c r="V491" s="476"/>
      <c r="W491" s="476"/>
      <c r="X491" s="476"/>
      <c r="Y491" s="476"/>
      <c r="Z491" s="476"/>
      <c r="AA491" s="476"/>
      <c r="AB491" s="476"/>
      <c r="AC491" s="476"/>
      <c r="AD491" s="476"/>
      <c r="AE491" s="477"/>
    </row>
    <row r="492" spans="5:31">
      <c r="E492" s="469"/>
      <c r="F492" s="470"/>
      <c r="G492" s="470"/>
      <c r="H492" s="471"/>
      <c r="I492" s="321"/>
      <c r="J492" s="474"/>
      <c r="K492" s="474"/>
      <c r="L492" s="474"/>
      <c r="M492" s="474"/>
      <c r="N492" s="474"/>
      <c r="O492" s="474"/>
      <c r="P492" s="474"/>
      <c r="Q492" s="474"/>
      <c r="R492" s="474"/>
      <c r="S492" s="474"/>
      <c r="T492" s="474"/>
      <c r="U492" s="474"/>
      <c r="V492" s="474"/>
      <c r="W492" s="474"/>
      <c r="X492" s="474"/>
      <c r="Y492" s="474"/>
      <c r="Z492" s="474"/>
      <c r="AA492" s="474"/>
      <c r="AB492" s="474"/>
      <c r="AC492" s="474"/>
      <c r="AD492" s="474"/>
      <c r="AE492" s="475"/>
    </row>
    <row r="496" spans="5:31">
      <c r="E496" s="427" t="s">
        <v>1161</v>
      </c>
    </row>
    <row r="497" spans="2:38" s="95" customFormat="1">
      <c r="E497" s="89" t="s">
        <v>1162</v>
      </c>
      <c r="F497" s="90"/>
      <c r="G497" s="90"/>
      <c r="H497" s="91"/>
      <c r="I497" s="92" t="s">
        <v>1163</v>
      </c>
      <c r="J497" s="93"/>
      <c r="K497" s="93"/>
      <c r="L497" s="93"/>
      <c r="M497" s="93"/>
      <c r="N497" s="93"/>
      <c r="O497" s="93"/>
      <c r="P497" s="93"/>
      <c r="Q497" s="93"/>
      <c r="R497" s="93"/>
      <c r="S497" s="93"/>
      <c r="T497" s="93"/>
      <c r="U497" s="93"/>
      <c r="V497" s="93"/>
      <c r="W497" s="93"/>
      <c r="X497" s="93"/>
      <c r="Y497" s="93"/>
      <c r="Z497" s="93"/>
      <c r="AA497" s="93"/>
      <c r="AB497" s="93"/>
      <c r="AC497" s="93"/>
      <c r="AD497" s="93"/>
      <c r="AE497" s="94"/>
    </row>
    <row r="498" spans="2:38" s="95" customFormat="1">
      <c r="E498" s="89" t="s">
        <v>1164</v>
      </c>
      <c r="F498" s="90"/>
      <c r="G498" s="90"/>
      <c r="H498" s="91"/>
      <c r="I498" s="92" t="s">
        <v>1578</v>
      </c>
      <c r="J498" s="93"/>
      <c r="K498" s="93"/>
      <c r="L498" s="93"/>
      <c r="M498" s="93"/>
      <c r="N498" s="93"/>
      <c r="O498" s="93"/>
      <c r="P498" s="93"/>
      <c r="Q498" s="93"/>
      <c r="R498" s="93"/>
      <c r="S498" s="93"/>
      <c r="T498" s="93"/>
      <c r="U498" s="93"/>
      <c r="V498" s="93"/>
      <c r="W498" s="93"/>
      <c r="X498" s="93"/>
      <c r="Y498" s="93"/>
      <c r="Z498" s="93"/>
      <c r="AA498" s="93"/>
      <c r="AB498" s="93"/>
      <c r="AC498" s="93"/>
      <c r="AD498" s="93"/>
      <c r="AE498" s="94"/>
    </row>
    <row r="499" spans="2:38" s="95" customFormat="1">
      <c r="B499" s="96"/>
      <c r="C499" s="97"/>
      <c r="D499" s="97"/>
      <c r="E499" s="98" t="s">
        <v>1165</v>
      </c>
      <c r="F499" s="99"/>
      <c r="G499" s="99"/>
      <c r="H499" s="99"/>
      <c r="I499" s="99"/>
      <c r="J499" s="99"/>
      <c r="K499" s="99"/>
      <c r="L499" s="99"/>
      <c r="M499" s="99"/>
      <c r="N499" s="99"/>
      <c r="O499" s="99"/>
      <c r="P499" s="99"/>
      <c r="Q499" s="99"/>
      <c r="R499" s="99"/>
      <c r="S499" s="99"/>
      <c r="T499" s="99"/>
      <c r="U499" s="99"/>
      <c r="V499" s="478"/>
      <c r="W499" s="100"/>
      <c r="X499" s="100"/>
      <c r="Y499" s="100"/>
      <c r="Z499" s="100"/>
      <c r="AA499" s="100"/>
      <c r="AB499" s="100"/>
      <c r="AC499" s="100"/>
      <c r="AD499" s="100"/>
      <c r="AE499" s="101"/>
    </row>
    <row r="500" spans="2:38">
      <c r="E500" s="460" t="s">
        <v>1121</v>
      </c>
      <c r="F500" s="461"/>
      <c r="G500" s="461"/>
      <c r="H500" s="462"/>
      <c r="I500" s="88" t="s">
        <v>1579</v>
      </c>
      <c r="J500" s="440"/>
      <c r="K500" s="440"/>
      <c r="L500" s="440"/>
      <c r="M500" s="440"/>
      <c r="N500" s="440"/>
      <c r="O500" s="440"/>
      <c r="P500" s="440"/>
      <c r="Q500" s="440"/>
      <c r="R500" s="440"/>
      <c r="S500" s="440"/>
      <c r="T500" s="440"/>
      <c r="U500" s="440"/>
      <c r="V500" s="440"/>
      <c r="W500" s="440"/>
      <c r="X500" s="440"/>
      <c r="Y500" s="440"/>
      <c r="Z500" s="440"/>
      <c r="AA500" s="440"/>
      <c r="AB500" s="440"/>
      <c r="AC500" s="440"/>
      <c r="AD500" s="440"/>
      <c r="AE500" s="441"/>
    </row>
    <row r="501" spans="2:38">
      <c r="E501" s="460" t="s">
        <v>1126</v>
      </c>
      <c r="F501" s="461"/>
      <c r="G501" s="460" t="s">
        <v>1128</v>
      </c>
      <c r="H501" s="461"/>
      <c r="I501" s="88" t="s">
        <v>1166</v>
      </c>
      <c r="J501" s="440"/>
      <c r="K501" s="440"/>
      <c r="L501" s="440"/>
      <c r="M501" s="440"/>
      <c r="N501" s="440"/>
      <c r="O501" s="440"/>
      <c r="P501" s="440"/>
      <c r="Q501" s="440"/>
      <c r="R501" s="440"/>
      <c r="S501" s="440"/>
      <c r="T501" s="440"/>
      <c r="U501" s="440"/>
      <c r="V501" s="440"/>
      <c r="W501" s="440"/>
      <c r="X501" s="440"/>
      <c r="Y501" s="440"/>
      <c r="Z501" s="440"/>
      <c r="AA501" s="440"/>
      <c r="AB501" s="440"/>
      <c r="AC501" s="440"/>
      <c r="AD501" s="440"/>
      <c r="AE501" s="441"/>
    </row>
    <row r="503" spans="2:38">
      <c r="E503" s="427" t="s">
        <v>1167</v>
      </c>
    </row>
    <row r="504" spans="2:38">
      <c r="E504" s="427" t="s">
        <v>1168</v>
      </c>
    </row>
    <row r="505" spans="2:38">
      <c r="E505" s="479" t="s">
        <v>1169</v>
      </c>
      <c r="F505" s="480"/>
      <c r="G505" s="480"/>
      <c r="H505" s="480"/>
      <c r="I505" s="480"/>
      <c r="J505" s="480"/>
      <c r="K505" s="480"/>
      <c r="L505" s="480"/>
      <c r="M505" s="480"/>
      <c r="N505" s="480"/>
      <c r="O505" s="481"/>
      <c r="P505" s="1372"/>
      <c r="Q505" s="1372"/>
      <c r="R505" s="1372"/>
      <c r="S505" s="1372"/>
      <c r="T505" s="1372"/>
      <c r="U505" s="1372"/>
      <c r="V505" s="1372"/>
      <c r="W505" s="1372"/>
      <c r="X505" s="1372"/>
      <c r="Y505" s="1372"/>
      <c r="Z505" s="1372"/>
      <c r="AA505" s="1372"/>
      <c r="AB505" s="1372"/>
      <c r="AC505" s="1372"/>
      <c r="AD505" s="1372"/>
      <c r="AE505" s="1372"/>
      <c r="AF505" s="1372"/>
      <c r="AG505" s="1372"/>
      <c r="AH505" s="1372"/>
      <c r="AI505" s="1372"/>
      <c r="AJ505" s="1372"/>
      <c r="AK505" s="1372"/>
      <c r="AL505" s="1372"/>
    </row>
    <row r="506" spans="2:38">
      <c r="E506" s="482"/>
      <c r="F506" s="483" t="s">
        <v>1170</v>
      </c>
      <c r="G506" s="483"/>
      <c r="H506" s="483"/>
      <c r="I506" s="483"/>
      <c r="J506" s="483"/>
      <c r="K506" s="483"/>
      <c r="L506" s="483"/>
      <c r="M506" s="483"/>
      <c r="N506" s="483"/>
      <c r="O506" s="484"/>
      <c r="P506" s="1368" t="s">
        <v>1171</v>
      </c>
      <c r="Q506" s="1368"/>
      <c r="R506" s="1368"/>
      <c r="S506" s="1368"/>
      <c r="T506" s="1368"/>
      <c r="U506" s="1368"/>
      <c r="V506" s="1368"/>
      <c r="W506" s="1368"/>
      <c r="X506" s="1368"/>
      <c r="Y506" s="1368"/>
      <c r="Z506" s="1368"/>
      <c r="AA506" s="1368"/>
      <c r="AB506" s="1368"/>
      <c r="AC506" s="1368"/>
      <c r="AD506" s="1368"/>
      <c r="AE506" s="1368"/>
      <c r="AF506" s="1368"/>
      <c r="AG506" s="1368"/>
      <c r="AH506" s="1368"/>
      <c r="AI506" s="1368"/>
      <c r="AJ506" s="1368"/>
      <c r="AK506" s="1368"/>
      <c r="AL506" s="1368"/>
    </row>
    <row r="507" spans="2:38">
      <c r="E507" s="482"/>
      <c r="F507" s="483" t="s">
        <v>1172</v>
      </c>
      <c r="G507" s="483"/>
      <c r="H507" s="483"/>
      <c r="I507" s="483"/>
      <c r="J507" s="483"/>
      <c r="K507" s="483"/>
      <c r="L507" s="483"/>
      <c r="M507" s="483"/>
      <c r="N507" s="483"/>
      <c r="O507" s="484"/>
      <c r="P507" s="1368" t="s">
        <v>1581</v>
      </c>
      <c r="Q507" s="1368"/>
      <c r="R507" s="1368"/>
      <c r="S507" s="1368"/>
      <c r="T507" s="1368"/>
      <c r="U507" s="1368"/>
      <c r="V507" s="1368"/>
      <c r="W507" s="1368"/>
      <c r="X507" s="1368"/>
      <c r="Y507" s="1368"/>
      <c r="Z507" s="1368"/>
      <c r="AA507" s="1368"/>
      <c r="AB507" s="1368"/>
      <c r="AC507" s="1368"/>
      <c r="AD507" s="1368"/>
      <c r="AE507" s="1368"/>
      <c r="AF507" s="1368"/>
      <c r="AG507" s="1368"/>
      <c r="AH507" s="1368"/>
      <c r="AI507" s="1368"/>
      <c r="AJ507" s="1368"/>
      <c r="AK507" s="1368"/>
      <c r="AL507" s="1368"/>
    </row>
    <row r="508" spans="2:38">
      <c r="E508" s="482"/>
      <c r="F508" s="483" t="s">
        <v>1173</v>
      </c>
      <c r="G508" s="483"/>
      <c r="H508" s="483"/>
      <c r="I508" s="483"/>
      <c r="J508" s="483"/>
      <c r="K508" s="483"/>
      <c r="L508" s="483"/>
      <c r="M508" s="483"/>
      <c r="N508" s="483"/>
      <c r="O508" s="484"/>
      <c r="P508" s="1368" t="s">
        <v>1174</v>
      </c>
      <c r="Q508" s="1368"/>
      <c r="R508" s="1368"/>
      <c r="S508" s="1368"/>
      <c r="T508" s="1368"/>
      <c r="U508" s="1368"/>
      <c r="V508" s="1368"/>
      <c r="W508" s="1368"/>
      <c r="X508" s="1368"/>
      <c r="Y508" s="1368"/>
      <c r="Z508" s="1368"/>
      <c r="AA508" s="1368"/>
      <c r="AB508" s="1368"/>
      <c r="AC508" s="1368"/>
      <c r="AD508" s="1368"/>
      <c r="AE508" s="1368"/>
      <c r="AF508" s="1368"/>
      <c r="AG508" s="1368"/>
      <c r="AH508" s="1368"/>
      <c r="AI508" s="1368"/>
      <c r="AJ508" s="1368"/>
      <c r="AK508" s="1368"/>
      <c r="AL508" s="1368"/>
    </row>
    <row r="509" spans="2:38">
      <c r="E509" s="482"/>
      <c r="F509" s="483" t="s">
        <v>1580</v>
      </c>
      <c r="G509" s="483"/>
      <c r="H509" s="483"/>
      <c r="I509" s="483"/>
      <c r="J509" s="483"/>
      <c r="K509" s="483"/>
      <c r="L509" s="483"/>
      <c r="M509" s="483"/>
      <c r="N509" s="483"/>
      <c r="O509" s="484"/>
      <c r="P509" s="1368" t="s">
        <v>987</v>
      </c>
      <c r="Q509" s="1368"/>
      <c r="R509" s="1368"/>
      <c r="S509" s="1368"/>
      <c r="T509" s="1368"/>
      <c r="U509" s="1368"/>
      <c r="V509" s="1368"/>
      <c r="W509" s="1368"/>
      <c r="X509" s="1368"/>
      <c r="Y509" s="1368"/>
      <c r="Z509" s="1368"/>
      <c r="AA509" s="1368"/>
      <c r="AB509" s="1368"/>
      <c r="AC509" s="1368"/>
      <c r="AD509" s="1368"/>
      <c r="AE509" s="1368"/>
      <c r="AF509" s="1368"/>
      <c r="AG509" s="1368"/>
      <c r="AH509" s="1368"/>
      <c r="AI509" s="1368"/>
      <c r="AJ509" s="1368"/>
      <c r="AK509" s="1368"/>
      <c r="AL509" s="1368"/>
    </row>
    <row r="510" spans="2:38">
      <c r="E510" s="482"/>
      <c r="F510" s="483" t="s">
        <v>1176</v>
      </c>
      <c r="G510" s="483"/>
      <c r="H510" s="483"/>
      <c r="I510" s="483"/>
      <c r="J510" s="483"/>
      <c r="K510" s="483"/>
      <c r="L510" s="483"/>
      <c r="M510" s="483"/>
      <c r="N510" s="483"/>
      <c r="O510" s="484"/>
      <c r="P510" s="1368" t="s">
        <v>1177</v>
      </c>
      <c r="Q510" s="1368"/>
      <c r="R510" s="1368"/>
      <c r="S510" s="1368"/>
      <c r="T510" s="1368"/>
      <c r="U510" s="1368"/>
      <c r="V510" s="1368"/>
      <c r="W510" s="1368"/>
      <c r="X510" s="1368"/>
      <c r="Y510" s="1368"/>
      <c r="Z510" s="1368"/>
      <c r="AA510" s="1368"/>
      <c r="AB510" s="1368"/>
      <c r="AC510" s="1368"/>
      <c r="AD510" s="1368"/>
      <c r="AE510" s="1368"/>
      <c r="AF510" s="1368"/>
      <c r="AG510" s="1368"/>
      <c r="AH510" s="1368"/>
      <c r="AI510" s="1368"/>
      <c r="AJ510" s="1368"/>
      <c r="AK510" s="1368"/>
      <c r="AL510" s="1368"/>
    </row>
    <row r="511" spans="2:38">
      <c r="E511" s="482"/>
      <c r="F511" s="483" t="s">
        <v>1178</v>
      </c>
      <c r="G511" s="483"/>
      <c r="H511" s="483"/>
      <c r="I511" s="483"/>
      <c r="J511" s="483"/>
      <c r="K511" s="483"/>
      <c r="L511" s="483"/>
      <c r="M511" s="483"/>
      <c r="N511" s="483"/>
      <c r="O511" s="484"/>
      <c r="P511" s="1368"/>
      <c r="Q511" s="1368"/>
      <c r="R511" s="1368"/>
      <c r="S511" s="1368"/>
      <c r="T511" s="1368"/>
      <c r="U511" s="1368"/>
      <c r="V511" s="1368"/>
      <c r="W511" s="1368"/>
      <c r="X511" s="1368"/>
      <c r="Y511" s="1368"/>
      <c r="Z511" s="1368"/>
      <c r="AA511" s="1368"/>
      <c r="AB511" s="1368"/>
      <c r="AC511" s="1368"/>
      <c r="AD511" s="1368"/>
      <c r="AE511" s="1368"/>
      <c r="AF511" s="1368"/>
      <c r="AG511" s="1368"/>
      <c r="AH511" s="1368"/>
      <c r="AI511" s="1368"/>
      <c r="AJ511" s="1368"/>
      <c r="AK511" s="1368"/>
      <c r="AL511" s="1368"/>
    </row>
    <row r="512" spans="2:38" ht="24" customHeight="1">
      <c r="E512" s="482"/>
      <c r="F512" s="483"/>
      <c r="G512" s="483" t="s">
        <v>1179</v>
      </c>
      <c r="H512" s="483"/>
      <c r="I512" s="483"/>
      <c r="J512" s="483"/>
      <c r="K512" s="483"/>
      <c r="L512" s="483"/>
      <c r="M512" s="483"/>
      <c r="N512" s="483"/>
      <c r="O512" s="484"/>
      <c r="P512" s="1368" t="s">
        <v>1180</v>
      </c>
      <c r="Q512" s="1368"/>
      <c r="R512" s="1368"/>
      <c r="S512" s="1368"/>
      <c r="T512" s="1368"/>
      <c r="U512" s="1368"/>
      <c r="V512" s="1368"/>
      <c r="W512" s="1368"/>
      <c r="X512" s="1368"/>
      <c r="Y512" s="1368"/>
      <c r="Z512" s="1368"/>
      <c r="AA512" s="1368"/>
      <c r="AB512" s="1368"/>
      <c r="AC512" s="1368"/>
      <c r="AD512" s="1368"/>
      <c r="AE512" s="1368"/>
      <c r="AF512" s="1368"/>
      <c r="AG512" s="1368"/>
      <c r="AH512" s="1368"/>
      <c r="AI512" s="1368"/>
      <c r="AJ512" s="1368"/>
      <c r="AK512" s="1368"/>
      <c r="AL512" s="1368"/>
    </row>
    <row r="513" spans="4:38">
      <c r="E513" s="482"/>
      <c r="F513" s="483" t="s">
        <v>1181</v>
      </c>
      <c r="G513" s="483"/>
      <c r="H513" s="483"/>
      <c r="I513" s="483"/>
      <c r="J513" s="483"/>
      <c r="K513" s="483"/>
      <c r="L513" s="483"/>
      <c r="M513" s="483"/>
      <c r="N513" s="483"/>
      <c r="O513" s="484"/>
      <c r="P513" s="1368"/>
      <c r="Q513" s="1368"/>
      <c r="R513" s="1368"/>
      <c r="S513" s="1368"/>
      <c r="T513" s="1368"/>
      <c r="U513" s="1368"/>
      <c r="V513" s="1368"/>
      <c r="W513" s="1368"/>
      <c r="X513" s="1368"/>
      <c r="Y513" s="1368"/>
      <c r="Z513" s="1368"/>
      <c r="AA513" s="1368"/>
      <c r="AB513" s="1368"/>
      <c r="AC513" s="1368"/>
      <c r="AD513" s="1368"/>
      <c r="AE513" s="1368"/>
      <c r="AF513" s="1368"/>
      <c r="AG513" s="1368"/>
      <c r="AH513" s="1368"/>
      <c r="AI513" s="1368"/>
      <c r="AJ513" s="1368"/>
      <c r="AK513" s="1368"/>
      <c r="AL513" s="1368"/>
    </row>
    <row r="514" spans="4:38">
      <c r="E514" s="485" t="s">
        <v>1181</v>
      </c>
      <c r="F514" s="486"/>
      <c r="G514" s="486"/>
      <c r="H514" s="486"/>
      <c r="I514" s="486"/>
      <c r="J514" s="486"/>
      <c r="K514" s="486"/>
      <c r="L514" s="486"/>
      <c r="M514" s="486"/>
      <c r="N514" s="486"/>
      <c r="O514" s="487"/>
      <c r="P514" s="1369"/>
      <c r="Q514" s="1369"/>
      <c r="R514" s="1369"/>
      <c r="S514" s="1369"/>
      <c r="T514" s="1369"/>
      <c r="U514" s="1369"/>
      <c r="V514" s="1369"/>
      <c r="W514" s="1369"/>
      <c r="X514" s="1369"/>
      <c r="Y514" s="1369"/>
      <c r="Z514" s="1369"/>
      <c r="AA514" s="1369"/>
      <c r="AB514" s="1369"/>
      <c r="AC514" s="1369"/>
      <c r="AD514" s="1369"/>
      <c r="AE514" s="1369"/>
      <c r="AF514" s="1369"/>
      <c r="AG514" s="1369"/>
      <c r="AH514" s="1369"/>
      <c r="AI514" s="1369"/>
      <c r="AJ514" s="1369"/>
      <c r="AK514" s="1369"/>
      <c r="AL514" s="1369"/>
    </row>
    <row r="515" spans="4:38">
      <c r="E515" s="427" t="s">
        <v>1182</v>
      </c>
    </row>
    <row r="517" spans="4:38">
      <c r="D517" s="427" t="s">
        <v>1183</v>
      </c>
    </row>
    <row r="519" spans="4:38">
      <c r="E519" s="427" t="s">
        <v>1184</v>
      </c>
      <c r="N519" s="427" t="s">
        <v>1185</v>
      </c>
    </row>
    <row r="520" spans="4:38">
      <c r="E520" s="433" t="s">
        <v>679</v>
      </c>
      <c r="F520" s="433"/>
      <c r="G520" s="433"/>
      <c r="H520" s="433"/>
      <c r="I520" s="433"/>
      <c r="J520" s="433"/>
      <c r="K520" s="433"/>
    </row>
    <row r="521" spans="4:38">
      <c r="E521" s="280" t="s">
        <v>1186</v>
      </c>
      <c r="F521" s="281"/>
      <c r="G521" s="281"/>
      <c r="H521" s="281"/>
      <c r="I521" s="281"/>
      <c r="J521" s="281"/>
      <c r="K521" s="282"/>
    </row>
    <row r="522" spans="4:38">
      <c r="E522" s="288" t="s">
        <v>1187</v>
      </c>
      <c r="F522" s="289"/>
      <c r="G522" s="289"/>
      <c r="H522" s="289"/>
      <c r="I522" s="289"/>
      <c r="J522" s="289"/>
      <c r="K522" s="290"/>
    </row>
    <row r="523" spans="4:38">
      <c r="E523" s="322" t="s">
        <v>60</v>
      </c>
      <c r="F523" s="323"/>
      <c r="G523" s="323"/>
      <c r="H523" s="323"/>
      <c r="I523" s="323"/>
      <c r="J523" s="323"/>
      <c r="K523" s="324"/>
    </row>
    <row r="524" spans="4:38">
      <c r="E524" s="435" t="s">
        <v>175</v>
      </c>
      <c r="F524" s="436"/>
      <c r="G524" s="436"/>
      <c r="H524" s="436"/>
      <c r="I524" s="436"/>
      <c r="J524" s="436"/>
      <c r="K524" s="488"/>
    </row>
    <row r="525" spans="4:38">
      <c r="E525" s="433" t="s">
        <v>877</v>
      </c>
      <c r="F525" s="433"/>
      <c r="G525" s="433"/>
      <c r="H525" s="433"/>
      <c r="I525" s="433"/>
      <c r="J525" s="433"/>
      <c r="K525" s="433"/>
    </row>
    <row r="526" spans="4:38">
      <c r="E526" s="280" t="s">
        <v>1048</v>
      </c>
      <c r="F526" s="281"/>
      <c r="G526" s="281"/>
      <c r="H526" s="281"/>
      <c r="I526" s="281"/>
      <c r="J526" s="281"/>
      <c r="K526" s="282"/>
    </row>
    <row r="527" spans="4:38">
      <c r="E527" s="284" t="s">
        <v>1584</v>
      </c>
      <c r="F527" s="285"/>
      <c r="G527" s="285"/>
      <c r="H527" s="285"/>
      <c r="I527" s="489"/>
      <c r="J527" s="489"/>
      <c r="K527" s="490"/>
      <c r="N527" s="479" t="s">
        <v>1178</v>
      </c>
      <c r="O527" s="480"/>
      <c r="P527" s="480"/>
      <c r="Q527" s="480"/>
      <c r="R527" s="480"/>
      <c r="S527" s="480"/>
      <c r="T527" s="480"/>
      <c r="U527" s="480"/>
      <c r="V527" s="480"/>
      <c r="W527" s="480"/>
      <c r="X527" s="481"/>
    </row>
    <row r="528" spans="4:38">
      <c r="E528" s="288" t="s">
        <v>1050</v>
      </c>
      <c r="F528" s="289"/>
      <c r="G528" s="289"/>
      <c r="H528" s="289"/>
      <c r="I528" s="289"/>
      <c r="J528" s="289"/>
      <c r="K528" s="290"/>
      <c r="N528" s="482"/>
      <c r="O528" s="483" t="s">
        <v>1170</v>
      </c>
      <c r="P528" s="483"/>
      <c r="Q528" s="483"/>
      <c r="R528" s="483"/>
      <c r="S528" s="483"/>
      <c r="T528" s="483"/>
      <c r="U528" s="483"/>
      <c r="V528" s="483"/>
      <c r="W528" s="483"/>
      <c r="X528" s="484"/>
    </row>
    <row r="529" spans="3:24">
      <c r="E529" s="292" t="s">
        <v>1052</v>
      </c>
      <c r="F529" s="293"/>
      <c r="G529" s="293"/>
      <c r="H529" s="293"/>
      <c r="I529" s="293"/>
      <c r="J529" s="293"/>
      <c r="K529" s="294"/>
      <c r="N529" s="482"/>
      <c r="O529" s="483" t="s">
        <v>1172</v>
      </c>
      <c r="P529" s="483"/>
      <c r="Q529" s="483"/>
      <c r="R529" s="483"/>
      <c r="S529" s="483"/>
      <c r="T529" s="483"/>
      <c r="U529" s="483"/>
      <c r="V529" s="483"/>
      <c r="W529" s="483"/>
      <c r="X529" s="484"/>
    </row>
    <row r="530" spans="3:24">
      <c r="E530" s="292" t="s">
        <v>1054</v>
      </c>
      <c r="F530" s="293"/>
      <c r="G530" s="293"/>
      <c r="H530" s="293"/>
      <c r="I530" s="293"/>
      <c r="J530" s="293"/>
      <c r="K530" s="294"/>
      <c r="N530" s="482"/>
      <c r="O530" s="483" t="s">
        <v>1173</v>
      </c>
      <c r="P530" s="483"/>
      <c r="Q530" s="483"/>
      <c r="R530" s="483"/>
      <c r="S530" s="483"/>
      <c r="T530" s="483"/>
      <c r="U530" s="483"/>
      <c r="V530" s="483"/>
      <c r="W530" s="483"/>
      <c r="X530" s="484"/>
    </row>
    <row r="531" spans="3:24">
      <c r="E531" s="292" t="s">
        <v>815</v>
      </c>
      <c r="F531" s="293"/>
      <c r="G531" s="293"/>
      <c r="H531" s="293"/>
      <c r="I531" s="293"/>
      <c r="J531" s="293"/>
      <c r="K531" s="294"/>
      <c r="N531" s="482"/>
      <c r="O531" s="483" t="s">
        <v>1175</v>
      </c>
      <c r="P531" s="483"/>
      <c r="Q531" s="483"/>
      <c r="R531" s="483"/>
      <c r="S531" s="483"/>
      <c r="T531" s="483"/>
      <c r="U531" s="483"/>
      <c r="V531" s="483"/>
      <c r="W531" s="483"/>
      <c r="X531" s="484"/>
    </row>
    <row r="532" spans="3:24">
      <c r="E532" s="300"/>
      <c r="F532" s="280" t="s">
        <v>1057</v>
      </c>
      <c r="G532" s="281"/>
      <c r="H532" s="281"/>
      <c r="I532" s="281"/>
      <c r="J532" s="281"/>
      <c r="K532" s="282"/>
      <c r="N532" s="482"/>
      <c r="O532" s="483" t="s">
        <v>1176</v>
      </c>
      <c r="P532" s="483"/>
      <c r="Q532" s="483"/>
      <c r="R532" s="483"/>
      <c r="S532" s="483"/>
      <c r="T532" s="483"/>
      <c r="U532" s="483"/>
      <c r="V532" s="483"/>
      <c r="W532" s="483"/>
      <c r="X532" s="484"/>
    </row>
    <row r="533" spans="3:24">
      <c r="E533" s="300"/>
      <c r="F533" s="284" t="s">
        <v>1584</v>
      </c>
      <c r="G533" s="285"/>
      <c r="H533" s="285"/>
      <c r="I533" s="445"/>
      <c r="J533" s="445"/>
      <c r="K533" s="491"/>
      <c r="N533" s="482"/>
      <c r="O533" s="483" t="s">
        <v>1178</v>
      </c>
      <c r="P533" s="483"/>
      <c r="Q533" s="483"/>
      <c r="R533" s="483"/>
      <c r="S533" s="483"/>
      <c r="T533" s="483"/>
      <c r="U533" s="483"/>
      <c r="V533" s="483"/>
      <c r="W533" s="483"/>
      <c r="X533" s="484"/>
    </row>
    <row r="534" spans="3:24">
      <c r="E534" s="300"/>
      <c r="F534" s="292" t="s">
        <v>1059</v>
      </c>
      <c r="G534" s="293"/>
      <c r="H534" s="293"/>
      <c r="I534" s="293"/>
      <c r="J534" s="293"/>
      <c r="K534" s="294"/>
      <c r="N534" s="482"/>
      <c r="O534" s="483"/>
      <c r="P534" s="483" t="s">
        <v>1179</v>
      </c>
      <c r="Q534" s="483"/>
      <c r="R534" s="483"/>
      <c r="S534" s="483"/>
      <c r="T534" s="483"/>
      <c r="U534" s="483"/>
      <c r="V534" s="483"/>
      <c r="W534" s="483"/>
      <c r="X534" s="484"/>
    </row>
    <row r="535" spans="3:24">
      <c r="E535" s="300"/>
      <c r="F535" s="300"/>
      <c r="G535" s="280" t="s">
        <v>1061</v>
      </c>
      <c r="H535" s="281"/>
      <c r="I535" s="281"/>
      <c r="J535" s="281"/>
      <c r="K535" s="282"/>
      <c r="N535" s="482"/>
      <c r="O535" s="483" t="s">
        <v>1188</v>
      </c>
      <c r="P535" s="483"/>
      <c r="Q535" s="483"/>
      <c r="R535" s="483"/>
      <c r="S535" s="483"/>
      <c r="T535" s="483"/>
      <c r="U535" s="483"/>
      <c r="V535" s="483"/>
      <c r="W535" s="483"/>
      <c r="X535" s="484"/>
    </row>
    <row r="536" spans="3:24">
      <c r="E536" s="300"/>
      <c r="F536" s="300"/>
      <c r="G536" s="284" t="s">
        <v>1588</v>
      </c>
      <c r="H536" s="285"/>
      <c r="I536" s="285"/>
      <c r="J536" s="285"/>
      <c r="K536" s="286"/>
      <c r="N536" s="485" t="s">
        <v>1188</v>
      </c>
      <c r="O536" s="486"/>
      <c r="P536" s="486"/>
      <c r="Q536" s="486"/>
      <c r="R536" s="486"/>
      <c r="S536" s="486"/>
      <c r="T536" s="486"/>
      <c r="U536" s="486"/>
      <c r="V536" s="486"/>
      <c r="W536" s="486"/>
      <c r="X536" s="487"/>
    </row>
    <row r="537" spans="3:24">
      <c r="E537" s="300"/>
      <c r="F537" s="300"/>
      <c r="G537" s="288" t="s">
        <v>1062</v>
      </c>
      <c r="H537" s="289"/>
      <c r="I537" s="289"/>
      <c r="J537" s="289"/>
      <c r="K537" s="290"/>
      <c r="N537" s="485" t="s">
        <v>1188</v>
      </c>
      <c r="O537" s="486"/>
      <c r="P537" s="486"/>
      <c r="Q537" s="486"/>
      <c r="R537" s="486"/>
      <c r="S537" s="486"/>
      <c r="T537" s="486"/>
      <c r="U537" s="486"/>
      <c r="V537" s="486"/>
      <c r="W537" s="486"/>
      <c r="X537" s="487"/>
    </row>
    <row r="538" spans="3:24">
      <c r="E538" s="321"/>
      <c r="F538" s="321"/>
      <c r="G538" s="322" t="s">
        <v>1064</v>
      </c>
      <c r="H538" s="323"/>
      <c r="I538" s="323"/>
      <c r="J538" s="323"/>
      <c r="K538" s="324"/>
    </row>
    <row r="539" spans="3:24">
      <c r="E539" s="308" t="s">
        <v>175</v>
      </c>
      <c r="F539" s="438"/>
      <c r="G539" s="438"/>
      <c r="H539" s="438"/>
      <c r="I539" s="438"/>
      <c r="J539" s="438"/>
      <c r="K539" s="327"/>
    </row>
    <row r="540" spans="3:24">
      <c r="E540" s="433" t="s">
        <v>880</v>
      </c>
      <c r="F540" s="433"/>
      <c r="G540" s="433"/>
      <c r="H540" s="433"/>
      <c r="I540" s="433"/>
      <c r="J540" s="433"/>
      <c r="K540" s="433"/>
    </row>
    <row r="541" spans="3:24">
      <c r="E541" s="88" t="s">
        <v>1069</v>
      </c>
      <c r="F541" s="440"/>
      <c r="G541" s="440"/>
      <c r="H541" s="440"/>
      <c r="I541" s="440"/>
      <c r="J541" s="440"/>
      <c r="K541" s="441"/>
    </row>
    <row r="544" spans="3:24">
      <c r="C544" s="427" t="s">
        <v>1189</v>
      </c>
    </row>
    <row r="545" spans="3:25">
      <c r="D545" s="427" t="s">
        <v>1190</v>
      </c>
    </row>
    <row r="546" spans="3:25">
      <c r="D546" s="427" t="s">
        <v>1191</v>
      </c>
    </row>
    <row r="548" spans="3:25">
      <c r="C548" s="427" t="s">
        <v>1192</v>
      </c>
    </row>
    <row r="549" spans="3:25">
      <c r="D549" s="427" t="s">
        <v>1193</v>
      </c>
    </row>
    <row r="550" spans="3:25">
      <c r="D550" s="427" t="s">
        <v>1194</v>
      </c>
    </row>
    <row r="551" spans="3:25">
      <c r="D551" s="427" t="s">
        <v>1378</v>
      </c>
    </row>
    <row r="553" spans="3:25">
      <c r="D553" s="427" t="s">
        <v>1195</v>
      </c>
    </row>
    <row r="554" spans="3:25">
      <c r="V554" s="1370" t="s">
        <v>1196</v>
      </c>
      <c r="W554" s="1370"/>
      <c r="X554" s="1370" t="s">
        <v>1197</v>
      </c>
      <c r="Y554" s="1370"/>
    </row>
    <row r="555" spans="3:25">
      <c r="D555" s="1365" t="s">
        <v>1198</v>
      </c>
      <c r="E555" s="1365"/>
      <c r="F555" s="1366" t="s">
        <v>1199</v>
      </c>
      <c r="G555" s="1366"/>
      <c r="H555" s="1366"/>
      <c r="I555" s="1366"/>
      <c r="J555" s="1366"/>
      <c r="K555" s="1366"/>
      <c r="L555" s="1366"/>
      <c r="M555" s="1366"/>
      <c r="N555" s="1366"/>
      <c r="O555" s="1366"/>
      <c r="P555" s="1366"/>
      <c r="Q555" s="1366"/>
      <c r="R555" s="1366"/>
      <c r="S555" s="1366"/>
      <c r="T555" s="1366"/>
      <c r="U555" s="1366"/>
      <c r="V555" s="1367" t="s">
        <v>1200</v>
      </c>
      <c r="W555" s="1367"/>
      <c r="X555" s="1367" t="s">
        <v>1201</v>
      </c>
      <c r="Y555" s="1367"/>
    </row>
    <row r="556" spans="3:25">
      <c r="D556" s="1365" t="s">
        <v>1202</v>
      </c>
      <c r="E556" s="1365"/>
      <c r="F556" s="1366" t="s">
        <v>1203</v>
      </c>
      <c r="G556" s="1366"/>
      <c r="H556" s="1366"/>
      <c r="I556" s="1366"/>
      <c r="J556" s="1366"/>
      <c r="K556" s="1366"/>
      <c r="L556" s="1366"/>
      <c r="M556" s="1366"/>
      <c r="N556" s="1366"/>
      <c r="O556" s="1366"/>
      <c r="P556" s="1366"/>
      <c r="Q556" s="1366"/>
      <c r="R556" s="1366"/>
      <c r="S556" s="1366"/>
      <c r="T556" s="1366"/>
      <c r="U556" s="1366"/>
      <c r="V556" s="1367" t="s">
        <v>1201</v>
      </c>
      <c r="W556" s="1367"/>
      <c r="X556" s="1367" t="s">
        <v>1201</v>
      </c>
      <c r="Y556" s="1367"/>
    </row>
    <row r="558" spans="3:25">
      <c r="D558" s="427" t="s">
        <v>1204</v>
      </c>
      <c r="E558" s="427" t="s">
        <v>1205</v>
      </c>
    </row>
    <row r="559" spans="3:25">
      <c r="E559" s="492" t="s">
        <v>1206</v>
      </c>
      <c r="F559" s="1303" t="s">
        <v>1207</v>
      </c>
      <c r="G559" s="1303"/>
      <c r="H559" s="1303"/>
      <c r="I559" s="1303"/>
      <c r="J559" s="1303"/>
      <c r="K559" s="1303"/>
      <c r="L559" s="1303"/>
      <c r="M559" s="1303" t="s">
        <v>1208</v>
      </c>
      <c r="N559" s="1303"/>
      <c r="O559" s="1303"/>
      <c r="P559" s="1303"/>
      <c r="Q559" s="1303"/>
      <c r="R559" s="1303"/>
      <c r="S559" s="1303"/>
    </row>
    <row r="560" spans="3:25">
      <c r="E560" s="493">
        <v>1</v>
      </c>
      <c r="F560" s="1263" t="s">
        <v>1209</v>
      </c>
      <c r="G560" s="1263"/>
      <c r="H560" s="1263"/>
      <c r="I560" s="1263"/>
      <c r="J560" s="1263"/>
      <c r="K560" s="1263"/>
      <c r="L560" s="1263"/>
      <c r="M560" s="1361"/>
      <c r="N560" s="1361"/>
      <c r="O560" s="1361"/>
      <c r="P560" s="1361"/>
      <c r="Q560" s="1361"/>
      <c r="R560" s="1361"/>
      <c r="S560" s="1361"/>
    </row>
    <row r="561" spans="4:19">
      <c r="E561" s="493">
        <v>2</v>
      </c>
      <c r="F561" s="1263" t="s">
        <v>1210</v>
      </c>
      <c r="G561" s="1263"/>
      <c r="H561" s="1263"/>
      <c r="I561" s="1263"/>
      <c r="J561" s="1263"/>
      <c r="K561" s="1263"/>
      <c r="L561" s="1263"/>
      <c r="M561" s="1263" t="s">
        <v>1211</v>
      </c>
      <c r="N561" s="1263"/>
      <c r="O561" s="1263"/>
      <c r="P561" s="1263"/>
      <c r="Q561" s="1263"/>
      <c r="R561" s="1263"/>
      <c r="S561" s="1263"/>
    </row>
    <row r="562" spans="4:19">
      <c r="E562" s="493">
        <v>3</v>
      </c>
      <c r="F562" s="1364" t="s">
        <v>1212</v>
      </c>
      <c r="G562" s="1364"/>
      <c r="H562" s="1364"/>
      <c r="I562" s="1364"/>
      <c r="J562" s="1364"/>
      <c r="K562" s="1364"/>
      <c r="L562" s="1364"/>
      <c r="M562" s="1361"/>
      <c r="N562" s="1361"/>
      <c r="O562" s="1361"/>
      <c r="P562" s="1361"/>
      <c r="Q562" s="1361"/>
      <c r="R562" s="1361"/>
      <c r="S562" s="1361"/>
    </row>
    <row r="563" spans="4:19">
      <c r="E563" s="493">
        <v>4</v>
      </c>
      <c r="F563" s="1364" t="s">
        <v>1213</v>
      </c>
      <c r="G563" s="1364"/>
      <c r="H563" s="1364"/>
      <c r="I563" s="1364"/>
      <c r="J563" s="1364"/>
      <c r="K563" s="1364"/>
      <c r="L563" s="1364"/>
      <c r="M563" s="1364" t="s">
        <v>1214</v>
      </c>
      <c r="N563" s="1364"/>
      <c r="O563" s="1364"/>
      <c r="P563" s="1364"/>
      <c r="Q563" s="1364"/>
      <c r="R563" s="1364"/>
      <c r="S563" s="1364"/>
    </row>
    <row r="564" spans="4:19">
      <c r="E564" s="493">
        <v>5</v>
      </c>
      <c r="F564" s="1363" t="s">
        <v>1215</v>
      </c>
      <c r="G564" s="1363"/>
      <c r="H564" s="1363"/>
      <c r="I564" s="1363"/>
      <c r="J564" s="1363"/>
      <c r="K564" s="1363"/>
      <c r="L564" s="1363"/>
      <c r="M564" s="1361"/>
      <c r="N564" s="1361"/>
      <c r="O564" s="1361"/>
      <c r="P564" s="1361"/>
      <c r="Q564" s="1361"/>
      <c r="R564" s="1361"/>
      <c r="S564" s="1361"/>
    </row>
    <row r="565" spans="4:19">
      <c r="E565" s="493">
        <v>6</v>
      </c>
      <c r="F565" s="1363" t="s">
        <v>1216</v>
      </c>
      <c r="G565" s="1363"/>
      <c r="H565" s="1363"/>
      <c r="I565" s="1363"/>
      <c r="J565" s="1363"/>
      <c r="K565" s="1363"/>
      <c r="L565" s="1363"/>
      <c r="M565" s="1363" t="s">
        <v>1217</v>
      </c>
      <c r="N565" s="1363"/>
      <c r="O565" s="1363"/>
      <c r="P565" s="1363"/>
      <c r="Q565" s="1363"/>
      <c r="R565" s="1363"/>
      <c r="S565" s="1363"/>
    </row>
    <row r="566" spans="4:19">
      <c r="E566" s="493">
        <v>5</v>
      </c>
      <c r="F566" s="1362" t="s">
        <v>1218</v>
      </c>
      <c r="G566" s="1362"/>
      <c r="H566" s="1362"/>
      <c r="I566" s="1362"/>
      <c r="J566" s="1362"/>
      <c r="K566" s="1362"/>
      <c r="L566" s="1362"/>
      <c r="M566" s="1361"/>
      <c r="N566" s="1361"/>
      <c r="O566" s="1361"/>
      <c r="P566" s="1361"/>
      <c r="Q566" s="1361"/>
      <c r="R566" s="1361"/>
      <c r="S566" s="1361"/>
    </row>
    <row r="567" spans="4:19">
      <c r="E567" s="493">
        <v>6</v>
      </c>
      <c r="F567" s="1362" t="s">
        <v>1219</v>
      </c>
      <c r="G567" s="1362"/>
      <c r="H567" s="1362"/>
      <c r="I567" s="1362"/>
      <c r="J567" s="1362"/>
      <c r="K567" s="1362"/>
      <c r="L567" s="1362"/>
      <c r="M567" s="1362" t="s">
        <v>1220</v>
      </c>
      <c r="N567" s="1362"/>
      <c r="O567" s="1362"/>
      <c r="P567" s="1362"/>
      <c r="Q567" s="1362"/>
      <c r="R567" s="1362"/>
      <c r="S567" s="1362"/>
    </row>
    <row r="569" spans="4:19">
      <c r="E569" s="427" t="s">
        <v>1221</v>
      </c>
    </row>
    <row r="570" spans="4:19">
      <c r="E570" s="427" t="s">
        <v>1222</v>
      </c>
    </row>
    <row r="572" spans="4:19">
      <c r="D572" s="427" t="s">
        <v>1223</v>
      </c>
      <c r="E572" s="427" t="s">
        <v>1224</v>
      </c>
    </row>
    <row r="573" spans="4:19">
      <c r="E573" s="492" t="s">
        <v>1206</v>
      </c>
      <c r="F573" s="1303" t="s">
        <v>1207</v>
      </c>
      <c r="G573" s="1303"/>
      <c r="H573" s="1303"/>
      <c r="I573" s="1303"/>
      <c r="J573" s="1303"/>
      <c r="K573" s="1303"/>
      <c r="L573" s="1303"/>
      <c r="M573" s="1303" t="s">
        <v>1208</v>
      </c>
      <c r="N573" s="1303"/>
      <c r="O573" s="1303"/>
      <c r="P573" s="1303"/>
      <c r="Q573" s="1303"/>
      <c r="R573" s="1303"/>
      <c r="S573" s="1303"/>
    </row>
    <row r="574" spans="4:19">
      <c r="E574" s="493">
        <v>1</v>
      </c>
      <c r="F574" s="1263" t="s">
        <v>1225</v>
      </c>
      <c r="G574" s="1263"/>
      <c r="H574" s="1263"/>
      <c r="I574" s="1263"/>
      <c r="J574" s="1263"/>
      <c r="K574" s="1263"/>
      <c r="L574" s="1263"/>
      <c r="M574" s="1361"/>
      <c r="N574" s="1361"/>
      <c r="O574" s="1361"/>
      <c r="P574" s="1361"/>
      <c r="Q574" s="1361"/>
      <c r="R574" s="1361"/>
      <c r="S574" s="1361"/>
    </row>
    <row r="575" spans="4:19">
      <c r="E575" s="493">
        <v>2</v>
      </c>
      <c r="F575" s="1364" t="s">
        <v>1226</v>
      </c>
      <c r="G575" s="1364"/>
      <c r="H575" s="1364"/>
      <c r="I575" s="1364"/>
      <c r="J575" s="1364"/>
      <c r="K575" s="1364"/>
      <c r="L575" s="1364"/>
      <c r="M575" s="1361"/>
      <c r="N575" s="1361"/>
      <c r="O575" s="1361"/>
      <c r="P575" s="1361"/>
      <c r="Q575" s="1361"/>
      <c r="R575" s="1361"/>
      <c r="S575" s="1361"/>
    </row>
    <row r="576" spans="4:19">
      <c r="E576" s="493">
        <v>3</v>
      </c>
      <c r="F576" s="1363" t="s">
        <v>1227</v>
      </c>
      <c r="G576" s="1363"/>
      <c r="H576" s="1363"/>
      <c r="I576" s="1363"/>
      <c r="J576" s="1363"/>
      <c r="K576" s="1363"/>
      <c r="L576" s="1363"/>
      <c r="M576" s="1361"/>
      <c r="N576" s="1361"/>
      <c r="O576" s="1361"/>
      <c r="P576" s="1361"/>
      <c r="Q576" s="1361"/>
      <c r="R576" s="1361"/>
      <c r="S576" s="1361"/>
    </row>
    <row r="577" spans="4:19">
      <c r="E577" s="493">
        <v>4</v>
      </c>
      <c r="F577" s="1362" t="s">
        <v>1228</v>
      </c>
      <c r="G577" s="1362"/>
      <c r="H577" s="1362"/>
      <c r="I577" s="1362"/>
      <c r="J577" s="1362"/>
      <c r="K577" s="1362"/>
      <c r="L577" s="1362"/>
      <c r="M577" s="1361"/>
      <c r="N577" s="1361"/>
      <c r="O577" s="1361"/>
      <c r="P577" s="1361"/>
      <c r="Q577" s="1361"/>
      <c r="R577" s="1361"/>
      <c r="S577" s="1361"/>
    </row>
    <row r="578" spans="4:19">
      <c r="E578" s="493">
        <v>5</v>
      </c>
      <c r="F578" s="1263" t="s">
        <v>1210</v>
      </c>
      <c r="G578" s="1263"/>
      <c r="H578" s="1263"/>
      <c r="I578" s="1263"/>
      <c r="J578" s="1263"/>
      <c r="K578" s="1263"/>
      <c r="L578" s="1263"/>
      <c r="M578" s="1263" t="s">
        <v>1211</v>
      </c>
      <c r="N578" s="1263"/>
      <c r="O578" s="1263"/>
      <c r="P578" s="1263"/>
      <c r="Q578" s="1263"/>
      <c r="R578" s="1263"/>
      <c r="S578" s="1263"/>
    </row>
    <row r="579" spans="4:19">
      <c r="E579" s="493">
        <v>6</v>
      </c>
      <c r="F579" s="1364" t="s">
        <v>1213</v>
      </c>
      <c r="G579" s="1364"/>
      <c r="H579" s="1364"/>
      <c r="I579" s="1364"/>
      <c r="J579" s="1364"/>
      <c r="K579" s="1364"/>
      <c r="L579" s="1364"/>
      <c r="M579" s="1364" t="s">
        <v>1214</v>
      </c>
      <c r="N579" s="1364"/>
      <c r="O579" s="1364"/>
      <c r="P579" s="1364"/>
      <c r="Q579" s="1364"/>
      <c r="R579" s="1364"/>
      <c r="S579" s="1364"/>
    </row>
    <row r="580" spans="4:19">
      <c r="E580" s="493">
        <v>7</v>
      </c>
      <c r="F580" s="1363" t="s">
        <v>1216</v>
      </c>
      <c r="G580" s="1363"/>
      <c r="H580" s="1363"/>
      <c r="I580" s="1363"/>
      <c r="J580" s="1363"/>
      <c r="K580" s="1363"/>
      <c r="L580" s="1363"/>
      <c r="M580" s="1363" t="s">
        <v>1217</v>
      </c>
      <c r="N580" s="1363"/>
      <c r="O580" s="1363"/>
      <c r="P580" s="1363"/>
      <c r="Q580" s="1363"/>
      <c r="R580" s="1363"/>
      <c r="S580" s="1363"/>
    </row>
    <row r="581" spans="4:19">
      <c r="E581" s="493">
        <v>8</v>
      </c>
      <c r="F581" s="1362" t="s">
        <v>1219</v>
      </c>
      <c r="G581" s="1362"/>
      <c r="H581" s="1362"/>
      <c r="I581" s="1362"/>
      <c r="J581" s="1362"/>
      <c r="K581" s="1362"/>
      <c r="L581" s="1362"/>
      <c r="M581" s="1362" t="s">
        <v>1220</v>
      </c>
      <c r="N581" s="1362"/>
      <c r="O581" s="1362"/>
      <c r="P581" s="1362"/>
      <c r="Q581" s="1362"/>
      <c r="R581" s="1362"/>
      <c r="S581" s="1362"/>
    </row>
    <row r="583" spans="4:19">
      <c r="D583" s="427" t="s">
        <v>1229</v>
      </c>
      <c r="E583" s="427" t="s">
        <v>1230</v>
      </c>
    </row>
    <row r="584" spans="4:19">
      <c r="E584" s="492" t="s">
        <v>1206</v>
      </c>
      <c r="F584" s="1303" t="s">
        <v>1207</v>
      </c>
      <c r="G584" s="1303"/>
      <c r="H584" s="1303"/>
      <c r="I584" s="1303"/>
      <c r="J584" s="1303"/>
      <c r="K584" s="1303"/>
      <c r="L584" s="1303"/>
      <c r="M584" s="1303" t="s">
        <v>1208</v>
      </c>
      <c r="N584" s="1303"/>
      <c r="O584" s="1303"/>
      <c r="P584" s="1303"/>
      <c r="Q584" s="1303"/>
      <c r="R584" s="1303"/>
      <c r="S584" s="1303"/>
    </row>
    <row r="585" spans="4:19">
      <c r="E585" s="493">
        <v>1</v>
      </c>
      <c r="F585" s="1263" t="s">
        <v>1225</v>
      </c>
      <c r="G585" s="1263"/>
      <c r="H585" s="1263"/>
      <c r="I585" s="1263"/>
      <c r="J585" s="1263"/>
      <c r="K585" s="1263"/>
      <c r="L585" s="1263"/>
      <c r="M585" s="1361"/>
      <c r="N585" s="1361"/>
      <c r="O585" s="1361"/>
      <c r="P585" s="1361"/>
      <c r="Q585" s="1361"/>
      <c r="R585" s="1361"/>
      <c r="S585" s="1361"/>
    </row>
    <row r="586" spans="4:19">
      <c r="E586" s="493">
        <v>2</v>
      </c>
      <c r="F586" s="1263" t="s">
        <v>1210</v>
      </c>
      <c r="G586" s="1263"/>
      <c r="H586" s="1263"/>
      <c r="I586" s="1263"/>
      <c r="J586" s="1263"/>
      <c r="K586" s="1263"/>
      <c r="L586" s="1263"/>
      <c r="M586" s="1263" t="s">
        <v>1211</v>
      </c>
      <c r="N586" s="1263"/>
      <c r="O586" s="1263"/>
      <c r="P586" s="1263"/>
      <c r="Q586" s="1263"/>
      <c r="R586" s="1263"/>
      <c r="S586" s="1263"/>
    </row>
    <row r="587" spans="4:19">
      <c r="E587" s="493">
        <v>3</v>
      </c>
      <c r="F587" s="1364" t="s">
        <v>1226</v>
      </c>
      <c r="G587" s="1364"/>
      <c r="H587" s="1364"/>
      <c r="I587" s="1364"/>
      <c r="J587" s="1364"/>
      <c r="K587" s="1364"/>
      <c r="L587" s="1364"/>
      <c r="M587" s="1361"/>
      <c r="N587" s="1361"/>
      <c r="O587" s="1361"/>
      <c r="P587" s="1361"/>
      <c r="Q587" s="1361"/>
      <c r="R587" s="1361"/>
      <c r="S587" s="1361"/>
    </row>
    <row r="588" spans="4:19">
      <c r="E588" s="493">
        <v>4</v>
      </c>
      <c r="F588" s="1364" t="s">
        <v>1213</v>
      </c>
      <c r="G588" s="1364"/>
      <c r="H588" s="1364"/>
      <c r="I588" s="1364"/>
      <c r="J588" s="1364"/>
      <c r="K588" s="1364"/>
      <c r="L588" s="1364"/>
      <c r="M588" s="1364" t="s">
        <v>1214</v>
      </c>
      <c r="N588" s="1364"/>
      <c r="O588" s="1364"/>
      <c r="P588" s="1364"/>
      <c r="Q588" s="1364"/>
      <c r="R588" s="1364"/>
      <c r="S588" s="1364"/>
    </row>
    <row r="589" spans="4:19">
      <c r="E589" s="493">
        <v>5</v>
      </c>
      <c r="F589" s="1363" t="s">
        <v>1227</v>
      </c>
      <c r="G589" s="1363"/>
      <c r="H589" s="1363"/>
      <c r="I589" s="1363"/>
      <c r="J589" s="1363"/>
      <c r="K589" s="1363"/>
      <c r="L589" s="1363"/>
      <c r="M589" s="1361"/>
      <c r="N589" s="1361"/>
      <c r="O589" s="1361"/>
      <c r="P589" s="1361"/>
      <c r="Q589" s="1361"/>
      <c r="R589" s="1361"/>
      <c r="S589" s="1361"/>
    </row>
    <row r="590" spans="4:19">
      <c r="E590" s="493">
        <v>6</v>
      </c>
      <c r="F590" s="1362" t="s">
        <v>1228</v>
      </c>
      <c r="G590" s="1362"/>
      <c r="H590" s="1362"/>
      <c r="I590" s="1362"/>
      <c r="J590" s="1362"/>
      <c r="K590" s="1362"/>
      <c r="L590" s="1362"/>
      <c r="M590" s="1361"/>
      <c r="N590" s="1361"/>
      <c r="O590" s="1361"/>
      <c r="P590" s="1361"/>
      <c r="Q590" s="1361"/>
      <c r="R590" s="1361"/>
      <c r="S590" s="1361"/>
    </row>
    <row r="591" spans="4:19">
      <c r="E591" s="493">
        <v>7</v>
      </c>
      <c r="F591" s="1362" t="s">
        <v>1219</v>
      </c>
      <c r="G591" s="1362"/>
      <c r="H591" s="1362"/>
      <c r="I591" s="1362"/>
      <c r="J591" s="1362"/>
      <c r="K591" s="1362"/>
      <c r="L591" s="1362"/>
      <c r="M591" s="1362" t="s">
        <v>1220</v>
      </c>
      <c r="N591" s="1362"/>
      <c r="O591" s="1362"/>
      <c r="P591" s="1362"/>
      <c r="Q591" s="1362"/>
      <c r="R591" s="1362"/>
      <c r="S591" s="1362"/>
    </row>
    <row r="592" spans="4:19">
      <c r="E592" s="493">
        <v>8</v>
      </c>
      <c r="F592" s="1363" t="s">
        <v>1216</v>
      </c>
      <c r="G592" s="1363"/>
      <c r="H592" s="1363"/>
      <c r="I592" s="1363"/>
      <c r="J592" s="1363"/>
      <c r="K592" s="1363"/>
      <c r="L592" s="1363"/>
      <c r="M592" s="1363" t="s">
        <v>1217</v>
      </c>
      <c r="N592" s="1363"/>
      <c r="O592" s="1363"/>
      <c r="P592" s="1363"/>
      <c r="Q592" s="1363"/>
      <c r="R592" s="1363"/>
      <c r="S592" s="1363"/>
    </row>
    <row r="593" spans="5:19">
      <c r="E593" s="493">
        <v>9</v>
      </c>
      <c r="F593" s="1360" t="s">
        <v>1231</v>
      </c>
      <c r="G593" s="1360"/>
      <c r="H593" s="1360"/>
      <c r="I593" s="1360"/>
      <c r="J593" s="1360"/>
      <c r="K593" s="1360"/>
      <c r="L593" s="1360"/>
      <c r="M593" s="1361"/>
      <c r="N593" s="1361"/>
      <c r="O593" s="1361"/>
      <c r="P593" s="1361"/>
      <c r="Q593" s="1361"/>
      <c r="R593" s="1361"/>
      <c r="S593" s="1361"/>
    </row>
    <row r="594" spans="5:19">
      <c r="E594" s="493">
        <v>10</v>
      </c>
      <c r="F594" s="1360" t="s">
        <v>1232</v>
      </c>
      <c r="G594" s="1360"/>
      <c r="H594" s="1360"/>
      <c r="I594" s="1360"/>
      <c r="J594" s="1360"/>
      <c r="K594" s="1360"/>
      <c r="L594" s="1360"/>
      <c r="M594" s="1360" t="s">
        <v>1233</v>
      </c>
      <c r="N594" s="1360"/>
      <c r="O594" s="1360"/>
      <c r="P594" s="1360"/>
      <c r="Q594" s="1360"/>
      <c r="R594" s="1360"/>
      <c r="S594" s="1360"/>
    </row>
  </sheetData>
  <mergeCells count="222">
    <mergeCell ref="O384:P384"/>
    <mergeCell ref="O387:P387"/>
    <mergeCell ref="O391:P391"/>
    <mergeCell ref="O395:P395"/>
    <mergeCell ref="O399:P399"/>
    <mergeCell ref="O402:P402"/>
    <mergeCell ref="O406:P406"/>
    <mergeCell ref="O410:P410"/>
    <mergeCell ref="O427:P427"/>
    <mergeCell ref="O393:P393"/>
    <mergeCell ref="O394:P394"/>
    <mergeCell ref="O396:P396"/>
    <mergeCell ref="O397:P397"/>
    <mergeCell ref="O398:P398"/>
    <mergeCell ref="O400:P400"/>
    <mergeCell ref="O385:P385"/>
    <mergeCell ref="O386:P386"/>
    <mergeCell ref="O388:P388"/>
    <mergeCell ref="O389:P389"/>
    <mergeCell ref="O390:P390"/>
    <mergeCell ref="O392:P392"/>
    <mergeCell ref="O409:P409"/>
    <mergeCell ref="O411:P411"/>
    <mergeCell ref="O412:P412"/>
    <mergeCell ref="G277:K277"/>
    <mergeCell ref="L277:M277"/>
    <mergeCell ref="N277:P277"/>
    <mergeCell ref="Q277:Z277"/>
    <mergeCell ref="G278:K278"/>
    <mergeCell ref="L278:M278"/>
    <mergeCell ref="N278:P278"/>
    <mergeCell ref="Q278:Z278"/>
    <mergeCell ref="F112:G113"/>
    <mergeCell ref="F114:G115"/>
    <mergeCell ref="F275:F276"/>
    <mergeCell ref="G275:M275"/>
    <mergeCell ref="N275:P276"/>
    <mergeCell ref="Q275:Z276"/>
    <mergeCell ref="G276:K276"/>
    <mergeCell ref="L276:M276"/>
    <mergeCell ref="G281:K281"/>
    <mergeCell ref="L281:M281"/>
    <mergeCell ref="N281:P281"/>
    <mergeCell ref="Q281:Z281"/>
    <mergeCell ref="G282:K282"/>
    <mergeCell ref="L282:M282"/>
    <mergeCell ref="N282:P282"/>
    <mergeCell ref="Q282:Z282"/>
    <mergeCell ref="G279:K279"/>
    <mergeCell ref="L279:M279"/>
    <mergeCell ref="N279:P279"/>
    <mergeCell ref="Q279:Z279"/>
    <mergeCell ref="G280:K280"/>
    <mergeCell ref="L280:M280"/>
    <mergeCell ref="N280:P280"/>
    <mergeCell ref="Q280:Z280"/>
    <mergeCell ref="G285:K285"/>
    <mergeCell ref="L285:M285"/>
    <mergeCell ref="N285:P285"/>
    <mergeCell ref="Q285:Z285"/>
    <mergeCell ref="G286:K286"/>
    <mergeCell ref="L286:M286"/>
    <mergeCell ref="N286:P286"/>
    <mergeCell ref="Q286:Z286"/>
    <mergeCell ref="G283:K283"/>
    <mergeCell ref="L283:M283"/>
    <mergeCell ref="N283:P283"/>
    <mergeCell ref="Q283:Z283"/>
    <mergeCell ref="G284:K284"/>
    <mergeCell ref="L284:M284"/>
    <mergeCell ref="N284:P284"/>
    <mergeCell ref="Q284:Z284"/>
    <mergeCell ref="G289:K289"/>
    <mergeCell ref="L289:M289"/>
    <mergeCell ref="N289:P289"/>
    <mergeCell ref="Q289:Z289"/>
    <mergeCell ref="O348:P348"/>
    <mergeCell ref="O349:P349"/>
    <mergeCell ref="G287:K287"/>
    <mergeCell ref="L287:M287"/>
    <mergeCell ref="N287:P287"/>
    <mergeCell ref="Q287:Z287"/>
    <mergeCell ref="G288:K288"/>
    <mergeCell ref="L288:M288"/>
    <mergeCell ref="N288:P288"/>
    <mergeCell ref="Q288:Z288"/>
    <mergeCell ref="O358:P358"/>
    <mergeCell ref="O359:P359"/>
    <mergeCell ref="O361:P361"/>
    <mergeCell ref="O362:P362"/>
    <mergeCell ref="O364:P364"/>
    <mergeCell ref="O365:P365"/>
    <mergeCell ref="O350:P350"/>
    <mergeCell ref="O351:P351"/>
    <mergeCell ref="O353:P353"/>
    <mergeCell ref="O355:P355"/>
    <mergeCell ref="O356:P356"/>
    <mergeCell ref="O357:P357"/>
    <mergeCell ref="O354:P354"/>
    <mergeCell ref="O360:P360"/>
    <mergeCell ref="O363:P363"/>
    <mergeCell ref="O377:P377"/>
    <mergeCell ref="O379:P379"/>
    <mergeCell ref="O380:P380"/>
    <mergeCell ref="O381:P381"/>
    <mergeCell ref="O382:P382"/>
    <mergeCell ref="O383:P383"/>
    <mergeCell ref="O366:P366"/>
    <mergeCell ref="O368:P368"/>
    <mergeCell ref="O372:P372"/>
    <mergeCell ref="O373:P373"/>
    <mergeCell ref="O374:P374"/>
    <mergeCell ref="O375:P375"/>
    <mergeCell ref="O378:P378"/>
    <mergeCell ref="O413:P413"/>
    <mergeCell ref="O414:P414"/>
    <mergeCell ref="O415:P415"/>
    <mergeCell ref="O401:P401"/>
    <mergeCell ref="O403:P403"/>
    <mergeCell ref="O404:P404"/>
    <mergeCell ref="O405:P405"/>
    <mergeCell ref="O407:P407"/>
    <mergeCell ref="O408:P408"/>
    <mergeCell ref="O428:P428"/>
    <mergeCell ref="O429:P429"/>
    <mergeCell ref="O430:P430"/>
    <mergeCell ref="O431:P431"/>
    <mergeCell ref="O432:P432"/>
    <mergeCell ref="O434:P434"/>
    <mergeCell ref="O417:P417"/>
    <mergeCell ref="O421:P421"/>
    <mergeCell ref="O422:P422"/>
    <mergeCell ref="O423:P423"/>
    <mergeCell ref="O424:P424"/>
    <mergeCell ref="O426:P426"/>
    <mergeCell ref="O433:P433"/>
    <mergeCell ref="I457:K457"/>
    <mergeCell ref="P505:AL505"/>
    <mergeCell ref="P506:AL506"/>
    <mergeCell ref="P507:AL507"/>
    <mergeCell ref="P508:AL508"/>
    <mergeCell ref="P509:AL509"/>
    <mergeCell ref="O435:P435"/>
    <mergeCell ref="O437:P437"/>
    <mergeCell ref="O438:P438"/>
    <mergeCell ref="O439:P439"/>
    <mergeCell ref="O441:P441"/>
    <mergeCell ref="I446:K446"/>
    <mergeCell ref="O436:P436"/>
    <mergeCell ref="D555:E555"/>
    <mergeCell ref="F555:U555"/>
    <mergeCell ref="V555:W555"/>
    <mergeCell ref="X555:Y555"/>
    <mergeCell ref="D556:E556"/>
    <mergeCell ref="F556:U556"/>
    <mergeCell ref="V556:W556"/>
    <mergeCell ref="X556:Y556"/>
    <mergeCell ref="P510:AL510"/>
    <mergeCell ref="P511:AL511"/>
    <mergeCell ref="P512:AL512"/>
    <mergeCell ref="P513:AL513"/>
    <mergeCell ref="P514:AL514"/>
    <mergeCell ref="V554:W554"/>
    <mergeCell ref="X554:Y554"/>
    <mergeCell ref="F562:L562"/>
    <mergeCell ref="M562:S562"/>
    <mergeCell ref="F563:L563"/>
    <mergeCell ref="M563:S563"/>
    <mergeCell ref="F564:L564"/>
    <mergeCell ref="M564:S564"/>
    <mergeCell ref="F559:L559"/>
    <mergeCell ref="M559:S559"/>
    <mergeCell ref="F560:L560"/>
    <mergeCell ref="M560:S560"/>
    <mergeCell ref="F561:L561"/>
    <mergeCell ref="M561:S561"/>
    <mergeCell ref="F573:L573"/>
    <mergeCell ref="M573:S573"/>
    <mergeCell ref="F574:L574"/>
    <mergeCell ref="M574:S574"/>
    <mergeCell ref="F575:L575"/>
    <mergeCell ref="M575:S575"/>
    <mergeCell ref="F565:L565"/>
    <mergeCell ref="M565:S565"/>
    <mergeCell ref="F566:L566"/>
    <mergeCell ref="M566:S566"/>
    <mergeCell ref="F567:L567"/>
    <mergeCell ref="M567:S567"/>
    <mergeCell ref="F579:L579"/>
    <mergeCell ref="M579:S579"/>
    <mergeCell ref="F580:L580"/>
    <mergeCell ref="M580:S580"/>
    <mergeCell ref="F581:L581"/>
    <mergeCell ref="M581:S581"/>
    <mergeCell ref="F576:L576"/>
    <mergeCell ref="M576:S576"/>
    <mergeCell ref="F577:L577"/>
    <mergeCell ref="M577:S577"/>
    <mergeCell ref="F578:L578"/>
    <mergeCell ref="M578:S578"/>
    <mergeCell ref="F587:L587"/>
    <mergeCell ref="M587:S587"/>
    <mergeCell ref="F588:L588"/>
    <mergeCell ref="M588:S588"/>
    <mergeCell ref="F589:L589"/>
    <mergeCell ref="M589:S589"/>
    <mergeCell ref="F584:L584"/>
    <mergeCell ref="M584:S584"/>
    <mergeCell ref="F585:L585"/>
    <mergeCell ref="M585:S585"/>
    <mergeCell ref="F586:L586"/>
    <mergeCell ref="M586:S586"/>
    <mergeCell ref="F593:L593"/>
    <mergeCell ref="M593:S593"/>
    <mergeCell ref="F594:L594"/>
    <mergeCell ref="M594:S594"/>
    <mergeCell ref="F590:L590"/>
    <mergeCell ref="M590:S590"/>
    <mergeCell ref="F591:L591"/>
    <mergeCell ref="M591:S591"/>
    <mergeCell ref="F592:L592"/>
    <mergeCell ref="M592:S592"/>
  </mergeCells>
  <phoneticPr fontId="9"/>
  <pageMargins left="0.7" right="0.7" top="0.75" bottom="0.75" header="0.3" footer="0.3"/>
  <pageSetup paperSize="9" scale="50" fitToHeight="0" orientation="portrait" r:id="rId1"/>
  <rowBreaks count="6" manualBreakCount="6">
    <brk id="91" max="40" man="1"/>
    <brk id="197" max="40" man="1"/>
    <brk id="270" max="40" man="1"/>
    <brk id="344" max="40" man="1"/>
    <brk id="441" max="40" man="1"/>
    <brk id="543" max="40"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B2:AQ83"/>
  <sheetViews>
    <sheetView showGridLines="0" view="pageBreakPreview" zoomScale="130" zoomScaleNormal="115" zoomScaleSheetLayoutView="130" workbookViewId="0">
      <selection activeCell="Y41" sqref="Y41"/>
    </sheetView>
  </sheetViews>
  <sheetFormatPr defaultColWidth="4" defaultRowHeight="12"/>
  <cols>
    <col min="1" max="16384" width="4" style="104"/>
  </cols>
  <sheetData>
    <row r="2" spans="2:43" ht="18.75">
      <c r="B2" s="102" t="s">
        <v>1234</v>
      </c>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row>
    <row r="4" spans="2:43">
      <c r="C4" s="104" t="s">
        <v>1235</v>
      </c>
    </row>
    <row r="5" spans="2:43">
      <c r="C5" s="104" t="s">
        <v>1236</v>
      </c>
    </row>
    <row r="7" spans="2:43">
      <c r="C7" s="104" t="s">
        <v>1237</v>
      </c>
    </row>
    <row r="83" spans="3:3">
      <c r="C83" s="104" t="s">
        <v>935</v>
      </c>
    </row>
  </sheetData>
  <phoneticPr fontId="9"/>
  <pageMargins left="0.25" right="0.25" top="0.75" bottom="0.75" header="0.3" footer="0.3"/>
  <pageSetup paperSize="9" scale="58" fitToHeight="0" orientation="portrait" r:id="rId1"/>
  <rowBreaks count="2" manualBreakCount="2">
    <brk id="82" max="16383" man="1"/>
    <brk id="199"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B2:AO192"/>
  <sheetViews>
    <sheetView showGridLines="0" view="pageBreakPreview" topLeftCell="A25" zoomScaleNormal="115" zoomScaleSheetLayoutView="100" workbookViewId="0">
      <selection activeCell="Q49" sqref="Q49"/>
    </sheetView>
  </sheetViews>
  <sheetFormatPr defaultColWidth="4" defaultRowHeight="12"/>
  <cols>
    <col min="1" max="16384" width="4" style="427"/>
  </cols>
  <sheetData>
    <row r="2" spans="2:41" ht="18.75">
      <c r="B2" s="425" t="s">
        <v>816</v>
      </c>
      <c r="C2" s="426"/>
      <c r="D2" s="426"/>
      <c r="E2" s="426"/>
      <c r="F2" s="426"/>
      <c r="G2" s="426"/>
      <c r="H2" s="426"/>
      <c r="I2" s="426"/>
      <c r="J2" s="426"/>
      <c r="K2" s="426"/>
      <c r="L2" s="426"/>
      <c r="M2" s="426"/>
      <c r="N2" s="426"/>
      <c r="O2" s="426"/>
      <c r="P2" s="426"/>
      <c r="Q2" s="426"/>
      <c r="R2" s="426"/>
      <c r="S2" s="426"/>
      <c r="T2" s="426"/>
      <c r="U2" s="426"/>
      <c r="V2" s="426"/>
      <c r="W2" s="426"/>
      <c r="X2" s="426"/>
      <c r="Y2" s="426"/>
      <c r="Z2" s="426"/>
      <c r="AA2" s="426"/>
      <c r="AB2" s="426"/>
      <c r="AC2" s="426"/>
      <c r="AD2" s="426"/>
      <c r="AE2" s="426"/>
      <c r="AF2" s="426"/>
      <c r="AG2" s="426"/>
      <c r="AH2" s="426"/>
      <c r="AI2" s="426"/>
      <c r="AJ2" s="426"/>
      <c r="AK2" s="426"/>
      <c r="AL2" s="426"/>
      <c r="AM2" s="426"/>
      <c r="AN2" s="426"/>
      <c r="AO2" s="426"/>
    </row>
    <row r="4" spans="2:41">
      <c r="C4" s="427" t="s">
        <v>817</v>
      </c>
    </row>
    <row r="5" spans="2:41">
      <c r="D5" s="427" t="s">
        <v>818</v>
      </c>
    </row>
    <row r="19" spans="4:31">
      <c r="D19" s="427" t="s">
        <v>819</v>
      </c>
    </row>
    <row r="20" spans="4:31">
      <c r="E20" s="427" t="s">
        <v>820</v>
      </c>
    </row>
    <row r="22" spans="4:31" s="494" customFormat="1" ht="13.5" customHeight="1">
      <c r="E22" s="1408" t="s">
        <v>821</v>
      </c>
      <c r="F22" s="1370" t="s">
        <v>553</v>
      </c>
      <c r="G22" s="1370"/>
      <c r="H22" s="1370"/>
      <c r="I22" s="1370"/>
      <c r="J22" s="1370"/>
      <c r="K22" s="1370"/>
      <c r="L22" s="1370"/>
      <c r="M22" s="1410" t="s">
        <v>554</v>
      </c>
      <c r="N22" s="1410"/>
      <c r="O22" s="1410"/>
      <c r="P22" s="1411" t="s">
        <v>555</v>
      </c>
      <c r="Q22" s="1411"/>
      <c r="R22" s="1411"/>
      <c r="S22" s="1411"/>
      <c r="T22" s="1411"/>
      <c r="U22" s="1411"/>
      <c r="V22" s="1411"/>
      <c r="W22" s="1411"/>
      <c r="X22" s="1411"/>
      <c r="Y22" s="1411"/>
      <c r="Z22" s="1410" t="s">
        <v>822</v>
      </c>
      <c r="AA22" s="1370"/>
      <c r="AB22" s="1411" t="s">
        <v>823</v>
      </c>
      <c r="AC22" s="1411"/>
      <c r="AD22" s="1411"/>
      <c r="AE22" s="1411"/>
    </row>
    <row r="23" spans="4:31" s="494" customFormat="1">
      <c r="E23" s="1409"/>
      <c r="F23" s="1411" t="s">
        <v>2</v>
      </c>
      <c r="G23" s="1411"/>
      <c r="H23" s="1411"/>
      <c r="I23" s="1411"/>
      <c r="J23" s="1411"/>
      <c r="K23" s="1370" t="s">
        <v>556</v>
      </c>
      <c r="L23" s="1370"/>
      <c r="M23" s="1410"/>
      <c r="N23" s="1410"/>
      <c r="O23" s="1410"/>
      <c r="P23" s="1411"/>
      <c r="Q23" s="1411"/>
      <c r="R23" s="1411"/>
      <c r="S23" s="1411"/>
      <c r="T23" s="1411"/>
      <c r="U23" s="1411"/>
      <c r="V23" s="1411"/>
      <c r="W23" s="1411"/>
      <c r="X23" s="1411"/>
      <c r="Y23" s="1411"/>
      <c r="Z23" s="1370"/>
      <c r="AA23" s="1370"/>
      <c r="AB23" s="1411"/>
      <c r="AC23" s="1411"/>
      <c r="AD23" s="1411"/>
      <c r="AE23" s="1411"/>
    </row>
    <row r="24" spans="4:31" s="494" customFormat="1" ht="13.5" customHeight="1">
      <c r="E24" s="203">
        <v>1</v>
      </c>
      <c r="F24" s="1407" t="s">
        <v>824</v>
      </c>
      <c r="G24" s="1407"/>
      <c r="H24" s="1407"/>
      <c r="I24" s="1407"/>
      <c r="J24" s="1407"/>
      <c r="K24" s="1406">
        <v>0</v>
      </c>
      <c r="L24" s="1406"/>
      <c r="M24" s="1406" t="s">
        <v>825</v>
      </c>
      <c r="N24" s="1406"/>
      <c r="O24" s="1406"/>
      <c r="P24" s="1407" t="s">
        <v>559</v>
      </c>
      <c r="Q24" s="1407"/>
      <c r="R24" s="1407"/>
      <c r="S24" s="1407"/>
      <c r="T24" s="1407"/>
      <c r="U24" s="1407"/>
      <c r="V24" s="1407"/>
      <c r="W24" s="1407"/>
      <c r="X24" s="1407"/>
      <c r="Y24" s="1407"/>
      <c r="Z24" s="1406" t="s">
        <v>826</v>
      </c>
      <c r="AA24" s="1406"/>
      <c r="AB24" s="1407"/>
      <c r="AC24" s="1407"/>
      <c r="AD24" s="1407"/>
      <c r="AE24" s="1407"/>
    </row>
    <row r="25" spans="4:31" s="494" customFormat="1">
      <c r="E25" s="203">
        <v>2</v>
      </c>
      <c r="F25" s="1407" t="s">
        <v>827</v>
      </c>
      <c r="G25" s="1407"/>
      <c r="H25" s="1407"/>
      <c r="I25" s="1407"/>
      <c r="J25" s="1407"/>
      <c r="K25" s="1406">
        <v>1</v>
      </c>
      <c r="L25" s="1406"/>
      <c r="M25" s="1406" t="s">
        <v>828</v>
      </c>
      <c r="N25" s="1406"/>
      <c r="O25" s="1406"/>
      <c r="P25" s="1407" t="s">
        <v>561</v>
      </c>
      <c r="Q25" s="1407"/>
      <c r="R25" s="1407"/>
      <c r="S25" s="1407"/>
      <c r="T25" s="1407"/>
      <c r="U25" s="1407"/>
      <c r="V25" s="1407"/>
      <c r="W25" s="1407"/>
      <c r="X25" s="1407"/>
      <c r="Y25" s="1407"/>
      <c r="Z25" s="1406" t="s">
        <v>826</v>
      </c>
      <c r="AA25" s="1406"/>
      <c r="AB25" s="1407"/>
      <c r="AC25" s="1407"/>
      <c r="AD25" s="1407"/>
      <c r="AE25" s="1407"/>
    </row>
    <row r="26" spans="4:31" s="494" customFormat="1">
      <c r="E26" s="203">
        <v>3</v>
      </c>
      <c r="F26" s="1407" t="s">
        <v>829</v>
      </c>
      <c r="G26" s="1407"/>
      <c r="H26" s="1407"/>
      <c r="I26" s="1407"/>
      <c r="J26" s="1407"/>
      <c r="K26" s="1406">
        <v>2</v>
      </c>
      <c r="L26" s="1406"/>
      <c r="M26" s="1406" t="s">
        <v>828</v>
      </c>
      <c r="N26" s="1406"/>
      <c r="O26" s="1406"/>
      <c r="P26" s="1407" t="s">
        <v>563</v>
      </c>
      <c r="Q26" s="1407"/>
      <c r="R26" s="1407"/>
      <c r="S26" s="1407"/>
      <c r="T26" s="1407"/>
      <c r="U26" s="1407"/>
      <c r="V26" s="1407"/>
      <c r="W26" s="1407"/>
      <c r="X26" s="1407"/>
      <c r="Y26" s="1407"/>
      <c r="Z26" s="1406" t="s">
        <v>826</v>
      </c>
      <c r="AA26" s="1406"/>
      <c r="AB26" s="1407"/>
      <c r="AC26" s="1407"/>
      <c r="AD26" s="1407"/>
      <c r="AE26" s="1407"/>
    </row>
    <row r="27" spans="4:31" s="494" customFormat="1">
      <c r="E27" s="203">
        <v>4</v>
      </c>
      <c r="F27" s="1407" t="s">
        <v>830</v>
      </c>
      <c r="G27" s="1407"/>
      <c r="H27" s="1407"/>
      <c r="I27" s="1407"/>
      <c r="J27" s="1407"/>
      <c r="K27" s="1406">
        <v>3</v>
      </c>
      <c r="L27" s="1406"/>
      <c r="M27" s="1406" t="s">
        <v>828</v>
      </c>
      <c r="N27" s="1406"/>
      <c r="O27" s="1406"/>
      <c r="P27" s="1407" t="s">
        <v>565</v>
      </c>
      <c r="Q27" s="1407"/>
      <c r="R27" s="1407"/>
      <c r="S27" s="1407"/>
      <c r="T27" s="1407"/>
      <c r="U27" s="1407"/>
      <c r="V27" s="1407"/>
      <c r="W27" s="1407"/>
      <c r="X27" s="1407"/>
      <c r="Y27" s="1407"/>
      <c r="Z27" s="1406" t="s">
        <v>826</v>
      </c>
      <c r="AA27" s="1406"/>
      <c r="AB27" s="1407"/>
      <c r="AC27" s="1407"/>
      <c r="AD27" s="1407"/>
      <c r="AE27" s="1407"/>
    </row>
    <row r="28" spans="4:31" s="494" customFormat="1">
      <c r="E28" s="203">
        <v>5</v>
      </c>
      <c r="F28" s="1407" t="s">
        <v>831</v>
      </c>
      <c r="G28" s="1407"/>
      <c r="H28" s="1407"/>
      <c r="I28" s="1407"/>
      <c r="J28" s="1407"/>
      <c r="K28" s="1406">
        <v>4</v>
      </c>
      <c r="L28" s="1406"/>
      <c r="M28" s="1406" t="s">
        <v>828</v>
      </c>
      <c r="N28" s="1406"/>
      <c r="O28" s="1406"/>
      <c r="P28" s="1407" t="s">
        <v>567</v>
      </c>
      <c r="Q28" s="1407"/>
      <c r="R28" s="1407"/>
      <c r="S28" s="1407"/>
      <c r="T28" s="1407"/>
      <c r="U28" s="1407"/>
      <c r="V28" s="1407"/>
      <c r="W28" s="1407"/>
      <c r="X28" s="1407"/>
      <c r="Y28" s="1407"/>
      <c r="Z28" s="1406" t="s">
        <v>826</v>
      </c>
      <c r="AA28" s="1406"/>
      <c r="AB28" s="1407"/>
      <c r="AC28" s="1407"/>
      <c r="AD28" s="1407"/>
      <c r="AE28" s="1407"/>
    </row>
    <row r="29" spans="4:31" s="494" customFormat="1">
      <c r="E29" s="203">
        <v>4</v>
      </c>
      <c r="F29" s="1407" t="s">
        <v>2633</v>
      </c>
      <c r="G29" s="1407"/>
      <c r="H29" s="1407"/>
      <c r="I29" s="1407"/>
      <c r="J29" s="1407"/>
      <c r="K29" s="1406">
        <v>10</v>
      </c>
      <c r="L29" s="1406"/>
      <c r="M29" s="1406" t="s">
        <v>558</v>
      </c>
      <c r="N29" s="1406"/>
      <c r="O29" s="1406"/>
      <c r="P29" s="1407" t="s">
        <v>2635</v>
      </c>
      <c r="Q29" s="1407"/>
      <c r="R29" s="1407"/>
      <c r="S29" s="1407"/>
      <c r="T29" s="1407"/>
      <c r="U29" s="1407"/>
      <c r="V29" s="1407"/>
      <c r="W29" s="1407"/>
      <c r="X29" s="1407"/>
      <c r="Y29" s="1407"/>
      <c r="Z29" s="1406" t="s">
        <v>826</v>
      </c>
      <c r="AA29" s="1406"/>
      <c r="AB29" s="1407"/>
      <c r="AC29" s="1407"/>
      <c r="AD29" s="1407"/>
      <c r="AE29" s="1407"/>
    </row>
    <row r="30" spans="4:31" s="494" customFormat="1">
      <c r="E30" s="203">
        <v>5</v>
      </c>
      <c r="F30" s="1407" t="s">
        <v>2634</v>
      </c>
      <c r="G30" s="1407"/>
      <c r="H30" s="1407"/>
      <c r="I30" s="1407"/>
      <c r="J30" s="1407"/>
      <c r="K30" s="1406">
        <v>20</v>
      </c>
      <c r="L30" s="1406"/>
      <c r="M30" s="1406" t="s">
        <v>558</v>
      </c>
      <c r="N30" s="1406"/>
      <c r="O30" s="1406"/>
      <c r="P30" s="1407" t="s">
        <v>2636</v>
      </c>
      <c r="Q30" s="1407"/>
      <c r="R30" s="1407"/>
      <c r="S30" s="1407"/>
      <c r="T30" s="1407"/>
      <c r="U30" s="1407"/>
      <c r="V30" s="1407"/>
      <c r="W30" s="1407"/>
      <c r="X30" s="1407"/>
      <c r="Y30" s="1407"/>
      <c r="Z30" s="1406" t="s">
        <v>826</v>
      </c>
      <c r="AA30" s="1406"/>
      <c r="AB30" s="1407"/>
      <c r="AC30" s="1407"/>
      <c r="AD30" s="1407"/>
      <c r="AE30" s="1407"/>
    </row>
    <row r="31" spans="4:31" s="494" customFormat="1">
      <c r="E31" s="202">
        <v>6</v>
      </c>
      <c r="F31" s="1404" t="s">
        <v>832</v>
      </c>
      <c r="G31" s="1404"/>
      <c r="H31" s="1404"/>
      <c r="I31" s="1404"/>
      <c r="J31" s="1404"/>
      <c r="K31" s="1403">
        <v>30</v>
      </c>
      <c r="L31" s="1403"/>
      <c r="M31" s="1403" t="s">
        <v>828</v>
      </c>
      <c r="N31" s="1403"/>
      <c r="O31" s="1403"/>
      <c r="P31" s="1404" t="s">
        <v>833</v>
      </c>
      <c r="Q31" s="1404"/>
      <c r="R31" s="1404"/>
      <c r="S31" s="1404"/>
      <c r="T31" s="1404"/>
      <c r="U31" s="1404"/>
      <c r="V31" s="1404"/>
      <c r="W31" s="1404"/>
      <c r="X31" s="1404"/>
      <c r="Y31" s="1404"/>
      <c r="Z31" s="1403" t="s">
        <v>834</v>
      </c>
      <c r="AA31" s="1403"/>
      <c r="AB31" s="1404"/>
      <c r="AC31" s="1404"/>
      <c r="AD31" s="1404"/>
      <c r="AE31" s="1404"/>
    </row>
    <row r="32" spans="4:31" s="494" customFormat="1">
      <c r="E32" s="202">
        <v>7</v>
      </c>
      <c r="F32" s="1404" t="s">
        <v>835</v>
      </c>
      <c r="G32" s="1404"/>
      <c r="H32" s="1404"/>
      <c r="I32" s="1404"/>
      <c r="J32" s="1404"/>
      <c r="K32" s="1403">
        <v>31</v>
      </c>
      <c r="L32" s="1403"/>
      <c r="M32" s="1403" t="s">
        <v>836</v>
      </c>
      <c r="N32" s="1403"/>
      <c r="O32" s="1403"/>
      <c r="P32" s="1404" t="s">
        <v>572</v>
      </c>
      <c r="Q32" s="1404"/>
      <c r="R32" s="1404"/>
      <c r="S32" s="1404"/>
      <c r="T32" s="1404"/>
      <c r="U32" s="1404"/>
      <c r="V32" s="1404"/>
      <c r="W32" s="1404"/>
      <c r="X32" s="1404"/>
      <c r="Y32" s="1404"/>
      <c r="Z32" s="1403" t="s">
        <v>834</v>
      </c>
      <c r="AA32" s="1403"/>
      <c r="AB32" s="1404"/>
      <c r="AC32" s="1404"/>
      <c r="AD32" s="1404"/>
      <c r="AE32" s="1404"/>
    </row>
    <row r="33" spans="4:31" s="494" customFormat="1">
      <c r="E33" s="202">
        <v>8</v>
      </c>
      <c r="F33" s="1404" t="s">
        <v>837</v>
      </c>
      <c r="G33" s="1404"/>
      <c r="H33" s="1404"/>
      <c r="I33" s="1404"/>
      <c r="J33" s="1404"/>
      <c r="K33" s="1403">
        <v>32</v>
      </c>
      <c r="L33" s="1403"/>
      <c r="M33" s="1403" t="s">
        <v>838</v>
      </c>
      <c r="N33" s="1403"/>
      <c r="O33" s="1403"/>
      <c r="P33" s="1404" t="s">
        <v>839</v>
      </c>
      <c r="Q33" s="1404"/>
      <c r="R33" s="1404"/>
      <c r="S33" s="1404"/>
      <c r="T33" s="1404"/>
      <c r="U33" s="1404"/>
      <c r="V33" s="1404"/>
      <c r="W33" s="1404"/>
      <c r="X33" s="1404"/>
      <c r="Y33" s="1404"/>
      <c r="Z33" s="1403" t="s">
        <v>834</v>
      </c>
      <c r="AA33" s="1403"/>
      <c r="AB33" s="1404"/>
      <c r="AC33" s="1404"/>
      <c r="AD33" s="1404"/>
      <c r="AE33" s="1404"/>
    </row>
    <row r="34" spans="4:31" s="494" customFormat="1">
      <c r="E34" s="202">
        <v>9</v>
      </c>
      <c r="F34" s="1404" t="s">
        <v>840</v>
      </c>
      <c r="G34" s="1404"/>
      <c r="H34" s="1404"/>
      <c r="I34" s="1404"/>
      <c r="J34" s="1404"/>
      <c r="K34" s="1403">
        <v>33</v>
      </c>
      <c r="L34" s="1403"/>
      <c r="M34" s="1403" t="s">
        <v>836</v>
      </c>
      <c r="N34" s="1403"/>
      <c r="O34" s="1403"/>
      <c r="P34" s="1404" t="s">
        <v>841</v>
      </c>
      <c r="Q34" s="1404"/>
      <c r="R34" s="1404"/>
      <c r="S34" s="1404"/>
      <c r="T34" s="1404"/>
      <c r="U34" s="1404"/>
      <c r="V34" s="1404"/>
      <c r="W34" s="1404"/>
      <c r="X34" s="1404"/>
      <c r="Y34" s="1404"/>
      <c r="Z34" s="1403" t="s">
        <v>834</v>
      </c>
      <c r="AA34" s="1403"/>
      <c r="AB34" s="1404"/>
      <c r="AC34" s="1404"/>
      <c r="AD34" s="1404"/>
      <c r="AE34" s="1404"/>
    </row>
    <row r="35" spans="4:31" s="494" customFormat="1">
      <c r="E35" s="202">
        <v>10</v>
      </c>
      <c r="F35" s="1404" t="s">
        <v>842</v>
      </c>
      <c r="G35" s="1404"/>
      <c r="H35" s="1404"/>
      <c r="I35" s="1404"/>
      <c r="J35" s="1404"/>
      <c r="K35" s="1403">
        <v>34</v>
      </c>
      <c r="L35" s="1403"/>
      <c r="M35" s="1403" t="s">
        <v>836</v>
      </c>
      <c r="N35" s="1403"/>
      <c r="O35" s="1403"/>
      <c r="P35" s="1404" t="s">
        <v>633</v>
      </c>
      <c r="Q35" s="1404"/>
      <c r="R35" s="1404"/>
      <c r="S35" s="1404"/>
      <c r="T35" s="1404"/>
      <c r="U35" s="1404"/>
      <c r="V35" s="1404"/>
      <c r="W35" s="1404"/>
      <c r="X35" s="1404"/>
      <c r="Y35" s="1404"/>
      <c r="Z35" s="1403" t="s">
        <v>834</v>
      </c>
      <c r="AA35" s="1403"/>
      <c r="AB35" s="1404"/>
      <c r="AC35" s="1404"/>
      <c r="AD35" s="1404"/>
      <c r="AE35" s="1404"/>
    </row>
    <row r="36" spans="4:31" s="494" customFormat="1">
      <c r="E36" s="201">
        <v>11</v>
      </c>
      <c r="F36" s="1341" t="s">
        <v>843</v>
      </c>
      <c r="G36" s="1341"/>
      <c r="H36" s="1341"/>
      <c r="I36" s="1341"/>
      <c r="J36" s="1341"/>
      <c r="K36" s="1371">
        <v>50</v>
      </c>
      <c r="L36" s="1371"/>
      <c r="M36" s="1371" t="s">
        <v>836</v>
      </c>
      <c r="N36" s="1371"/>
      <c r="O36" s="1371"/>
      <c r="P36" s="1341" t="s">
        <v>844</v>
      </c>
      <c r="Q36" s="1341"/>
      <c r="R36" s="1341"/>
      <c r="S36" s="1341"/>
      <c r="T36" s="1341"/>
      <c r="U36" s="1341"/>
      <c r="V36" s="1341"/>
      <c r="W36" s="1341"/>
      <c r="X36" s="1341"/>
      <c r="Y36" s="1341"/>
      <c r="Z36" s="1403" t="s">
        <v>834</v>
      </c>
      <c r="AA36" s="1403"/>
      <c r="AB36" s="1404" t="s">
        <v>845</v>
      </c>
      <c r="AC36" s="1404"/>
      <c r="AD36" s="1404"/>
      <c r="AE36" s="1404"/>
    </row>
    <row r="37" spans="4:31" s="494" customFormat="1">
      <c r="E37" s="201">
        <v>12</v>
      </c>
      <c r="F37" s="1341" t="s">
        <v>846</v>
      </c>
      <c r="G37" s="1341"/>
      <c r="H37" s="1341"/>
      <c r="I37" s="1341"/>
      <c r="J37" s="1341"/>
      <c r="K37" s="1371">
        <v>51</v>
      </c>
      <c r="L37" s="1371"/>
      <c r="M37" s="1371" t="s">
        <v>838</v>
      </c>
      <c r="N37" s="1371"/>
      <c r="O37" s="1371"/>
      <c r="P37" s="1341" t="s">
        <v>664</v>
      </c>
      <c r="Q37" s="1341"/>
      <c r="R37" s="1341"/>
      <c r="S37" s="1341"/>
      <c r="T37" s="1341"/>
      <c r="U37" s="1341"/>
      <c r="V37" s="1341"/>
      <c r="W37" s="1341"/>
      <c r="X37" s="1341"/>
      <c r="Y37" s="1341"/>
      <c r="Z37" s="1403" t="s">
        <v>834</v>
      </c>
      <c r="AA37" s="1403"/>
      <c r="AB37" s="1404" t="s">
        <v>845</v>
      </c>
      <c r="AC37" s="1404"/>
      <c r="AD37" s="1404"/>
      <c r="AE37" s="1404"/>
    </row>
    <row r="38" spans="4:31" s="494" customFormat="1">
      <c r="E38" s="202">
        <v>13</v>
      </c>
      <c r="F38" s="1404" t="s">
        <v>847</v>
      </c>
      <c r="G38" s="1404"/>
      <c r="H38" s="1404"/>
      <c r="I38" s="1404"/>
      <c r="J38" s="1404"/>
      <c r="K38" s="1403">
        <v>255</v>
      </c>
      <c r="L38" s="1403"/>
      <c r="M38" s="1403" t="s">
        <v>848</v>
      </c>
      <c r="N38" s="1403"/>
      <c r="O38" s="1403"/>
      <c r="P38" s="1404" t="s">
        <v>577</v>
      </c>
      <c r="Q38" s="1404"/>
      <c r="R38" s="1404"/>
      <c r="S38" s="1404"/>
      <c r="T38" s="1404"/>
      <c r="U38" s="1404"/>
      <c r="V38" s="1404"/>
      <c r="W38" s="1404"/>
      <c r="X38" s="1404"/>
      <c r="Y38" s="1404"/>
      <c r="Z38" s="1403" t="s">
        <v>849</v>
      </c>
      <c r="AA38" s="1403"/>
      <c r="AB38" s="1404"/>
      <c r="AC38" s="1404"/>
      <c r="AD38" s="1404"/>
      <c r="AE38" s="1404"/>
    </row>
    <row r="44" spans="4:31">
      <c r="D44" s="427" t="s">
        <v>850</v>
      </c>
    </row>
    <row r="45" spans="4:31">
      <c r="E45" s="427" t="s">
        <v>851</v>
      </c>
    </row>
    <row r="46" spans="4:31">
      <c r="E46" s="1370" t="s">
        <v>852</v>
      </c>
      <c r="F46" s="1370"/>
      <c r="G46" s="1405" t="s">
        <v>3200</v>
      </c>
      <c r="H46" s="1405"/>
      <c r="I46" s="1405"/>
      <c r="J46" s="1405"/>
    </row>
    <row r="47" spans="4:31">
      <c r="E47" s="1370" t="s">
        <v>853</v>
      </c>
      <c r="F47" s="1370"/>
      <c r="G47" s="1367" t="s">
        <v>2542</v>
      </c>
      <c r="H47" s="1367"/>
      <c r="I47" s="1367"/>
      <c r="J47" s="1367"/>
    </row>
    <row r="48" spans="4:31">
      <c r="E48" s="427" t="s">
        <v>3113</v>
      </c>
    </row>
    <row r="49" spans="3:10">
      <c r="E49" s="1370" t="s">
        <v>854</v>
      </c>
      <c r="F49" s="1370"/>
      <c r="G49" s="1367" t="s">
        <v>2543</v>
      </c>
      <c r="H49" s="1367"/>
      <c r="I49" s="1367"/>
      <c r="J49" s="1367"/>
    </row>
    <row r="50" spans="3:10">
      <c r="H50" s="495"/>
      <c r="I50" s="495"/>
      <c r="J50" s="495"/>
    </row>
    <row r="52" spans="3:10">
      <c r="C52" s="427" t="s">
        <v>855</v>
      </c>
    </row>
    <row r="53" spans="3:10">
      <c r="D53" s="427" t="s">
        <v>856</v>
      </c>
    </row>
    <row r="55" spans="3:10" s="498" customFormat="1">
      <c r="C55" s="496"/>
      <c r="D55" s="497" t="s">
        <v>2544</v>
      </c>
      <c r="I55" s="499"/>
    </row>
    <row r="56" spans="3:10" s="498" customFormat="1">
      <c r="D56" s="500" t="s">
        <v>857</v>
      </c>
      <c r="I56" s="499"/>
    </row>
    <row r="57" spans="3:10" s="498" customFormat="1">
      <c r="D57" s="500" t="s">
        <v>858</v>
      </c>
      <c r="I57" s="499"/>
    </row>
    <row r="58" spans="3:10" s="498" customFormat="1">
      <c r="C58" s="496"/>
      <c r="D58" s="497" t="s">
        <v>2545</v>
      </c>
      <c r="I58" s="499"/>
    </row>
    <row r="59" spans="3:10" s="498" customFormat="1">
      <c r="D59" s="500" t="s">
        <v>859</v>
      </c>
      <c r="I59" s="499"/>
    </row>
    <row r="60" spans="3:10" s="498" customFormat="1">
      <c r="E60" s="500"/>
      <c r="J60" s="499"/>
    </row>
    <row r="61" spans="3:10" s="498" customFormat="1">
      <c r="D61" s="498" t="s">
        <v>860</v>
      </c>
      <c r="E61" s="500"/>
      <c r="J61" s="499"/>
    </row>
    <row r="62" spans="3:10" s="498" customFormat="1">
      <c r="E62" s="500"/>
      <c r="J62" s="499"/>
    </row>
    <row r="63" spans="3:10" s="498" customFormat="1">
      <c r="E63" s="500"/>
      <c r="J63" s="499"/>
    </row>
    <row r="64" spans="3:10" s="498" customFormat="1">
      <c r="E64" s="500"/>
      <c r="J64" s="499"/>
    </row>
    <row r="65" spans="5:30" s="498" customFormat="1">
      <c r="E65" s="500"/>
      <c r="J65" s="499"/>
    </row>
    <row r="66" spans="5:30" s="498" customFormat="1">
      <c r="E66" s="500"/>
      <c r="J66" s="499"/>
    </row>
    <row r="67" spans="5:30" s="498" customFormat="1">
      <c r="E67" s="500"/>
      <c r="J67" s="499"/>
    </row>
    <row r="68" spans="5:30" s="498" customFormat="1">
      <c r="E68" s="500"/>
      <c r="J68" s="499"/>
    </row>
    <row r="69" spans="5:30" s="498" customFormat="1">
      <c r="E69" s="500"/>
      <c r="J69" s="499"/>
    </row>
    <row r="70" spans="5:30" s="498" customFormat="1">
      <c r="E70" s="500"/>
      <c r="J70" s="499"/>
    </row>
    <row r="71" spans="5:30" s="498" customFormat="1">
      <c r="E71" s="500"/>
      <c r="J71" s="499"/>
    </row>
    <row r="72" spans="5:30" s="498" customFormat="1">
      <c r="E72" s="500"/>
      <c r="J72" s="499"/>
    </row>
    <row r="73" spans="5:30" s="498" customFormat="1">
      <c r="E73" s="500"/>
      <c r="J73" s="499"/>
    </row>
    <row r="74" spans="5:30" s="498" customFormat="1">
      <c r="E74" s="500"/>
      <c r="J74" s="499"/>
      <c r="AD74" s="498" t="s">
        <v>861</v>
      </c>
    </row>
    <row r="75" spans="5:30" s="498" customFormat="1">
      <c r="E75" s="500"/>
      <c r="J75" s="499"/>
    </row>
    <row r="76" spans="5:30" s="498" customFormat="1">
      <c r="E76" s="500"/>
      <c r="J76" s="499"/>
    </row>
    <row r="77" spans="5:30" s="498" customFormat="1">
      <c r="E77" s="500"/>
      <c r="J77" s="499"/>
    </row>
    <row r="78" spans="5:30" s="498" customFormat="1">
      <c r="E78" s="500"/>
      <c r="J78" s="499"/>
    </row>
    <row r="79" spans="5:30" s="498" customFormat="1">
      <c r="E79" s="500"/>
      <c r="J79" s="499"/>
    </row>
    <row r="80" spans="5:30" s="498" customFormat="1">
      <c r="E80" s="500"/>
      <c r="J80" s="499"/>
    </row>
    <row r="81" spans="3:10" s="498" customFormat="1">
      <c r="E81" s="500"/>
      <c r="J81" s="499"/>
    </row>
    <row r="82" spans="3:10" s="498" customFormat="1">
      <c r="E82" s="500"/>
      <c r="J82" s="499"/>
    </row>
    <row r="83" spans="3:10" s="498" customFormat="1">
      <c r="E83" s="500"/>
      <c r="J83" s="499"/>
    </row>
    <row r="84" spans="3:10" s="498" customFormat="1">
      <c r="E84" s="500"/>
      <c r="J84" s="499"/>
    </row>
    <row r="85" spans="3:10" s="498" customFormat="1">
      <c r="E85" s="500"/>
      <c r="J85" s="499"/>
    </row>
    <row r="86" spans="3:10" s="498" customFormat="1">
      <c r="E86" s="500"/>
      <c r="J86" s="499"/>
    </row>
    <row r="87" spans="3:10" s="498" customFormat="1">
      <c r="E87" s="500"/>
      <c r="J87" s="499"/>
    </row>
    <row r="88" spans="3:10" s="498" customFormat="1">
      <c r="E88" s="500"/>
      <c r="J88" s="499"/>
    </row>
    <row r="89" spans="3:10" s="498" customFormat="1">
      <c r="E89" s="500"/>
      <c r="J89" s="499"/>
    </row>
    <row r="90" spans="3:10" s="83" customFormat="1" ht="14.25" customHeight="1"/>
    <row r="91" spans="3:10" s="83" customFormat="1" ht="14.25" customHeight="1">
      <c r="D91" s="83" t="s">
        <v>862</v>
      </c>
    </row>
    <row r="92" spans="3:10" s="498" customFormat="1">
      <c r="D92" s="501" t="s">
        <v>863</v>
      </c>
      <c r="H92" s="499"/>
    </row>
    <row r="93" spans="3:10" s="498" customFormat="1">
      <c r="D93" s="501" t="s">
        <v>864</v>
      </c>
      <c r="H93" s="499"/>
    </row>
    <row r="94" spans="3:10" s="498" customFormat="1">
      <c r="D94" s="501"/>
      <c r="H94" s="499"/>
    </row>
    <row r="95" spans="3:10" s="498" customFormat="1">
      <c r="E95" s="501"/>
      <c r="I95" s="499"/>
    </row>
    <row r="96" spans="3:10">
      <c r="C96" s="427" t="s">
        <v>865</v>
      </c>
    </row>
    <row r="97" spans="3:31">
      <c r="D97" s="427" t="s">
        <v>866</v>
      </c>
    </row>
    <row r="98" spans="3:31">
      <c r="D98" s="502" t="s">
        <v>867</v>
      </c>
      <c r="E98" s="503" t="s">
        <v>868</v>
      </c>
      <c r="F98" s="504"/>
      <c r="G98" s="504"/>
      <c r="H98" s="504"/>
      <c r="I98" s="504"/>
      <c r="J98" s="504"/>
      <c r="K98" s="505"/>
      <c r="L98" s="503" t="s">
        <v>823</v>
      </c>
      <c r="M98" s="504"/>
      <c r="N98" s="504"/>
      <c r="O98" s="504"/>
      <c r="P98" s="504"/>
      <c r="Q98" s="504"/>
      <c r="R98" s="504"/>
      <c r="S98" s="504"/>
      <c r="T98" s="504"/>
      <c r="U98" s="504"/>
      <c r="V98" s="504"/>
      <c r="W98" s="504"/>
      <c r="X98" s="504"/>
      <c r="Y98" s="504"/>
      <c r="Z98" s="504"/>
      <c r="AA98" s="504"/>
      <c r="AB98" s="504"/>
      <c r="AC98" s="504"/>
      <c r="AD98" s="505"/>
    </row>
    <row r="99" spans="3:31">
      <c r="D99" s="201">
        <v>1</v>
      </c>
      <c r="E99" s="88" t="s">
        <v>869</v>
      </c>
      <c r="F99" s="440"/>
      <c r="G99" s="440"/>
      <c r="H99" s="440"/>
      <c r="I99" s="440"/>
      <c r="J99" s="440"/>
      <c r="K99" s="441"/>
      <c r="L99" s="88" t="s">
        <v>870</v>
      </c>
      <c r="M99" s="440"/>
      <c r="N99" s="440"/>
      <c r="O99" s="440"/>
      <c r="P99" s="440"/>
      <c r="Q99" s="440"/>
      <c r="R99" s="440"/>
      <c r="S99" s="440"/>
      <c r="T99" s="440"/>
      <c r="U99" s="440"/>
      <c r="V99" s="440"/>
      <c r="W99" s="440"/>
      <c r="X99" s="440"/>
      <c r="Y99" s="440"/>
      <c r="Z99" s="440"/>
      <c r="AA99" s="440"/>
      <c r="AB99" s="440"/>
      <c r="AC99" s="440"/>
      <c r="AD99" s="441"/>
    </row>
    <row r="100" spans="3:31">
      <c r="D100" s="201">
        <v>2</v>
      </c>
      <c r="E100" s="88" t="s">
        <v>871</v>
      </c>
      <c r="F100" s="440"/>
      <c r="G100" s="440"/>
      <c r="H100" s="440"/>
      <c r="I100" s="440"/>
      <c r="J100" s="440"/>
      <c r="K100" s="441"/>
      <c r="L100" s="88" t="s">
        <v>2647</v>
      </c>
      <c r="M100" s="440"/>
      <c r="N100" s="440"/>
      <c r="O100" s="440"/>
      <c r="P100" s="440"/>
      <c r="Q100" s="440"/>
      <c r="R100" s="440"/>
      <c r="S100" s="440"/>
      <c r="T100" s="440"/>
      <c r="U100" s="440"/>
      <c r="V100" s="440"/>
      <c r="W100" s="440"/>
      <c r="X100" s="440"/>
      <c r="Y100" s="440"/>
      <c r="Z100" s="440"/>
      <c r="AA100" s="440"/>
      <c r="AB100" s="440"/>
      <c r="AC100" s="440"/>
      <c r="AD100" s="441"/>
    </row>
    <row r="101" spans="3:31">
      <c r="D101" s="427" t="s">
        <v>872</v>
      </c>
    </row>
    <row r="102" spans="3:31">
      <c r="E102" s="88" t="s">
        <v>869</v>
      </c>
      <c r="F102" s="440"/>
      <c r="G102" s="440"/>
      <c r="H102" s="440"/>
      <c r="I102" s="441"/>
      <c r="J102" s="506">
        <v>2</v>
      </c>
    </row>
    <row r="103" spans="3:31">
      <c r="E103" s="88" t="s">
        <v>871</v>
      </c>
      <c r="F103" s="440"/>
      <c r="G103" s="440"/>
      <c r="H103" s="440"/>
      <c r="I103" s="441"/>
      <c r="J103" s="506">
        <v>30</v>
      </c>
    </row>
    <row r="105" spans="3:31">
      <c r="C105" s="427" t="s">
        <v>873</v>
      </c>
    </row>
    <row r="106" spans="3:31">
      <c r="D106" s="427" t="s">
        <v>874</v>
      </c>
    </row>
    <row r="108" spans="3:31">
      <c r="E108" s="433" t="s">
        <v>679</v>
      </c>
      <c r="F108" s="433"/>
      <c r="G108" s="433"/>
      <c r="H108" s="433"/>
      <c r="I108" s="433"/>
      <c r="J108" s="433"/>
      <c r="K108" s="433"/>
      <c r="L108" s="433"/>
      <c r="M108" s="433"/>
      <c r="N108" s="1400" t="s">
        <v>140</v>
      </c>
      <c r="O108" s="1400"/>
      <c r="P108" s="433"/>
      <c r="Q108" s="433"/>
      <c r="R108" s="433"/>
      <c r="S108" s="433"/>
      <c r="T108" s="433"/>
      <c r="U108" s="433"/>
      <c r="V108" s="433"/>
      <c r="W108" s="433"/>
      <c r="X108" s="433"/>
      <c r="Y108" s="433"/>
      <c r="Z108" s="433"/>
      <c r="AA108" s="433"/>
      <c r="AB108" s="433"/>
      <c r="AC108" s="433"/>
      <c r="AD108" s="433"/>
      <c r="AE108" s="433"/>
    </row>
    <row r="109" spans="3:31">
      <c r="F109" s="280" t="s">
        <v>875</v>
      </c>
      <c r="G109" s="281"/>
      <c r="H109" s="281"/>
      <c r="I109" s="281"/>
      <c r="J109" s="281"/>
      <c r="K109" s="281"/>
      <c r="L109" s="281"/>
      <c r="M109" s="282"/>
      <c r="N109" s="1373">
        <v>2</v>
      </c>
      <c r="O109" s="1374"/>
    </row>
    <row r="110" spans="3:31">
      <c r="F110" s="288" t="s">
        <v>876</v>
      </c>
      <c r="G110" s="289"/>
      <c r="H110" s="289"/>
      <c r="I110" s="289"/>
      <c r="J110" s="289"/>
      <c r="K110" s="289"/>
      <c r="L110" s="289"/>
      <c r="M110" s="290"/>
      <c r="N110" s="1375">
        <v>1</v>
      </c>
      <c r="O110" s="1376"/>
    </row>
    <row r="111" spans="3:31">
      <c r="F111" s="322" t="s">
        <v>60</v>
      </c>
      <c r="G111" s="323"/>
      <c r="H111" s="323"/>
      <c r="I111" s="323"/>
      <c r="J111" s="323"/>
      <c r="K111" s="323"/>
      <c r="L111" s="323"/>
      <c r="M111" s="324"/>
      <c r="N111" s="1377">
        <v>1</v>
      </c>
      <c r="O111" s="1378"/>
    </row>
    <row r="112" spans="3:31">
      <c r="F112" s="435" t="s">
        <v>175</v>
      </c>
      <c r="G112" s="436"/>
      <c r="H112" s="436"/>
      <c r="I112" s="436"/>
      <c r="J112" s="436"/>
      <c r="K112" s="436"/>
      <c r="L112" s="436"/>
      <c r="M112" s="436"/>
      <c r="N112" s="1345">
        <v>8</v>
      </c>
      <c r="O112" s="1346"/>
    </row>
    <row r="113" spans="4:31">
      <c r="E113" s="433" t="s">
        <v>877</v>
      </c>
      <c r="F113" s="433"/>
      <c r="G113" s="433"/>
      <c r="H113" s="433"/>
      <c r="I113" s="433"/>
      <c r="J113" s="433"/>
      <c r="K113" s="433"/>
      <c r="L113" s="433"/>
      <c r="M113" s="433"/>
      <c r="N113" s="1400" t="s">
        <v>140</v>
      </c>
      <c r="O113" s="1400"/>
      <c r="P113" s="433"/>
      <c r="Q113" s="433"/>
      <c r="R113" s="433"/>
      <c r="S113" s="433"/>
      <c r="T113" s="433"/>
      <c r="U113" s="433"/>
      <c r="V113" s="433"/>
      <c r="W113" s="433"/>
      <c r="X113" s="433"/>
      <c r="Y113" s="433"/>
      <c r="Z113" s="433"/>
      <c r="AA113" s="433"/>
      <c r="AB113" s="433"/>
      <c r="AC113" s="433"/>
      <c r="AD113" s="433"/>
      <c r="AE113" s="433"/>
    </row>
    <row r="114" spans="4:31">
      <c r="F114" s="262" t="s">
        <v>815</v>
      </c>
      <c r="G114" s="472"/>
      <c r="H114" s="472"/>
      <c r="I114" s="472"/>
      <c r="J114" s="472"/>
      <c r="K114" s="472"/>
      <c r="L114" s="472"/>
      <c r="M114" s="473"/>
      <c r="N114" s="1345">
        <v>1</v>
      </c>
      <c r="O114" s="1346"/>
      <c r="R114" s="427" t="s">
        <v>878</v>
      </c>
    </row>
    <row r="115" spans="4:31">
      <c r="F115" s="296"/>
      <c r="G115" s="280" t="s">
        <v>876</v>
      </c>
      <c r="H115" s="281"/>
      <c r="I115" s="281"/>
      <c r="J115" s="281"/>
      <c r="K115" s="281"/>
      <c r="L115" s="281"/>
      <c r="M115" s="282"/>
      <c r="N115" s="1373">
        <v>1</v>
      </c>
      <c r="O115" s="1374"/>
    </row>
    <row r="116" spans="4:31">
      <c r="F116" s="429"/>
      <c r="G116" s="322" t="s">
        <v>879</v>
      </c>
      <c r="H116" s="323"/>
      <c r="I116" s="323"/>
      <c r="J116" s="323"/>
      <c r="K116" s="323"/>
      <c r="L116" s="323"/>
      <c r="M116" s="324"/>
      <c r="N116" s="1377">
        <v>2</v>
      </c>
      <c r="O116" s="1378"/>
    </row>
    <row r="117" spans="4:31">
      <c r="E117" s="433" t="s">
        <v>880</v>
      </c>
      <c r="F117" s="433"/>
      <c r="G117" s="433"/>
      <c r="H117" s="433"/>
      <c r="I117" s="433"/>
      <c r="J117" s="433"/>
      <c r="K117" s="433"/>
      <c r="L117" s="433"/>
      <c r="M117" s="433"/>
      <c r="N117" s="1400" t="s">
        <v>140</v>
      </c>
      <c r="O117" s="1400"/>
      <c r="P117" s="433"/>
      <c r="Q117" s="433"/>
      <c r="R117" s="433"/>
      <c r="S117" s="433"/>
      <c r="T117" s="433"/>
      <c r="U117" s="433"/>
      <c r="V117" s="433"/>
      <c r="W117" s="433"/>
      <c r="X117" s="433"/>
      <c r="Y117" s="433"/>
      <c r="Z117" s="433"/>
      <c r="AA117" s="433"/>
      <c r="AB117" s="433"/>
      <c r="AC117" s="433"/>
      <c r="AD117" s="433"/>
      <c r="AE117" s="433"/>
    </row>
    <row r="118" spans="4:31">
      <c r="F118" s="88" t="s">
        <v>881</v>
      </c>
      <c r="G118" s="440"/>
      <c r="H118" s="440"/>
      <c r="I118" s="440"/>
      <c r="J118" s="440"/>
      <c r="K118" s="440"/>
      <c r="L118" s="440"/>
      <c r="M118" s="441"/>
      <c r="N118" s="1345">
        <v>1</v>
      </c>
      <c r="O118" s="1346"/>
    </row>
    <row r="120" spans="4:31">
      <c r="D120" s="427" t="s">
        <v>882</v>
      </c>
    </row>
    <row r="121" spans="4:31">
      <c r="E121" s="433" t="s">
        <v>679</v>
      </c>
      <c r="F121" s="433"/>
      <c r="G121" s="433"/>
      <c r="H121" s="433"/>
      <c r="I121" s="433"/>
      <c r="J121" s="433"/>
      <c r="K121" s="433"/>
      <c r="L121" s="433"/>
      <c r="M121" s="433"/>
      <c r="N121" s="1400" t="s">
        <v>556</v>
      </c>
      <c r="O121" s="1400"/>
      <c r="P121" s="433"/>
      <c r="Q121" s="433"/>
      <c r="R121" s="433"/>
      <c r="S121" s="433"/>
      <c r="T121" s="433"/>
      <c r="U121" s="433"/>
      <c r="V121" s="433"/>
      <c r="W121" s="433"/>
      <c r="X121" s="433"/>
      <c r="Y121" s="433"/>
      <c r="Z121" s="433"/>
      <c r="AA121" s="433"/>
      <c r="AB121" s="433"/>
      <c r="AC121" s="433"/>
      <c r="AD121" s="433"/>
      <c r="AE121" s="433"/>
    </row>
    <row r="122" spans="4:31">
      <c r="F122" s="280" t="s">
        <v>883</v>
      </c>
      <c r="G122" s="281"/>
      <c r="H122" s="281"/>
      <c r="I122" s="281"/>
      <c r="J122" s="281"/>
      <c r="K122" s="281"/>
      <c r="L122" s="281"/>
      <c r="M122" s="282"/>
      <c r="N122" s="1373" t="s">
        <v>884</v>
      </c>
      <c r="O122" s="1374"/>
    </row>
    <row r="123" spans="4:31">
      <c r="F123" s="288" t="s">
        <v>885</v>
      </c>
      <c r="G123" s="289"/>
      <c r="H123" s="289"/>
      <c r="I123" s="289"/>
      <c r="J123" s="289"/>
      <c r="K123" s="289"/>
      <c r="L123" s="289"/>
      <c r="M123" s="290"/>
      <c r="N123" s="1375">
        <v>33</v>
      </c>
      <c r="O123" s="1376"/>
      <c r="R123" s="427" t="s">
        <v>886</v>
      </c>
    </row>
    <row r="124" spans="4:31">
      <c r="F124" s="322" t="s">
        <v>60</v>
      </c>
      <c r="G124" s="323"/>
      <c r="H124" s="323"/>
      <c r="I124" s="323"/>
      <c r="J124" s="323"/>
      <c r="K124" s="323"/>
      <c r="L124" s="323"/>
      <c r="M124" s="324"/>
      <c r="N124" s="1377">
        <v>11</v>
      </c>
      <c r="O124" s="1378"/>
    </row>
    <row r="125" spans="4:31">
      <c r="F125" s="435" t="s">
        <v>175</v>
      </c>
      <c r="G125" s="436"/>
      <c r="H125" s="436"/>
      <c r="I125" s="436"/>
      <c r="J125" s="436"/>
      <c r="K125" s="436"/>
      <c r="L125" s="436"/>
      <c r="M125" s="436"/>
      <c r="N125" s="1401">
        <v>0</v>
      </c>
      <c r="O125" s="1402"/>
      <c r="R125" s="427" t="s">
        <v>887</v>
      </c>
    </row>
    <row r="126" spans="4:31">
      <c r="E126" s="433" t="s">
        <v>877</v>
      </c>
      <c r="F126" s="433"/>
      <c r="G126" s="433"/>
      <c r="H126" s="433"/>
      <c r="I126" s="433"/>
      <c r="J126" s="433"/>
      <c r="K126" s="433"/>
      <c r="L126" s="433"/>
      <c r="M126" s="433"/>
      <c r="N126" s="1400" t="s">
        <v>556</v>
      </c>
      <c r="O126" s="1400"/>
      <c r="P126" s="433"/>
      <c r="Q126" s="433"/>
      <c r="R126" s="433"/>
      <c r="S126" s="433"/>
      <c r="T126" s="433"/>
      <c r="U126" s="433"/>
      <c r="V126" s="433"/>
      <c r="W126" s="433"/>
      <c r="X126" s="433"/>
      <c r="Y126" s="433"/>
      <c r="Z126" s="433"/>
      <c r="AA126" s="433"/>
      <c r="AB126" s="433"/>
      <c r="AC126" s="433"/>
      <c r="AD126" s="433"/>
      <c r="AE126" s="433"/>
    </row>
    <row r="127" spans="4:31">
      <c r="F127" s="262" t="s">
        <v>815</v>
      </c>
      <c r="G127" s="472"/>
      <c r="H127" s="472"/>
      <c r="I127" s="472"/>
      <c r="J127" s="472"/>
      <c r="K127" s="472"/>
      <c r="L127" s="472"/>
      <c r="M127" s="473"/>
      <c r="N127" s="1345">
        <v>5</v>
      </c>
      <c r="O127" s="1346"/>
    </row>
    <row r="128" spans="4:31">
      <c r="F128" s="300"/>
      <c r="G128" s="280" t="s">
        <v>885</v>
      </c>
      <c r="H128" s="281"/>
      <c r="I128" s="281"/>
      <c r="J128" s="281"/>
      <c r="K128" s="281"/>
      <c r="L128" s="281"/>
      <c r="M128" s="282"/>
      <c r="N128" s="1373">
        <v>0</v>
      </c>
      <c r="O128" s="1374"/>
      <c r="R128" s="427" t="s">
        <v>824</v>
      </c>
    </row>
    <row r="129" spans="3:31">
      <c r="F129" s="300"/>
      <c r="G129" s="322" t="s">
        <v>879</v>
      </c>
      <c r="H129" s="323"/>
      <c r="I129" s="323"/>
      <c r="J129" s="323"/>
      <c r="K129" s="323"/>
      <c r="L129" s="323"/>
      <c r="M129" s="324"/>
      <c r="N129" s="1377">
        <v>500</v>
      </c>
      <c r="O129" s="1378"/>
      <c r="R129" s="427" t="s">
        <v>2645</v>
      </c>
    </row>
    <row r="130" spans="3:31">
      <c r="F130" s="300"/>
      <c r="G130" s="280" t="s">
        <v>885</v>
      </c>
      <c r="H130" s="281"/>
      <c r="I130" s="281"/>
      <c r="J130" s="281"/>
      <c r="K130" s="281"/>
      <c r="L130" s="281"/>
      <c r="M130" s="282"/>
      <c r="N130" s="1373">
        <v>1</v>
      </c>
      <c r="O130" s="1374"/>
      <c r="R130" s="427" t="s">
        <v>888</v>
      </c>
    </row>
    <row r="131" spans="3:31">
      <c r="F131" s="300"/>
      <c r="G131" s="322" t="s">
        <v>879</v>
      </c>
      <c r="H131" s="323"/>
      <c r="I131" s="323"/>
      <c r="J131" s="323"/>
      <c r="K131" s="323"/>
      <c r="L131" s="323"/>
      <c r="M131" s="324"/>
      <c r="N131" s="1377">
        <v>10</v>
      </c>
      <c r="O131" s="1378"/>
      <c r="R131" s="427" t="s">
        <v>2644</v>
      </c>
    </row>
    <row r="132" spans="3:31">
      <c r="F132" s="300"/>
      <c r="G132" s="280" t="s">
        <v>885</v>
      </c>
      <c r="H132" s="281"/>
      <c r="I132" s="281"/>
      <c r="J132" s="281"/>
      <c r="K132" s="281"/>
      <c r="L132" s="281"/>
      <c r="M132" s="282"/>
      <c r="N132" s="1373">
        <v>2</v>
      </c>
      <c r="O132" s="1374"/>
      <c r="R132" s="427" t="s">
        <v>889</v>
      </c>
    </row>
    <row r="133" spans="3:31">
      <c r="F133" s="300"/>
      <c r="G133" s="322" t="s">
        <v>879</v>
      </c>
      <c r="H133" s="323"/>
      <c r="I133" s="323"/>
      <c r="J133" s="323"/>
      <c r="K133" s="323"/>
      <c r="L133" s="323"/>
      <c r="M133" s="324"/>
      <c r="N133" s="1377">
        <v>30</v>
      </c>
      <c r="O133" s="1378"/>
      <c r="R133" s="427" t="s">
        <v>2646</v>
      </c>
    </row>
    <row r="134" spans="3:31">
      <c r="F134" s="300"/>
      <c r="G134" s="280" t="s">
        <v>885</v>
      </c>
      <c r="H134" s="281"/>
      <c r="I134" s="281"/>
      <c r="J134" s="281"/>
      <c r="K134" s="281"/>
      <c r="L134" s="281"/>
      <c r="M134" s="282"/>
      <c r="N134" s="1373">
        <v>3</v>
      </c>
      <c r="O134" s="1374"/>
      <c r="R134" s="427" t="s">
        <v>890</v>
      </c>
    </row>
    <row r="135" spans="3:31">
      <c r="F135" s="300"/>
      <c r="G135" s="322" t="s">
        <v>879</v>
      </c>
      <c r="H135" s="323"/>
      <c r="I135" s="323"/>
      <c r="J135" s="323"/>
      <c r="K135" s="323"/>
      <c r="L135" s="323"/>
      <c r="M135" s="324"/>
      <c r="N135" s="1377">
        <v>500</v>
      </c>
      <c r="O135" s="1378"/>
      <c r="R135" s="427" t="s">
        <v>2645</v>
      </c>
    </row>
    <row r="136" spans="3:31">
      <c r="F136" s="300"/>
      <c r="G136" s="280" t="s">
        <v>885</v>
      </c>
      <c r="H136" s="281"/>
      <c r="I136" s="281"/>
      <c r="J136" s="281"/>
      <c r="K136" s="281"/>
      <c r="L136" s="281"/>
      <c r="M136" s="282"/>
      <c r="N136" s="1373">
        <v>4</v>
      </c>
      <c r="O136" s="1374"/>
      <c r="R136" s="427" t="s">
        <v>891</v>
      </c>
    </row>
    <row r="137" spans="3:31">
      <c r="F137" s="300"/>
      <c r="G137" s="322" t="s">
        <v>879</v>
      </c>
      <c r="H137" s="323"/>
      <c r="I137" s="323"/>
      <c r="J137" s="323"/>
      <c r="K137" s="323"/>
      <c r="L137" s="323"/>
      <c r="M137" s="324"/>
      <c r="N137" s="1377">
        <v>10</v>
      </c>
      <c r="O137" s="1378"/>
      <c r="R137" s="427" t="s">
        <v>2644</v>
      </c>
    </row>
    <row r="138" spans="3:31">
      <c r="E138" s="433" t="s">
        <v>880</v>
      </c>
      <c r="F138" s="433"/>
      <c r="G138" s="433"/>
      <c r="H138" s="433"/>
      <c r="I138" s="433"/>
      <c r="J138" s="433"/>
      <c r="K138" s="433"/>
      <c r="L138" s="433"/>
      <c r="M138" s="433"/>
      <c r="N138" s="1400" t="s">
        <v>556</v>
      </c>
      <c r="O138" s="1400"/>
      <c r="P138" s="433"/>
      <c r="Q138" s="433"/>
      <c r="R138" s="433"/>
      <c r="S138" s="433"/>
      <c r="T138" s="433"/>
      <c r="U138" s="433"/>
      <c r="V138" s="433"/>
      <c r="W138" s="433"/>
      <c r="X138" s="433"/>
      <c r="Y138" s="433"/>
      <c r="Z138" s="433"/>
      <c r="AA138" s="433"/>
      <c r="AB138" s="433"/>
      <c r="AC138" s="433"/>
      <c r="AD138" s="433"/>
      <c r="AE138" s="433"/>
    </row>
    <row r="139" spans="3:31">
      <c r="F139" s="88" t="s">
        <v>892</v>
      </c>
      <c r="G139" s="440"/>
      <c r="H139" s="440"/>
      <c r="I139" s="440"/>
      <c r="J139" s="440"/>
      <c r="K139" s="440"/>
      <c r="L139" s="440"/>
      <c r="M139" s="441"/>
      <c r="N139" s="1345" t="s">
        <v>893</v>
      </c>
      <c r="O139" s="1346"/>
    </row>
    <row r="142" spans="3:31" s="498" customFormat="1">
      <c r="C142" s="501" t="s">
        <v>894</v>
      </c>
      <c r="G142" s="499"/>
    </row>
    <row r="143" spans="3:31" s="498" customFormat="1">
      <c r="C143" s="507"/>
      <c r="D143" s="496" t="s">
        <v>2546</v>
      </c>
      <c r="G143" s="499"/>
    </row>
    <row r="144" spans="3:31" s="498" customFormat="1">
      <c r="C144" s="501"/>
      <c r="E144" s="501" t="s">
        <v>895</v>
      </c>
      <c r="G144" s="499"/>
    </row>
    <row r="145" spans="3:23" s="498" customFormat="1">
      <c r="C145" s="501"/>
      <c r="G145" s="499"/>
    </row>
    <row r="146" spans="3:23" s="498" customFormat="1" ht="24.75" customHeight="1">
      <c r="E146" s="1398" t="s">
        <v>896</v>
      </c>
      <c r="F146" s="1398"/>
      <c r="G146" s="1398"/>
      <c r="H146" s="1398"/>
      <c r="I146" s="1398"/>
      <c r="J146" s="1398"/>
      <c r="K146" s="1398"/>
      <c r="L146" s="1398"/>
      <c r="M146" s="1398"/>
      <c r="N146" s="1399" t="s">
        <v>897</v>
      </c>
      <c r="O146" s="1398"/>
      <c r="P146" s="1398"/>
      <c r="Q146" s="1399" t="s">
        <v>898</v>
      </c>
      <c r="R146" s="1399"/>
      <c r="S146" s="1399"/>
      <c r="T146" s="1399"/>
      <c r="U146" s="1398" t="s">
        <v>899</v>
      </c>
      <c r="V146" s="1398"/>
      <c r="W146" s="1398"/>
    </row>
    <row r="147" spans="3:23" s="498" customFormat="1">
      <c r="E147" s="1396" t="s">
        <v>824</v>
      </c>
      <c r="F147" s="1396"/>
      <c r="G147" s="1396"/>
      <c r="H147" s="1396"/>
      <c r="I147" s="1396"/>
      <c r="J147" s="1396"/>
      <c r="K147" s="1396"/>
      <c r="L147" s="1396"/>
      <c r="M147" s="1396"/>
      <c r="N147" s="1396" t="s">
        <v>900</v>
      </c>
      <c r="O147" s="1396"/>
      <c r="P147" s="1396"/>
      <c r="Q147" s="1396" t="s">
        <v>2648</v>
      </c>
      <c r="R147" s="1396"/>
      <c r="S147" s="1396"/>
      <c r="T147" s="1396"/>
      <c r="U147" s="1396" t="s">
        <v>901</v>
      </c>
      <c r="V147" s="1396"/>
      <c r="W147" s="1396"/>
    </row>
    <row r="148" spans="3:23" s="498" customFormat="1">
      <c r="E148" s="1396" t="s">
        <v>888</v>
      </c>
      <c r="F148" s="1396"/>
      <c r="G148" s="1396"/>
      <c r="H148" s="1396"/>
      <c r="I148" s="1396"/>
      <c r="J148" s="1396"/>
      <c r="K148" s="1396"/>
      <c r="L148" s="1396"/>
      <c r="M148" s="1396"/>
      <c r="N148" s="1397" t="s">
        <v>902</v>
      </c>
      <c r="O148" s="1397"/>
      <c r="P148" s="1397"/>
      <c r="Q148" s="1397" t="s">
        <v>903</v>
      </c>
      <c r="R148" s="1397"/>
      <c r="S148" s="1397"/>
      <c r="T148" s="1397"/>
      <c r="U148" s="1397" t="s">
        <v>904</v>
      </c>
      <c r="V148" s="1397"/>
      <c r="W148" s="1397"/>
    </row>
    <row r="149" spans="3:23" s="498" customFormat="1">
      <c r="E149" s="1396" t="s">
        <v>905</v>
      </c>
      <c r="F149" s="1396"/>
      <c r="G149" s="1396"/>
      <c r="H149" s="1396"/>
      <c r="I149" s="1396"/>
      <c r="J149" s="1396"/>
      <c r="K149" s="1396"/>
      <c r="L149" s="1396"/>
      <c r="M149" s="1396"/>
      <c r="N149" s="1396" t="s">
        <v>906</v>
      </c>
      <c r="O149" s="1396"/>
      <c r="P149" s="1396"/>
      <c r="Q149" s="1396" t="s">
        <v>2649</v>
      </c>
      <c r="R149" s="1396"/>
      <c r="S149" s="1396"/>
      <c r="T149" s="1396"/>
      <c r="U149" s="1396" t="s">
        <v>906</v>
      </c>
      <c r="V149" s="1396"/>
      <c r="W149" s="1396"/>
    </row>
    <row r="150" spans="3:23" s="498" customFormat="1">
      <c r="E150" s="1396" t="s">
        <v>907</v>
      </c>
      <c r="F150" s="1396"/>
      <c r="G150" s="1396"/>
      <c r="H150" s="1396"/>
      <c r="I150" s="1396"/>
      <c r="J150" s="1396"/>
      <c r="K150" s="1396"/>
      <c r="L150" s="1396"/>
      <c r="M150" s="1396"/>
      <c r="N150" s="1396" t="s">
        <v>908</v>
      </c>
      <c r="O150" s="1396"/>
      <c r="P150" s="1396"/>
      <c r="Q150" s="1396" t="s">
        <v>2650</v>
      </c>
      <c r="R150" s="1396"/>
      <c r="S150" s="1396"/>
      <c r="T150" s="1396"/>
      <c r="U150" s="1396" t="s">
        <v>909</v>
      </c>
      <c r="V150" s="1396"/>
      <c r="W150" s="1396"/>
    </row>
    <row r="151" spans="3:23" s="498" customFormat="1">
      <c r="E151" s="1396" t="s">
        <v>910</v>
      </c>
      <c r="F151" s="1396"/>
      <c r="G151" s="1396"/>
      <c r="H151" s="1396"/>
      <c r="I151" s="1396"/>
      <c r="J151" s="1396"/>
      <c r="K151" s="1396"/>
      <c r="L151" s="1396"/>
      <c r="M151" s="1396"/>
      <c r="N151" s="1397" t="s">
        <v>904</v>
      </c>
      <c r="O151" s="1397"/>
      <c r="P151" s="1397"/>
      <c r="Q151" s="1397" t="s">
        <v>903</v>
      </c>
      <c r="R151" s="1397"/>
      <c r="S151" s="1397"/>
      <c r="T151" s="1397"/>
      <c r="U151" s="1397" t="s">
        <v>904</v>
      </c>
      <c r="V151" s="1397"/>
      <c r="W151" s="1397"/>
    </row>
    <row r="152" spans="3:23" s="498" customFormat="1">
      <c r="E152" s="1396" t="s">
        <v>2637</v>
      </c>
      <c r="F152" s="1396"/>
      <c r="G152" s="1396"/>
      <c r="H152" s="1396"/>
      <c r="I152" s="1396"/>
      <c r="J152" s="1396"/>
      <c r="K152" s="1396"/>
      <c r="L152" s="1396"/>
      <c r="M152" s="1396"/>
      <c r="N152" s="1396" t="s">
        <v>2639</v>
      </c>
      <c r="O152" s="1396"/>
      <c r="P152" s="1396"/>
      <c r="Q152" s="1396" t="s">
        <v>2642</v>
      </c>
      <c r="R152" s="1396"/>
      <c r="S152" s="1396"/>
      <c r="T152" s="1396"/>
      <c r="U152" s="1396" t="s">
        <v>2643</v>
      </c>
      <c r="V152" s="1396"/>
      <c r="W152" s="1396"/>
    </row>
    <row r="153" spans="3:23" s="498" customFormat="1">
      <c r="E153" s="1396" t="s">
        <v>2638</v>
      </c>
      <c r="F153" s="1396"/>
      <c r="G153" s="1396"/>
      <c r="H153" s="1396"/>
      <c r="I153" s="1396"/>
      <c r="J153" s="1396"/>
      <c r="K153" s="1396"/>
      <c r="L153" s="1396"/>
      <c r="M153" s="1396"/>
      <c r="N153" s="1397" t="s">
        <v>2640</v>
      </c>
      <c r="O153" s="1397"/>
      <c r="P153" s="1397"/>
      <c r="Q153" s="1397" t="s">
        <v>903</v>
      </c>
      <c r="R153" s="1397"/>
      <c r="S153" s="1397"/>
      <c r="T153" s="1397"/>
      <c r="U153" s="1397" t="s">
        <v>2641</v>
      </c>
      <c r="V153" s="1397"/>
      <c r="W153" s="1397"/>
    </row>
    <row r="155" spans="3:23">
      <c r="E155" s="427" t="s">
        <v>2547</v>
      </c>
    </row>
    <row r="157" spans="3:23" s="498" customFormat="1">
      <c r="C157" s="501"/>
      <c r="D157" s="498" t="s">
        <v>911</v>
      </c>
      <c r="G157" s="499"/>
    </row>
    <row r="158" spans="3:23">
      <c r="E158" s="427" t="s">
        <v>912</v>
      </c>
    </row>
    <row r="159" spans="3:23">
      <c r="E159" s="427" t="s">
        <v>913</v>
      </c>
    </row>
    <row r="160" spans="3:23">
      <c r="F160" s="427" t="s">
        <v>914</v>
      </c>
    </row>
    <row r="162" spans="5:32">
      <c r="E162" s="427" t="s">
        <v>915</v>
      </c>
    </row>
    <row r="163" spans="5:32">
      <c r="E163" s="427" t="s">
        <v>916</v>
      </c>
    </row>
    <row r="165" spans="5:32" s="498" customFormat="1">
      <c r="G165" s="500"/>
      <c r="L165" s="499"/>
    </row>
    <row r="166" spans="5:32" s="498" customFormat="1">
      <c r="G166" s="500"/>
      <c r="L166" s="499"/>
    </row>
    <row r="167" spans="5:32" s="498" customFormat="1">
      <c r="G167" s="500"/>
      <c r="L167" s="499"/>
    </row>
    <row r="168" spans="5:32" s="498" customFormat="1">
      <c r="G168" s="500"/>
      <c r="L168" s="499"/>
    </row>
    <row r="169" spans="5:32" s="498" customFormat="1">
      <c r="G169" s="500"/>
      <c r="L169" s="499"/>
    </row>
    <row r="170" spans="5:32" s="498" customFormat="1">
      <c r="G170" s="500"/>
      <c r="L170" s="499"/>
      <c r="AF170" s="498" t="s">
        <v>917</v>
      </c>
    </row>
    <row r="171" spans="5:32" s="498" customFormat="1">
      <c r="G171" s="500"/>
      <c r="L171" s="499"/>
    </row>
    <row r="172" spans="5:32" s="498" customFormat="1">
      <c r="G172" s="500"/>
      <c r="L172" s="499"/>
    </row>
    <row r="173" spans="5:32" s="498" customFormat="1">
      <c r="G173" s="500"/>
      <c r="L173" s="499"/>
    </row>
    <row r="174" spans="5:32" s="498" customFormat="1">
      <c r="G174" s="500"/>
      <c r="L174" s="499"/>
    </row>
    <row r="175" spans="5:32" s="498" customFormat="1">
      <c r="G175" s="500"/>
      <c r="L175" s="499"/>
    </row>
    <row r="176" spans="5:32" s="498" customFormat="1">
      <c r="G176" s="500"/>
      <c r="L176" s="499"/>
    </row>
    <row r="177" spans="7:12" s="498" customFormat="1">
      <c r="G177" s="500"/>
      <c r="L177" s="499"/>
    </row>
    <row r="178" spans="7:12" s="498" customFormat="1">
      <c r="G178" s="500"/>
      <c r="L178" s="499"/>
    </row>
    <row r="179" spans="7:12" s="498" customFormat="1">
      <c r="G179" s="500"/>
      <c r="L179" s="499"/>
    </row>
    <row r="180" spans="7:12" s="498" customFormat="1">
      <c r="G180" s="500"/>
      <c r="L180" s="499"/>
    </row>
    <row r="181" spans="7:12" s="498" customFormat="1">
      <c r="G181" s="500"/>
      <c r="L181" s="499"/>
    </row>
    <row r="182" spans="7:12" s="498" customFormat="1">
      <c r="G182" s="500"/>
      <c r="L182" s="499"/>
    </row>
    <row r="183" spans="7:12" s="498" customFormat="1">
      <c r="G183" s="500"/>
      <c r="L183" s="499"/>
    </row>
    <row r="184" spans="7:12" s="498" customFormat="1">
      <c r="G184" s="500"/>
      <c r="L184" s="499"/>
    </row>
    <row r="185" spans="7:12" s="498" customFormat="1">
      <c r="G185" s="500"/>
      <c r="L185" s="499"/>
    </row>
    <row r="186" spans="7:12" s="498" customFormat="1">
      <c r="G186" s="500"/>
      <c r="L186" s="499"/>
    </row>
    <row r="187" spans="7:12" s="498" customFormat="1">
      <c r="G187" s="500"/>
      <c r="L187" s="499"/>
    </row>
    <row r="188" spans="7:12" s="498" customFormat="1">
      <c r="G188" s="500"/>
      <c r="L188" s="499"/>
    </row>
    <row r="189" spans="7:12" s="498" customFormat="1">
      <c r="G189" s="500"/>
      <c r="L189" s="499"/>
    </row>
    <row r="190" spans="7:12" s="498" customFormat="1">
      <c r="G190" s="500"/>
      <c r="L190" s="499"/>
    </row>
    <row r="191" spans="7:12" s="498" customFormat="1">
      <c r="G191" s="500"/>
      <c r="L191" s="499"/>
    </row>
    <row r="192" spans="7:12" s="83" customFormat="1" ht="14.25" customHeight="1"/>
  </sheetData>
  <mergeCells count="166">
    <mergeCell ref="E152:M152"/>
    <mergeCell ref="N152:P152"/>
    <mergeCell ref="Q152:T152"/>
    <mergeCell ref="U152:W152"/>
    <mergeCell ref="E153:M153"/>
    <mergeCell ref="N153:P153"/>
    <mergeCell ref="Q153:T153"/>
    <mergeCell ref="U153:W153"/>
    <mergeCell ref="F29:J29"/>
    <mergeCell ref="K29:L29"/>
    <mergeCell ref="M29:O29"/>
    <mergeCell ref="P29:Y29"/>
    <mergeCell ref="F34:J34"/>
    <mergeCell ref="K34:L34"/>
    <mergeCell ref="M34:O34"/>
    <mergeCell ref="P34:Y34"/>
    <mergeCell ref="P38:Y38"/>
    <mergeCell ref="E47:F47"/>
    <mergeCell ref="G47:J47"/>
    <mergeCell ref="E49:F49"/>
    <mergeCell ref="G49:J49"/>
    <mergeCell ref="N114:O114"/>
    <mergeCell ref="N115:O115"/>
    <mergeCell ref="N116:O116"/>
    <mergeCell ref="F24:J24"/>
    <mergeCell ref="K24:L24"/>
    <mergeCell ref="M24:O24"/>
    <mergeCell ref="P24:Y24"/>
    <mergeCell ref="Z24:AA24"/>
    <mergeCell ref="AB24:AE24"/>
    <mergeCell ref="F28:J28"/>
    <mergeCell ref="K28:L28"/>
    <mergeCell ref="M28:O28"/>
    <mergeCell ref="P28:Y28"/>
    <mergeCell ref="Z28:AA28"/>
    <mergeCell ref="AB28:AE28"/>
    <mergeCell ref="F27:J27"/>
    <mergeCell ref="K27:L27"/>
    <mergeCell ref="M27:O27"/>
    <mergeCell ref="P27:Y27"/>
    <mergeCell ref="Z27:AA27"/>
    <mergeCell ref="AB27:AE27"/>
    <mergeCell ref="M31:O31"/>
    <mergeCell ref="P31:Y31"/>
    <mergeCell ref="Z31:AA31"/>
    <mergeCell ref="AB31:AE31"/>
    <mergeCell ref="E22:E23"/>
    <mergeCell ref="F22:L22"/>
    <mergeCell ref="M22:O23"/>
    <mergeCell ref="P22:Y23"/>
    <mergeCell ref="Z22:AA23"/>
    <mergeCell ref="AB22:AE23"/>
    <mergeCell ref="F23:J23"/>
    <mergeCell ref="K23:L23"/>
    <mergeCell ref="F26:J26"/>
    <mergeCell ref="K26:L26"/>
    <mergeCell ref="M26:O26"/>
    <mergeCell ref="P26:Y26"/>
    <mergeCell ref="Z26:AA26"/>
    <mergeCell ref="AB26:AE26"/>
    <mergeCell ref="F25:J25"/>
    <mergeCell ref="K25:L25"/>
    <mergeCell ref="M25:O25"/>
    <mergeCell ref="P25:Y25"/>
    <mergeCell ref="Z25:AA25"/>
    <mergeCell ref="AB25:AE25"/>
    <mergeCell ref="Z29:AA29"/>
    <mergeCell ref="AB29:AE29"/>
    <mergeCell ref="F30:J30"/>
    <mergeCell ref="K30:L30"/>
    <mergeCell ref="M30:O30"/>
    <mergeCell ref="P30:Y30"/>
    <mergeCell ref="Z30:AA30"/>
    <mergeCell ref="AB30:AE30"/>
    <mergeCell ref="Z34:AA34"/>
    <mergeCell ref="AB34:AE34"/>
    <mergeCell ref="F33:J33"/>
    <mergeCell ref="K33:L33"/>
    <mergeCell ref="M33:O33"/>
    <mergeCell ref="P33:Y33"/>
    <mergeCell ref="Z33:AA33"/>
    <mergeCell ref="AB33:AE33"/>
    <mergeCell ref="F32:J32"/>
    <mergeCell ref="K32:L32"/>
    <mergeCell ref="M32:O32"/>
    <mergeCell ref="P32:Y32"/>
    <mergeCell ref="Z32:AA32"/>
    <mergeCell ref="AB32:AE32"/>
    <mergeCell ref="F31:J31"/>
    <mergeCell ref="K31:L31"/>
    <mergeCell ref="F36:J36"/>
    <mergeCell ref="K36:L36"/>
    <mergeCell ref="M36:O36"/>
    <mergeCell ref="P36:Y36"/>
    <mergeCell ref="Z36:AA36"/>
    <mergeCell ref="AB36:AE36"/>
    <mergeCell ref="F35:J35"/>
    <mergeCell ref="K35:L35"/>
    <mergeCell ref="M35:O35"/>
    <mergeCell ref="P35:Y35"/>
    <mergeCell ref="Z35:AA35"/>
    <mergeCell ref="AB35:AE35"/>
    <mergeCell ref="Z38:AA38"/>
    <mergeCell ref="AB38:AE38"/>
    <mergeCell ref="F37:J37"/>
    <mergeCell ref="K37:L37"/>
    <mergeCell ref="M37:O37"/>
    <mergeCell ref="P37:Y37"/>
    <mergeCell ref="Z37:AA37"/>
    <mergeCell ref="AB37:AE37"/>
    <mergeCell ref="E46:F46"/>
    <mergeCell ref="G46:J46"/>
    <mergeCell ref="F38:J38"/>
    <mergeCell ref="K38:L38"/>
    <mergeCell ref="M38:O38"/>
    <mergeCell ref="N117:O117"/>
    <mergeCell ref="N118:O118"/>
    <mergeCell ref="N121:O121"/>
    <mergeCell ref="N108:O108"/>
    <mergeCell ref="N109:O109"/>
    <mergeCell ref="N110:O110"/>
    <mergeCell ref="N111:O111"/>
    <mergeCell ref="N112:O112"/>
    <mergeCell ref="N113:O113"/>
    <mergeCell ref="N128:O128"/>
    <mergeCell ref="N129:O129"/>
    <mergeCell ref="N130:O130"/>
    <mergeCell ref="N131:O131"/>
    <mergeCell ref="N132:O132"/>
    <mergeCell ref="N133:O133"/>
    <mergeCell ref="N122:O122"/>
    <mergeCell ref="N123:O123"/>
    <mergeCell ref="N124:O124"/>
    <mergeCell ref="N125:O125"/>
    <mergeCell ref="N126:O126"/>
    <mergeCell ref="N127:O127"/>
    <mergeCell ref="E146:M146"/>
    <mergeCell ref="N146:P146"/>
    <mergeCell ref="Q146:T146"/>
    <mergeCell ref="U146:W146"/>
    <mergeCell ref="E147:M147"/>
    <mergeCell ref="N147:P147"/>
    <mergeCell ref="Q147:T147"/>
    <mergeCell ref="U147:W147"/>
    <mergeCell ref="N134:O134"/>
    <mergeCell ref="N135:O135"/>
    <mergeCell ref="N136:O136"/>
    <mergeCell ref="N137:O137"/>
    <mergeCell ref="N138:O138"/>
    <mergeCell ref="N139:O139"/>
    <mergeCell ref="E150:M150"/>
    <mergeCell ref="N150:P150"/>
    <mergeCell ref="Q150:T150"/>
    <mergeCell ref="U150:W150"/>
    <mergeCell ref="E151:M151"/>
    <mergeCell ref="N151:P151"/>
    <mergeCell ref="Q151:T151"/>
    <mergeCell ref="U151:W151"/>
    <mergeCell ref="E148:M148"/>
    <mergeCell ref="N148:P148"/>
    <mergeCell ref="Q148:T148"/>
    <mergeCell ref="U148:W148"/>
    <mergeCell ref="E149:M149"/>
    <mergeCell ref="N149:P149"/>
    <mergeCell ref="Q149:T149"/>
    <mergeCell ref="U149:W149"/>
  </mergeCells>
  <phoneticPr fontId="9"/>
  <pageMargins left="0.7" right="0.7" top="0.75" bottom="0.75" header="0.3" footer="0.3"/>
  <pageSetup paperSize="9" scale="54" fitToHeight="0" orientation="portrait" r:id="rId1"/>
  <rowBreaks count="1" manualBreakCount="1">
    <brk id="104" max="40"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104"/>
  <sheetViews>
    <sheetView showGridLines="0" topLeftCell="A39" zoomScale="130" zoomScaleNormal="130" workbookViewId="0">
      <selection activeCell="T206" sqref="T206"/>
    </sheetView>
  </sheetViews>
  <sheetFormatPr defaultColWidth="4.5" defaultRowHeight="12"/>
  <cols>
    <col min="1" max="23" width="4.5" style="427"/>
    <col min="24" max="25" width="5.25" style="427" bestFit="1" customWidth="1"/>
    <col min="26" max="16384" width="4.5" style="427"/>
  </cols>
  <sheetData>
    <row r="2" spans="2:25" ht="14.25">
      <c r="B2" s="508" t="s">
        <v>1593</v>
      </c>
      <c r="C2" s="426"/>
      <c r="D2" s="426"/>
      <c r="E2" s="426"/>
      <c r="F2" s="426"/>
      <c r="G2" s="426"/>
      <c r="H2" s="426"/>
      <c r="I2" s="426"/>
      <c r="J2" s="426"/>
      <c r="K2" s="426"/>
      <c r="L2" s="426"/>
      <c r="M2" s="426"/>
      <c r="N2" s="426"/>
      <c r="O2" s="426"/>
      <c r="P2" s="426"/>
      <c r="Q2" s="426"/>
      <c r="R2" s="426"/>
      <c r="S2" s="426"/>
      <c r="T2" s="426"/>
      <c r="U2" s="426"/>
      <c r="V2" s="426"/>
      <c r="W2" s="426"/>
      <c r="X2" s="426"/>
      <c r="Y2" s="426"/>
    </row>
    <row r="4" spans="2:25">
      <c r="C4" s="427" t="s">
        <v>1614</v>
      </c>
    </row>
    <row r="6" spans="2:25">
      <c r="C6" s="427" t="s">
        <v>1615</v>
      </c>
    </row>
    <row r="7" spans="2:25">
      <c r="C7" s="427" t="s">
        <v>1696</v>
      </c>
    </row>
    <row r="9" spans="2:25">
      <c r="D9" s="427" t="s">
        <v>1595</v>
      </c>
    </row>
    <row r="10" spans="2:25" ht="12" customHeight="1">
      <c r="D10" s="427" t="s">
        <v>3114</v>
      </c>
    </row>
    <row r="11" spans="2:25">
      <c r="D11" s="1438" t="s">
        <v>1599</v>
      </c>
      <c r="E11" s="1225" t="s">
        <v>1598</v>
      </c>
      <c r="F11" s="1225"/>
      <c r="G11" s="1225"/>
      <c r="H11" s="1430" t="s">
        <v>1597</v>
      </c>
      <c r="I11" s="1430" t="s">
        <v>138</v>
      </c>
      <c r="J11" s="1430" t="s">
        <v>140</v>
      </c>
      <c r="K11" s="1430" t="s">
        <v>139</v>
      </c>
      <c r="L11" s="1430" t="s">
        <v>462</v>
      </c>
      <c r="M11" s="1430"/>
      <c r="N11" s="1430"/>
      <c r="O11" s="1430"/>
      <c r="P11" s="1430"/>
      <c r="Q11" s="1430"/>
    </row>
    <row r="12" spans="2:25" ht="12" customHeight="1">
      <c r="D12" s="1439"/>
      <c r="E12" s="1225"/>
      <c r="F12" s="1225"/>
      <c r="G12" s="1225"/>
      <c r="H12" s="1430"/>
      <c r="I12" s="1430"/>
      <c r="J12" s="1430"/>
      <c r="K12" s="1430"/>
      <c r="L12" s="1430" t="s">
        <v>262</v>
      </c>
      <c r="M12" s="1430"/>
      <c r="N12" s="1430"/>
      <c r="O12" s="1430"/>
      <c r="P12" s="1430" t="s">
        <v>418</v>
      </c>
      <c r="Q12" s="1430"/>
    </row>
    <row r="13" spans="2:25" ht="12" customHeight="1">
      <c r="D13" s="1440"/>
      <c r="E13" s="1225"/>
      <c r="F13" s="1225"/>
      <c r="G13" s="1225"/>
      <c r="H13" s="1430"/>
      <c r="I13" s="1430"/>
      <c r="J13" s="1430"/>
      <c r="K13" s="1430"/>
      <c r="L13" s="1430" t="s">
        <v>241</v>
      </c>
      <c r="M13" s="1430"/>
      <c r="N13" s="1430" t="s">
        <v>242</v>
      </c>
      <c r="O13" s="1430"/>
      <c r="P13" s="1430"/>
      <c r="Q13" s="1430"/>
    </row>
    <row r="14" spans="2:25">
      <c r="D14" s="1433" t="s">
        <v>1596</v>
      </c>
      <c r="E14" s="1114" t="s">
        <v>440</v>
      </c>
      <c r="F14" s="1114"/>
      <c r="G14" s="1114"/>
      <c r="H14" s="123" t="s">
        <v>141</v>
      </c>
      <c r="I14" s="1425" t="s">
        <v>143</v>
      </c>
      <c r="J14" s="1425">
        <v>1</v>
      </c>
      <c r="K14" s="1425">
        <v>1</v>
      </c>
      <c r="L14" s="1431">
        <v>0</v>
      </c>
      <c r="M14" s="1432"/>
      <c r="N14" s="1431">
        <v>2</v>
      </c>
      <c r="O14" s="1432"/>
      <c r="P14" s="1434" t="s">
        <v>423</v>
      </c>
      <c r="Q14" s="1435"/>
    </row>
    <row r="15" spans="2:25" ht="22.5" customHeight="1">
      <c r="D15" s="1433"/>
      <c r="E15" s="1114"/>
      <c r="F15" s="1114"/>
      <c r="G15" s="1114"/>
      <c r="H15" s="208"/>
      <c r="I15" s="1426"/>
      <c r="J15" s="1426"/>
      <c r="K15" s="1426"/>
      <c r="L15" s="1436">
        <v>16</v>
      </c>
      <c r="M15" s="1436"/>
      <c r="N15" s="1436">
        <v>31</v>
      </c>
      <c r="O15" s="1436"/>
      <c r="P15" s="1436" t="s">
        <v>419</v>
      </c>
      <c r="Q15" s="1436"/>
    </row>
    <row r="16" spans="2:25" ht="12" customHeight="1">
      <c r="D16" s="1433"/>
      <c r="E16" s="1114"/>
      <c r="F16" s="1114"/>
      <c r="G16" s="1114"/>
      <c r="H16" s="209"/>
      <c r="I16" s="1427"/>
      <c r="J16" s="1427"/>
      <c r="K16" s="1427"/>
      <c r="L16" s="1412">
        <v>59</v>
      </c>
      <c r="M16" s="1412"/>
      <c r="N16" s="1412">
        <v>89</v>
      </c>
      <c r="O16" s="1412"/>
      <c r="P16" s="1412" t="s">
        <v>435</v>
      </c>
      <c r="Q16" s="1412"/>
    </row>
    <row r="17" spans="4:21">
      <c r="D17" s="1433"/>
      <c r="E17" s="1114" t="s">
        <v>441</v>
      </c>
      <c r="F17" s="1114"/>
      <c r="G17" s="1114"/>
      <c r="H17" s="123" t="s">
        <v>141</v>
      </c>
      <c r="I17" s="1425" t="s">
        <v>143</v>
      </c>
      <c r="J17" s="1425">
        <v>1</v>
      </c>
      <c r="K17" s="1425">
        <v>1</v>
      </c>
      <c r="L17" s="1415">
        <v>0</v>
      </c>
      <c r="M17" s="1415"/>
      <c r="N17" s="1431">
        <v>2</v>
      </c>
      <c r="O17" s="1432"/>
      <c r="P17" s="1437" t="s">
        <v>437</v>
      </c>
      <c r="Q17" s="1415"/>
    </row>
    <row r="18" spans="4:21">
      <c r="D18" s="1433"/>
      <c r="E18" s="1114"/>
      <c r="F18" s="1114"/>
      <c r="G18" s="1114"/>
      <c r="H18" s="208"/>
      <c r="I18" s="1426"/>
      <c r="J18" s="1426"/>
      <c r="K18" s="1426"/>
      <c r="L18" s="1436">
        <v>16</v>
      </c>
      <c r="M18" s="1436"/>
      <c r="N18" s="1436">
        <v>31</v>
      </c>
      <c r="O18" s="1436"/>
      <c r="P18" s="1436" t="s">
        <v>438</v>
      </c>
      <c r="Q18" s="1436"/>
    </row>
    <row r="19" spans="4:21">
      <c r="D19" s="1433"/>
      <c r="E19" s="1114"/>
      <c r="F19" s="1114"/>
      <c r="G19" s="1114"/>
      <c r="H19" s="209"/>
      <c r="I19" s="1427"/>
      <c r="J19" s="1427"/>
      <c r="K19" s="1427"/>
      <c r="L19" s="1412">
        <v>59</v>
      </c>
      <c r="M19" s="1412"/>
      <c r="N19" s="1412">
        <v>89</v>
      </c>
      <c r="O19" s="1412"/>
      <c r="P19" s="1412" t="s">
        <v>439</v>
      </c>
      <c r="Q19" s="1412"/>
    </row>
    <row r="21" spans="4:21">
      <c r="D21" s="427" t="s">
        <v>1594</v>
      </c>
    </row>
    <row r="22" spans="4:21">
      <c r="D22" s="427" t="s">
        <v>3115</v>
      </c>
    </row>
    <row r="23" spans="4:21">
      <c r="D23" s="1175" t="s">
        <v>1605</v>
      </c>
      <c r="E23" s="1175"/>
      <c r="F23" s="1175"/>
      <c r="G23" s="1175"/>
      <c r="H23" s="1175" t="s">
        <v>1600</v>
      </c>
      <c r="I23" s="1175"/>
      <c r="J23" s="1175"/>
      <c r="K23" s="1175"/>
      <c r="L23" s="1175"/>
      <c r="M23" s="1175"/>
      <c r="N23" s="1175"/>
      <c r="O23" s="1175"/>
      <c r="P23" s="1424"/>
      <c r="Q23" s="1424"/>
      <c r="R23" s="1424"/>
      <c r="S23" s="1424"/>
      <c r="T23" s="1424"/>
      <c r="U23" s="1174"/>
    </row>
    <row r="24" spans="4:21">
      <c r="D24" s="1175"/>
      <c r="E24" s="1175"/>
      <c r="F24" s="1175"/>
      <c r="G24" s="1175"/>
      <c r="H24" s="1175" t="s">
        <v>1601</v>
      </c>
      <c r="I24" s="1175" t="s">
        <v>1061</v>
      </c>
      <c r="J24" s="1175"/>
      <c r="K24" s="1175"/>
      <c r="L24" s="1175" t="s">
        <v>1119</v>
      </c>
      <c r="M24" s="1175"/>
      <c r="N24" s="1175"/>
      <c r="O24" s="1175"/>
      <c r="P24" s="1175" t="s">
        <v>1602</v>
      </c>
      <c r="Q24" s="1175"/>
      <c r="R24" s="1175"/>
      <c r="S24" s="1175"/>
      <c r="T24" s="1175" t="s">
        <v>418</v>
      </c>
      <c r="U24" s="1175"/>
    </row>
    <row r="25" spans="4:21">
      <c r="D25" s="1175"/>
      <c r="E25" s="1175"/>
      <c r="F25" s="1175"/>
      <c r="G25" s="1175"/>
      <c r="H25" s="1175"/>
      <c r="I25" s="1175"/>
      <c r="J25" s="1175"/>
      <c r="K25" s="1175"/>
      <c r="L25" s="1175"/>
      <c r="M25" s="1175"/>
      <c r="N25" s="1175"/>
      <c r="O25" s="1175"/>
      <c r="P25" s="1175" t="s">
        <v>1603</v>
      </c>
      <c r="Q25" s="1175"/>
      <c r="R25" s="1175" t="s">
        <v>1604</v>
      </c>
      <c r="S25" s="1175"/>
      <c r="T25" s="1175"/>
      <c r="U25" s="1175"/>
    </row>
    <row r="26" spans="4:21">
      <c r="D26" s="1189" t="s">
        <v>1606</v>
      </c>
      <c r="E26" s="1189"/>
      <c r="F26" s="1189"/>
      <c r="G26" s="1189"/>
      <c r="H26" s="206" t="s">
        <v>1607</v>
      </c>
      <c r="I26" s="1047" t="s">
        <v>1608</v>
      </c>
      <c r="J26" s="1134"/>
      <c r="K26" s="1135"/>
      <c r="L26" s="1189" t="s">
        <v>1609</v>
      </c>
      <c r="M26" s="1189"/>
      <c r="N26" s="1189"/>
      <c r="O26" s="1189"/>
      <c r="P26" s="1414">
        <v>0</v>
      </c>
      <c r="Q26" s="1414"/>
      <c r="R26" s="1415">
        <v>2</v>
      </c>
      <c r="S26" s="1414"/>
      <c r="T26" s="1416" t="s">
        <v>1610</v>
      </c>
      <c r="U26" s="1414"/>
    </row>
    <row r="27" spans="4:21" ht="12" customHeight="1">
      <c r="D27" s="1229"/>
      <c r="E27" s="1229"/>
      <c r="F27" s="1229"/>
      <c r="G27" s="1229"/>
      <c r="H27" s="205"/>
      <c r="I27" s="1229"/>
      <c r="J27" s="1229"/>
      <c r="K27" s="1229"/>
      <c r="L27" s="1229"/>
      <c r="M27" s="1229"/>
      <c r="N27" s="1229"/>
      <c r="O27" s="1229"/>
      <c r="P27" s="1417">
        <v>16</v>
      </c>
      <c r="Q27" s="1417"/>
      <c r="R27" s="1417">
        <v>31</v>
      </c>
      <c r="S27" s="1417"/>
      <c r="T27" s="1417" t="s">
        <v>1611</v>
      </c>
      <c r="U27" s="1417"/>
    </row>
    <row r="28" spans="4:21" ht="12" customHeight="1">
      <c r="D28" s="1229"/>
      <c r="E28" s="1229"/>
      <c r="F28" s="1229"/>
      <c r="G28" s="1229"/>
      <c r="H28" s="204"/>
      <c r="I28" s="1190"/>
      <c r="J28" s="1190"/>
      <c r="K28" s="1190"/>
      <c r="L28" s="1190"/>
      <c r="M28" s="1190"/>
      <c r="N28" s="1190"/>
      <c r="O28" s="1190"/>
      <c r="P28" s="1412">
        <v>59</v>
      </c>
      <c r="Q28" s="1413"/>
      <c r="R28" s="1413">
        <v>89</v>
      </c>
      <c r="S28" s="1413"/>
      <c r="T28" s="1413" t="s">
        <v>1612</v>
      </c>
      <c r="U28" s="1413"/>
    </row>
    <row r="29" spans="4:21">
      <c r="D29" s="1229"/>
      <c r="E29" s="1229"/>
      <c r="F29" s="1229"/>
      <c r="G29" s="1229"/>
      <c r="H29" s="206" t="s">
        <v>1607</v>
      </c>
      <c r="I29" s="1189" t="s">
        <v>1608</v>
      </c>
      <c r="J29" s="1189"/>
      <c r="K29" s="1189"/>
      <c r="L29" s="1189" t="s">
        <v>1613</v>
      </c>
      <c r="M29" s="1189"/>
      <c r="N29" s="1189"/>
      <c r="O29" s="1189"/>
      <c r="P29" s="1414">
        <v>0</v>
      </c>
      <c r="Q29" s="1414"/>
      <c r="R29" s="1415">
        <v>2</v>
      </c>
      <c r="S29" s="1414"/>
      <c r="T29" s="1416" t="s">
        <v>1610</v>
      </c>
      <c r="U29" s="1414"/>
    </row>
    <row r="30" spans="4:21" ht="12" customHeight="1">
      <c r="D30" s="1229"/>
      <c r="E30" s="1229"/>
      <c r="F30" s="1229"/>
      <c r="G30" s="1229"/>
      <c r="H30" s="205"/>
      <c r="I30" s="1229"/>
      <c r="J30" s="1229"/>
      <c r="K30" s="1229"/>
      <c r="L30" s="1229"/>
      <c r="M30" s="1229"/>
      <c r="N30" s="1229"/>
      <c r="O30" s="1229"/>
      <c r="P30" s="1417">
        <v>16</v>
      </c>
      <c r="Q30" s="1417"/>
      <c r="R30" s="1417">
        <v>31</v>
      </c>
      <c r="S30" s="1417"/>
      <c r="T30" s="1417" t="s">
        <v>1611</v>
      </c>
      <c r="U30" s="1417"/>
    </row>
    <row r="31" spans="4:21" ht="12" customHeight="1">
      <c r="D31" s="1190"/>
      <c r="E31" s="1190"/>
      <c r="F31" s="1190"/>
      <c r="G31" s="1190"/>
      <c r="H31" s="204"/>
      <c r="I31" s="1190"/>
      <c r="J31" s="1190"/>
      <c r="K31" s="1190"/>
      <c r="L31" s="1190"/>
      <c r="M31" s="1190"/>
      <c r="N31" s="1190"/>
      <c r="O31" s="1190"/>
      <c r="P31" s="1412">
        <v>59</v>
      </c>
      <c r="Q31" s="1413"/>
      <c r="R31" s="1413">
        <v>89</v>
      </c>
      <c r="S31" s="1413"/>
      <c r="T31" s="1413" t="s">
        <v>1612</v>
      </c>
      <c r="U31" s="1413"/>
    </row>
    <row r="34" spans="3:30">
      <c r="C34" s="426" t="s">
        <v>1621</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row>
    <row r="35" spans="3:30" ht="12" customHeight="1"/>
    <row r="36" spans="3:30">
      <c r="C36" s="427" t="s">
        <v>1619</v>
      </c>
    </row>
    <row r="37" spans="3:30">
      <c r="D37" s="427" t="s">
        <v>1712</v>
      </c>
    </row>
    <row r="38" spans="3:30">
      <c r="D38" s="427" t="s">
        <v>3116</v>
      </c>
    </row>
    <row r="39" spans="3:30">
      <c r="D39" s="1438" t="s">
        <v>1599</v>
      </c>
      <c r="E39" s="1225" t="s">
        <v>1598</v>
      </c>
      <c r="F39" s="1225"/>
      <c r="G39" s="1225"/>
      <c r="H39" s="1430" t="s">
        <v>1597</v>
      </c>
      <c r="I39" s="1430" t="s">
        <v>138</v>
      </c>
      <c r="J39" s="1430" t="s">
        <v>140</v>
      </c>
      <c r="K39" s="1430" t="s">
        <v>139</v>
      </c>
      <c r="L39" s="1430" t="s">
        <v>462</v>
      </c>
      <c r="M39" s="1430"/>
      <c r="N39" s="1430"/>
      <c r="O39" s="1430"/>
      <c r="P39" s="1430"/>
      <c r="Q39" s="1430"/>
    </row>
    <row r="40" spans="3:30" ht="12" customHeight="1">
      <c r="D40" s="1439"/>
      <c r="E40" s="1225"/>
      <c r="F40" s="1225"/>
      <c r="G40" s="1225"/>
      <c r="H40" s="1430"/>
      <c r="I40" s="1430"/>
      <c r="J40" s="1430"/>
      <c r="K40" s="1430"/>
      <c r="L40" s="1430" t="s">
        <v>262</v>
      </c>
      <c r="M40" s="1430"/>
      <c r="N40" s="1430"/>
      <c r="O40" s="1430"/>
      <c r="P40" s="1430" t="s">
        <v>418</v>
      </c>
      <c r="Q40" s="1430"/>
    </row>
    <row r="41" spans="3:30" ht="12" customHeight="1">
      <c r="D41" s="1440"/>
      <c r="E41" s="1225"/>
      <c r="F41" s="1225"/>
      <c r="G41" s="1225"/>
      <c r="H41" s="1430"/>
      <c r="I41" s="1430"/>
      <c r="J41" s="1430"/>
      <c r="K41" s="1430"/>
      <c r="L41" s="1430" t="s">
        <v>241</v>
      </c>
      <c r="M41" s="1430"/>
      <c r="N41" s="1430" t="s">
        <v>242</v>
      </c>
      <c r="O41" s="1430"/>
      <c r="P41" s="1430"/>
      <c r="Q41" s="1430"/>
    </row>
    <row r="42" spans="3:30" ht="41.25" customHeight="1">
      <c r="D42" s="1433" t="s">
        <v>785</v>
      </c>
      <c r="E42" s="1114" t="s">
        <v>440</v>
      </c>
      <c r="F42" s="1114"/>
      <c r="G42" s="1114"/>
      <c r="H42" s="123" t="s">
        <v>141</v>
      </c>
      <c r="I42" s="1425" t="s">
        <v>143</v>
      </c>
      <c r="J42" s="1425">
        <v>1</v>
      </c>
      <c r="K42" s="1425">
        <v>1</v>
      </c>
      <c r="L42" s="1431">
        <v>0</v>
      </c>
      <c r="M42" s="1432"/>
      <c r="N42" s="1431">
        <v>2</v>
      </c>
      <c r="O42" s="1432"/>
      <c r="P42" s="1434" t="s">
        <v>423</v>
      </c>
      <c r="Q42" s="1435"/>
      <c r="R42" s="1366" t="s">
        <v>1718</v>
      </c>
      <c r="S42" s="1366"/>
      <c r="T42" s="1366"/>
      <c r="U42" s="1366"/>
      <c r="V42" s="1366"/>
      <c r="W42" s="1366"/>
      <c r="X42" s="1366"/>
      <c r="Y42" s="1366"/>
    </row>
    <row r="43" spans="3:30" ht="22.5" customHeight="1">
      <c r="D43" s="1433"/>
      <c r="E43" s="1114"/>
      <c r="F43" s="1114"/>
      <c r="G43" s="1114"/>
      <c r="H43" s="208"/>
      <c r="I43" s="1426"/>
      <c r="J43" s="1426"/>
      <c r="K43" s="1426"/>
      <c r="L43" s="1436">
        <v>16</v>
      </c>
      <c r="M43" s="1436"/>
      <c r="N43" s="1436">
        <v>31</v>
      </c>
      <c r="O43" s="1436"/>
      <c r="P43" s="1436" t="s">
        <v>419</v>
      </c>
      <c r="Q43" s="1436"/>
    </row>
    <row r="44" spans="3:30" ht="12" customHeight="1">
      <c r="D44" s="1433"/>
      <c r="E44" s="1114"/>
      <c r="F44" s="1114"/>
      <c r="G44" s="1114"/>
      <c r="H44" s="209"/>
      <c r="I44" s="1427"/>
      <c r="J44" s="1427"/>
      <c r="K44" s="1427"/>
      <c r="L44" s="1412">
        <v>59</v>
      </c>
      <c r="M44" s="1412"/>
      <c r="N44" s="1412">
        <v>89</v>
      </c>
      <c r="O44" s="1412"/>
      <c r="P44" s="1412" t="s">
        <v>435</v>
      </c>
      <c r="Q44" s="1412"/>
    </row>
    <row r="45" spans="3:30">
      <c r="D45" s="1433"/>
      <c r="E45" s="1114" t="s">
        <v>441</v>
      </c>
      <c r="F45" s="1114"/>
      <c r="G45" s="1114"/>
      <c r="H45" s="123" t="s">
        <v>141</v>
      </c>
      <c r="I45" s="1425" t="s">
        <v>143</v>
      </c>
      <c r="J45" s="1425">
        <v>1</v>
      </c>
      <c r="K45" s="1425">
        <v>1</v>
      </c>
      <c r="L45" s="1415">
        <v>0</v>
      </c>
      <c r="M45" s="1415"/>
      <c r="N45" s="1431">
        <v>2</v>
      </c>
      <c r="O45" s="1432"/>
      <c r="P45" s="1437" t="s">
        <v>437</v>
      </c>
      <c r="Q45" s="1415"/>
    </row>
    <row r="46" spans="3:30">
      <c r="D46" s="1433"/>
      <c r="E46" s="1114"/>
      <c r="F46" s="1114"/>
      <c r="G46" s="1114"/>
      <c r="H46" s="208"/>
      <c r="I46" s="1426"/>
      <c r="J46" s="1426"/>
      <c r="K46" s="1426"/>
      <c r="L46" s="1436">
        <v>16</v>
      </c>
      <c r="M46" s="1436"/>
      <c r="N46" s="1436">
        <v>31</v>
      </c>
      <c r="O46" s="1436"/>
      <c r="P46" s="1436" t="s">
        <v>438</v>
      </c>
      <c r="Q46" s="1436"/>
    </row>
    <row r="47" spans="3:30">
      <c r="D47" s="1433"/>
      <c r="E47" s="1114"/>
      <c r="F47" s="1114"/>
      <c r="G47" s="1114"/>
      <c r="H47" s="209"/>
      <c r="I47" s="1427"/>
      <c r="J47" s="1427"/>
      <c r="K47" s="1427"/>
      <c r="L47" s="1412">
        <v>59</v>
      </c>
      <c r="M47" s="1412"/>
      <c r="N47" s="1412">
        <v>89</v>
      </c>
      <c r="O47" s="1412"/>
      <c r="P47" s="1412" t="s">
        <v>439</v>
      </c>
      <c r="Q47" s="1412"/>
    </row>
    <row r="48" spans="3:30" ht="45.75" customHeight="1"/>
    <row r="49" spans="3:25">
      <c r="D49" s="427" t="s">
        <v>3117</v>
      </c>
    </row>
    <row r="50" spans="3:25">
      <c r="D50" s="1438" t="s">
        <v>1599</v>
      </c>
      <c r="E50" s="1225" t="s">
        <v>1598</v>
      </c>
      <c r="F50" s="1225"/>
      <c r="G50" s="1225"/>
      <c r="H50" s="1430" t="s">
        <v>1597</v>
      </c>
      <c r="I50" s="1430" t="s">
        <v>138</v>
      </c>
      <c r="J50" s="1430" t="s">
        <v>140</v>
      </c>
      <c r="K50" s="1430" t="s">
        <v>139</v>
      </c>
      <c r="L50" s="1430" t="s">
        <v>462</v>
      </c>
      <c r="M50" s="1430"/>
      <c r="N50" s="1430"/>
      <c r="O50" s="1430"/>
      <c r="P50" s="1430"/>
      <c r="Q50" s="1430"/>
    </row>
    <row r="51" spans="3:25">
      <c r="D51" s="1439"/>
      <c r="E51" s="1225"/>
      <c r="F51" s="1225"/>
      <c r="G51" s="1225"/>
      <c r="H51" s="1430"/>
      <c r="I51" s="1430"/>
      <c r="J51" s="1430"/>
      <c r="K51" s="1430"/>
      <c r="L51" s="1430" t="s">
        <v>262</v>
      </c>
      <c r="M51" s="1430"/>
      <c r="N51" s="1430"/>
      <c r="O51" s="1430"/>
      <c r="P51" s="1430" t="s">
        <v>418</v>
      </c>
      <c r="Q51" s="1430"/>
    </row>
    <row r="52" spans="3:25">
      <c r="D52" s="1440"/>
      <c r="E52" s="1225"/>
      <c r="F52" s="1225"/>
      <c r="G52" s="1225"/>
      <c r="H52" s="1430"/>
      <c r="I52" s="1430"/>
      <c r="J52" s="1430"/>
      <c r="K52" s="1430"/>
      <c r="L52" s="1430" t="s">
        <v>241</v>
      </c>
      <c r="M52" s="1430"/>
      <c r="N52" s="1430" t="s">
        <v>242</v>
      </c>
      <c r="O52" s="1430"/>
      <c r="P52" s="1430"/>
      <c r="Q52" s="1430"/>
    </row>
    <row r="53" spans="3:25" ht="75" customHeight="1">
      <c r="D53" s="1433" t="s">
        <v>1596</v>
      </c>
      <c r="E53" s="1114" t="s">
        <v>440</v>
      </c>
      <c r="F53" s="1114"/>
      <c r="G53" s="1114"/>
      <c r="H53" s="1425" t="s">
        <v>141</v>
      </c>
      <c r="I53" s="1425" t="s">
        <v>143</v>
      </c>
      <c r="J53" s="1425">
        <v>1</v>
      </c>
      <c r="K53" s="509">
        <v>1</v>
      </c>
      <c r="L53" s="1431">
        <v>0</v>
      </c>
      <c r="M53" s="1432"/>
      <c r="N53" s="1431">
        <v>5</v>
      </c>
      <c r="O53" s="1432"/>
      <c r="P53" s="1434" t="s">
        <v>423</v>
      </c>
      <c r="Q53" s="1435"/>
      <c r="R53" s="1366" t="s">
        <v>3118</v>
      </c>
      <c r="S53" s="1366"/>
      <c r="T53" s="1366"/>
      <c r="U53" s="1366"/>
      <c r="V53" s="1366"/>
      <c r="W53" s="1366"/>
      <c r="X53" s="1366"/>
      <c r="Y53" s="1366"/>
    </row>
    <row r="54" spans="3:25" ht="36.75" customHeight="1">
      <c r="D54" s="1433"/>
      <c r="E54" s="1114"/>
      <c r="F54" s="1114"/>
      <c r="G54" s="1114"/>
      <c r="H54" s="1426"/>
      <c r="I54" s="1426"/>
      <c r="J54" s="1426"/>
      <c r="K54" s="1428">
        <v>2</v>
      </c>
      <c r="L54" s="1474">
        <f>15.5*2</f>
        <v>31</v>
      </c>
      <c r="M54" s="1474"/>
      <c r="N54" s="1474">
        <f>31.5*2</f>
        <v>63</v>
      </c>
      <c r="O54" s="1474"/>
      <c r="P54" s="1417" t="s">
        <v>1697</v>
      </c>
      <c r="Q54" s="1417"/>
      <c r="R54" s="1418" t="s">
        <v>1719</v>
      </c>
      <c r="S54" s="1419"/>
      <c r="T54" s="1419"/>
      <c r="U54" s="1419"/>
      <c r="V54" s="1419"/>
      <c r="W54" s="1419"/>
      <c r="X54" s="1419"/>
      <c r="Y54" s="1420"/>
    </row>
    <row r="55" spans="3:25" ht="36.75" customHeight="1">
      <c r="D55" s="1433"/>
      <c r="E55" s="1114"/>
      <c r="F55" s="1114"/>
      <c r="G55" s="1114"/>
      <c r="H55" s="1427"/>
      <c r="I55" s="1427"/>
      <c r="J55" s="1427"/>
      <c r="K55" s="1429"/>
      <c r="L55" s="1467">
        <f>58*2</f>
        <v>116</v>
      </c>
      <c r="M55" s="1467"/>
      <c r="N55" s="1467">
        <f>89*2</f>
        <v>178</v>
      </c>
      <c r="O55" s="1467"/>
      <c r="P55" s="1413" t="s">
        <v>1698</v>
      </c>
      <c r="Q55" s="1413"/>
      <c r="R55" s="1421"/>
      <c r="S55" s="1422"/>
      <c r="T55" s="1422"/>
      <c r="U55" s="1422"/>
      <c r="V55" s="1422"/>
      <c r="W55" s="1422"/>
      <c r="X55" s="1422"/>
      <c r="Y55" s="1423"/>
    </row>
    <row r="56" spans="3:25" ht="12" customHeight="1">
      <c r="D56" s="1433"/>
      <c r="E56" s="1114" t="s">
        <v>441</v>
      </c>
      <c r="F56" s="1114"/>
      <c r="G56" s="1114"/>
      <c r="H56" s="1425" t="s">
        <v>141</v>
      </c>
      <c r="I56" s="1425" t="s">
        <v>143</v>
      </c>
      <c r="J56" s="1425">
        <v>1</v>
      </c>
      <c r="K56" s="1468">
        <v>2</v>
      </c>
      <c r="L56" s="1471">
        <v>0</v>
      </c>
      <c r="M56" s="1471"/>
      <c r="N56" s="1472">
        <v>2</v>
      </c>
      <c r="O56" s="1473"/>
      <c r="P56" s="1437" t="s">
        <v>437</v>
      </c>
      <c r="Q56" s="1415"/>
    </row>
    <row r="57" spans="3:25">
      <c r="D57" s="1433"/>
      <c r="E57" s="1114"/>
      <c r="F57" s="1114"/>
      <c r="G57" s="1114"/>
      <c r="H57" s="1426"/>
      <c r="I57" s="1426"/>
      <c r="J57" s="1426"/>
      <c r="K57" s="1469"/>
      <c r="L57" s="1474">
        <f>15.5*2</f>
        <v>31</v>
      </c>
      <c r="M57" s="1474"/>
      <c r="N57" s="1474">
        <f>31.5*2</f>
        <v>63</v>
      </c>
      <c r="O57" s="1474"/>
      <c r="P57" s="1417" t="s">
        <v>1697</v>
      </c>
      <c r="Q57" s="1417"/>
    </row>
    <row r="58" spans="3:25">
      <c r="D58" s="1433"/>
      <c r="E58" s="1114"/>
      <c r="F58" s="1114"/>
      <c r="G58" s="1114"/>
      <c r="H58" s="1427"/>
      <c r="I58" s="1427"/>
      <c r="J58" s="1427"/>
      <c r="K58" s="1470"/>
      <c r="L58" s="1467">
        <f>58*2</f>
        <v>116</v>
      </c>
      <c r="M58" s="1467"/>
      <c r="N58" s="1467">
        <f>89*2</f>
        <v>178</v>
      </c>
      <c r="O58" s="1467"/>
      <c r="P58" s="1413" t="s">
        <v>1698</v>
      </c>
      <c r="Q58" s="1413"/>
    </row>
    <row r="59" spans="3:25">
      <c r="D59" s="510" t="s">
        <v>1620</v>
      </c>
    </row>
    <row r="61" spans="3:25">
      <c r="C61" s="427" t="s">
        <v>1616</v>
      </c>
    </row>
    <row r="62" spans="3:25">
      <c r="D62" s="427" t="s">
        <v>1720</v>
      </c>
    </row>
    <row r="63" spans="3:25">
      <c r="D63" s="427" t="s">
        <v>3119</v>
      </c>
    </row>
    <row r="64" spans="3:25">
      <c r="D64" s="1175" t="s">
        <v>1605</v>
      </c>
      <c r="E64" s="1175"/>
      <c r="F64" s="1175"/>
      <c r="G64" s="1175"/>
      <c r="H64" s="1175" t="s">
        <v>1600</v>
      </c>
      <c r="I64" s="1175"/>
      <c r="J64" s="1175"/>
      <c r="K64" s="1175"/>
      <c r="L64" s="1175"/>
      <c r="M64" s="1175"/>
      <c r="N64" s="1175"/>
      <c r="O64" s="1175"/>
      <c r="P64" s="1424"/>
      <c r="Q64" s="1424"/>
      <c r="R64" s="1424"/>
      <c r="S64" s="1424"/>
      <c r="T64" s="1424"/>
      <c r="U64" s="1174"/>
    </row>
    <row r="65" spans="4:29">
      <c r="D65" s="1175"/>
      <c r="E65" s="1175"/>
      <c r="F65" s="1175"/>
      <c r="G65" s="1175"/>
      <c r="H65" s="1175" t="s">
        <v>1601</v>
      </c>
      <c r="I65" s="1175" t="s">
        <v>1061</v>
      </c>
      <c r="J65" s="1175"/>
      <c r="K65" s="1175"/>
      <c r="L65" s="1175" t="s">
        <v>1119</v>
      </c>
      <c r="M65" s="1175"/>
      <c r="N65" s="1175"/>
      <c r="O65" s="1175"/>
      <c r="P65" s="1175" t="s">
        <v>1602</v>
      </c>
      <c r="Q65" s="1175"/>
      <c r="R65" s="1175"/>
      <c r="S65" s="1175"/>
      <c r="T65" s="1175" t="s">
        <v>418</v>
      </c>
      <c r="U65" s="1175"/>
    </row>
    <row r="66" spans="4:29">
      <c r="D66" s="1175"/>
      <c r="E66" s="1175"/>
      <c r="F66" s="1175"/>
      <c r="G66" s="1175"/>
      <c r="H66" s="1175"/>
      <c r="I66" s="1175"/>
      <c r="J66" s="1175"/>
      <c r="K66" s="1175"/>
      <c r="L66" s="1175"/>
      <c r="M66" s="1175"/>
      <c r="N66" s="1175"/>
      <c r="O66" s="1175"/>
      <c r="P66" s="1175" t="s">
        <v>1603</v>
      </c>
      <c r="Q66" s="1175"/>
      <c r="R66" s="1175" t="s">
        <v>1604</v>
      </c>
      <c r="S66" s="1175"/>
      <c r="T66" s="1175"/>
      <c r="U66" s="1175"/>
    </row>
    <row r="67" spans="4:29">
      <c r="D67" s="1189" t="s">
        <v>1606</v>
      </c>
      <c r="E67" s="1189"/>
      <c r="F67" s="1189"/>
      <c r="G67" s="1189"/>
      <c r="H67" s="206" t="s">
        <v>1607</v>
      </c>
      <c r="I67" s="1047" t="s">
        <v>1608</v>
      </c>
      <c r="J67" s="1134"/>
      <c r="K67" s="1135"/>
      <c r="L67" s="1189" t="s">
        <v>1609</v>
      </c>
      <c r="M67" s="1189"/>
      <c r="N67" s="1189"/>
      <c r="O67" s="1189"/>
      <c r="P67" s="1414">
        <v>0</v>
      </c>
      <c r="Q67" s="1414"/>
      <c r="R67" s="1415">
        <v>2</v>
      </c>
      <c r="S67" s="1414"/>
      <c r="T67" s="1416" t="s">
        <v>261</v>
      </c>
      <c r="U67" s="1414"/>
    </row>
    <row r="68" spans="4:29" ht="12" customHeight="1">
      <c r="D68" s="1229"/>
      <c r="E68" s="1229"/>
      <c r="F68" s="1229"/>
      <c r="G68" s="1229"/>
      <c r="H68" s="205"/>
      <c r="I68" s="1229"/>
      <c r="J68" s="1229"/>
      <c r="K68" s="1229"/>
      <c r="L68" s="1229"/>
      <c r="M68" s="1229"/>
      <c r="N68" s="1229"/>
      <c r="O68" s="1229"/>
      <c r="P68" s="1417">
        <v>16</v>
      </c>
      <c r="Q68" s="1417"/>
      <c r="R68" s="1417">
        <v>31</v>
      </c>
      <c r="S68" s="1417"/>
      <c r="T68" s="1417" t="s">
        <v>1611</v>
      </c>
      <c r="U68" s="1417"/>
    </row>
    <row r="69" spans="4:29" ht="12" customHeight="1">
      <c r="D69" s="1229"/>
      <c r="E69" s="1229"/>
      <c r="F69" s="1229"/>
      <c r="G69" s="1229"/>
      <c r="H69" s="204"/>
      <c r="I69" s="1190"/>
      <c r="J69" s="1190"/>
      <c r="K69" s="1190"/>
      <c r="L69" s="1190"/>
      <c r="M69" s="1190"/>
      <c r="N69" s="1190"/>
      <c r="O69" s="1190"/>
      <c r="P69" s="1412">
        <v>59</v>
      </c>
      <c r="Q69" s="1413"/>
      <c r="R69" s="1413">
        <v>89</v>
      </c>
      <c r="S69" s="1413"/>
      <c r="T69" s="1413" t="s">
        <v>1612</v>
      </c>
      <c r="U69" s="1413"/>
    </row>
    <row r="70" spans="4:29">
      <c r="D70" s="1229"/>
      <c r="E70" s="1229"/>
      <c r="F70" s="1229"/>
      <c r="G70" s="1229"/>
      <c r="H70" s="206" t="s">
        <v>1607</v>
      </c>
      <c r="I70" s="1189" t="s">
        <v>1608</v>
      </c>
      <c r="J70" s="1189"/>
      <c r="K70" s="1189"/>
      <c r="L70" s="1189" t="s">
        <v>1613</v>
      </c>
      <c r="M70" s="1189"/>
      <c r="N70" s="1189"/>
      <c r="O70" s="1189"/>
      <c r="P70" s="1414">
        <v>0</v>
      </c>
      <c r="Q70" s="1414"/>
      <c r="R70" s="1415">
        <v>2</v>
      </c>
      <c r="S70" s="1414"/>
      <c r="T70" s="1416" t="s">
        <v>261</v>
      </c>
      <c r="U70" s="1414"/>
    </row>
    <row r="71" spans="4:29" ht="12" customHeight="1">
      <c r="D71" s="1229"/>
      <c r="E71" s="1229"/>
      <c r="F71" s="1229"/>
      <c r="G71" s="1229"/>
      <c r="H71" s="205"/>
      <c r="I71" s="1229"/>
      <c r="J71" s="1229"/>
      <c r="K71" s="1229"/>
      <c r="L71" s="1229"/>
      <c r="M71" s="1229"/>
      <c r="N71" s="1229"/>
      <c r="O71" s="1229"/>
      <c r="P71" s="1417">
        <v>16</v>
      </c>
      <c r="Q71" s="1417"/>
      <c r="R71" s="1417">
        <v>31</v>
      </c>
      <c r="S71" s="1417"/>
      <c r="T71" s="1417" t="s">
        <v>1611</v>
      </c>
      <c r="U71" s="1417"/>
    </row>
    <row r="72" spans="4:29" ht="12" customHeight="1">
      <c r="D72" s="1190"/>
      <c r="E72" s="1190"/>
      <c r="F72" s="1190"/>
      <c r="G72" s="1190"/>
      <c r="H72" s="204"/>
      <c r="I72" s="1190"/>
      <c r="J72" s="1190"/>
      <c r="K72" s="1190"/>
      <c r="L72" s="1190"/>
      <c r="M72" s="1190"/>
      <c r="N72" s="1190"/>
      <c r="O72" s="1190"/>
      <c r="P72" s="1412">
        <v>59</v>
      </c>
      <c r="Q72" s="1413"/>
      <c r="R72" s="1413">
        <v>89</v>
      </c>
      <c r="S72" s="1413"/>
      <c r="T72" s="1413" t="s">
        <v>1612</v>
      </c>
      <c r="U72" s="1413"/>
    </row>
    <row r="73" spans="4:29" ht="45.75" customHeight="1"/>
    <row r="74" spans="4:29">
      <c r="D74" s="427" t="s">
        <v>3120</v>
      </c>
    </row>
    <row r="75" spans="4:29">
      <c r="D75" s="1175" t="s">
        <v>1605</v>
      </c>
      <c r="E75" s="1175"/>
      <c r="F75" s="1175"/>
      <c r="G75" s="1175"/>
      <c r="H75" s="1175" t="s">
        <v>1600</v>
      </c>
      <c r="I75" s="1175"/>
      <c r="J75" s="1175"/>
      <c r="K75" s="1175"/>
      <c r="L75" s="1175"/>
      <c r="M75" s="1175"/>
      <c r="N75" s="1175"/>
      <c r="O75" s="1175"/>
      <c r="P75" s="1424"/>
      <c r="Q75" s="1424"/>
      <c r="R75" s="1424"/>
      <c r="S75" s="1424"/>
      <c r="T75" s="1424"/>
      <c r="U75" s="1174"/>
      <c r="V75" s="1475" t="s">
        <v>823</v>
      </c>
      <c r="W75" s="1476"/>
      <c r="X75" s="1476"/>
      <c r="Y75" s="1476"/>
      <c r="Z75" s="1476"/>
      <c r="AA75" s="1476"/>
      <c r="AB75" s="1476"/>
      <c r="AC75" s="1477"/>
    </row>
    <row r="76" spans="4:29">
      <c r="D76" s="1175"/>
      <c r="E76" s="1175"/>
      <c r="F76" s="1175"/>
      <c r="G76" s="1175"/>
      <c r="H76" s="1175" t="s">
        <v>1601</v>
      </c>
      <c r="I76" s="1175" t="s">
        <v>1061</v>
      </c>
      <c r="J76" s="1175"/>
      <c r="K76" s="1175"/>
      <c r="L76" s="1175" t="s">
        <v>1119</v>
      </c>
      <c r="M76" s="1175"/>
      <c r="N76" s="1175"/>
      <c r="O76" s="1175"/>
      <c r="P76" s="1175" t="s">
        <v>1602</v>
      </c>
      <c r="Q76" s="1175"/>
      <c r="R76" s="1175"/>
      <c r="S76" s="1175"/>
      <c r="T76" s="1175" t="s">
        <v>418</v>
      </c>
      <c r="U76" s="1175"/>
      <c r="V76" s="1478"/>
      <c r="W76" s="1479"/>
      <c r="X76" s="1479"/>
      <c r="Y76" s="1479"/>
      <c r="Z76" s="1479"/>
      <c r="AA76" s="1479"/>
      <c r="AB76" s="1479"/>
      <c r="AC76" s="1480"/>
    </row>
    <row r="77" spans="4:29">
      <c r="D77" s="1175"/>
      <c r="E77" s="1175"/>
      <c r="F77" s="1175"/>
      <c r="G77" s="1175"/>
      <c r="H77" s="1175"/>
      <c r="I77" s="1175"/>
      <c r="J77" s="1175"/>
      <c r="K77" s="1175"/>
      <c r="L77" s="1175"/>
      <c r="M77" s="1175"/>
      <c r="N77" s="1175"/>
      <c r="O77" s="1175"/>
      <c r="P77" s="1175" t="s">
        <v>1603</v>
      </c>
      <c r="Q77" s="1175"/>
      <c r="R77" s="1175" t="s">
        <v>1604</v>
      </c>
      <c r="S77" s="1175"/>
      <c r="T77" s="1175"/>
      <c r="U77" s="1175"/>
      <c r="V77" s="1481"/>
      <c r="W77" s="1482"/>
      <c r="X77" s="1482"/>
      <c r="Y77" s="1482"/>
      <c r="Z77" s="1482"/>
      <c r="AA77" s="1482"/>
      <c r="AB77" s="1482"/>
      <c r="AC77" s="1483"/>
    </row>
    <row r="78" spans="4:29" ht="75.75" customHeight="1">
      <c r="D78" s="1189" t="s">
        <v>1606</v>
      </c>
      <c r="E78" s="1189"/>
      <c r="F78" s="1189"/>
      <c r="G78" s="1189"/>
      <c r="H78" s="206" t="s">
        <v>1607</v>
      </c>
      <c r="I78" s="1047" t="s">
        <v>1608</v>
      </c>
      <c r="J78" s="1134"/>
      <c r="K78" s="1135"/>
      <c r="L78" s="1189" t="s">
        <v>1617</v>
      </c>
      <c r="M78" s="1189"/>
      <c r="N78" s="1189"/>
      <c r="O78" s="1189"/>
      <c r="P78" s="1414">
        <v>0</v>
      </c>
      <c r="Q78" s="1414"/>
      <c r="R78" s="1415">
        <v>5</v>
      </c>
      <c r="S78" s="1414"/>
      <c r="T78" s="1416" t="s">
        <v>1610</v>
      </c>
      <c r="U78" s="1414"/>
      <c r="V78" s="1366" t="s">
        <v>3121</v>
      </c>
      <c r="W78" s="1366"/>
      <c r="X78" s="1366"/>
      <c r="Y78" s="1366"/>
      <c r="Z78" s="1366"/>
      <c r="AA78" s="1366"/>
      <c r="AB78" s="1366"/>
      <c r="AC78" s="1366"/>
    </row>
    <row r="79" spans="4:29" ht="37.5" customHeight="1">
      <c r="D79" s="1229"/>
      <c r="E79" s="1229"/>
      <c r="F79" s="1229"/>
      <c r="G79" s="1229"/>
      <c r="H79" s="205"/>
      <c r="I79" s="1229"/>
      <c r="J79" s="1229"/>
      <c r="K79" s="1229"/>
      <c r="L79" s="1229"/>
      <c r="M79" s="1229"/>
      <c r="N79" s="1229"/>
      <c r="O79" s="1229"/>
      <c r="P79" s="1474">
        <f>15.5*2</f>
        <v>31</v>
      </c>
      <c r="Q79" s="1474"/>
      <c r="R79" s="1474">
        <f>31.5*2</f>
        <v>63</v>
      </c>
      <c r="S79" s="1474"/>
      <c r="T79" s="1417" t="s">
        <v>1697</v>
      </c>
      <c r="U79" s="1417"/>
      <c r="V79" s="1418" t="s">
        <v>1726</v>
      </c>
      <c r="W79" s="1419"/>
      <c r="X79" s="1419"/>
      <c r="Y79" s="1419"/>
      <c r="Z79" s="1419"/>
      <c r="AA79" s="1419"/>
      <c r="AB79" s="1419"/>
      <c r="AC79" s="1420"/>
    </row>
    <row r="80" spans="4:29" ht="37.5" customHeight="1">
      <c r="D80" s="1229"/>
      <c r="E80" s="1229"/>
      <c r="F80" s="1229"/>
      <c r="G80" s="1229"/>
      <c r="H80" s="204"/>
      <c r="I80" s="1190"/>
      <c r="J80" s="1190"/>
      <c r="K80" s="1190"/>
      <c r="L80" s="1190"/>
      <c r="M80" s="1190"/>
      <c r="N80" s="1190"/>
      <c r="O80" s="1190"/>
      <c r="P80" s="1467">
        <f>58*2</f>
        <v>116</v>
      </c>
      <c r="Q80" s="1467"/>
      <c r="R80" s="1467">
        <f>89*2</f>
        <v>178</v>
      </c>
      <c r="S80" s="1467"/>
      <c r="T80" s="1413" t="s">
        <v>1698</v>
      </c>
      <c r="U80" s="1413"/>
      <c r="V80" s="1421"/>
      <c r="W80" s="1422"/>
      <c r="X80" s="1422"/>
      <c r="Y80" s="1422"/>
      <c r="Z80" s="1422"/>
      <c r="AA80" s="1422"/>
      <c r="AB80" s="1422"/>
      <c r="AC80" s="1423"/>
    </row>
    <row r="81" spans="3:32">
      <c r="D81" s="1229"/>
      <c r="E81" s="1229"/>
      <c r="F81" s="1229"/>
      <c r="G81" s="1229"/>
      <c r="H81" s="206" t="s">
        <v>1607</v>
      </c>
      <c r="I81" s="1189" t="s">
        <v>1608</v>
      </c>
      <c r="J81" s="1189"/>
      <c r="K81" s="1189"/>
      <c r="L81" s="1189" t="s">
        <v>1613</v>
      </c>
      <c r="M81" s="1189"/>
      <c r="N81" s="1189"/>
      <c r="O81" s="1189"/>
      <c r="P81" s="1414">
        <v>0</v>
      </c>
      <c r="Q81" s="1414"/>
      <c r="R81" s="1415">
        <v>5</v>
      </c>
      <c r="S81" s="1414"/>
      <c r="T81" s="1416" t="s">
        <v>1610</v>
      </c>
      <c r="U81" s="1414"/>
      <c r="V81" s="1442" t="s">
        <v>1618</v>
      </c>
      <c r="W81" s="1442"/>
      <c r="X81" s="1442"/>
      <c r="Y81" s="1442"/>
      <c r="Z81" s="1442"/>
      <c r="AA81" s="1442"/>
      <c r="AB81" s="1442"/>
      <c r="AC81" s="1442"/>
    </row>
    <row r="82" spans="3:32">
      <c r="D82" s="1229"/>
      <c r="E82" s="1229"/>
      <c r="F82" s="1229"/>
      <c r="G82" s="1229"/>
      <c r="H82" s="205"/>
      <c r="I82" s="1229"/>
      <c r="J82" s="1229"/>
      <c r="K82" s="1229"/>
      <c r="L82" s="1229"/>
      <c r="M82" s="1229"/>
      <c r="N82" s="1229"/>
      <c r="O82" s="1229"/>
      <c r="P82" s="1474">
        <f>15.5*2</f>
        <v>31</v>
      </c>
      <c r="Q82" s="1474"/>
      <c r="R82" s="1474">
        <f>31.5*2</f>
        <v>63</v>
      </c>
      <c r="S82" s="1474"/>
      <c r="T82" s="1417" t="s">
        <v>1697</v>
      </c>
      <c r="U82" s="1417"/>
      <c r="V82" s="1442"/>
      <c r="W82" s="1442"/>
      <c r="X82" s="1442"/>
      <c r="Y82" s="1442"/>
      <c r="Z82" s="1442"/>
      <c r="AA82" s="1442"/>
      <c r="AB82" s="1442"/>
      <c r="AC82" s="1442"/>
    </row>
    <row r="83" spans="3:32">
      <c r="D83" s="1190"/>
      <c r="E83" s="1190"/>
      <c r="F83" s="1190"/>
      <c r="G83" s="1190"/>
      <c r="H83" s="204"/>
      <c r="I83" s="1190"/>
      <c r="J83" s="1190"/>
      <c r="K83" s="1190"/>
      <c r="L83" s="1190"/>
      <c r="M83" s="1190"/>
      <c r="N83" s="1190"/>
      <c r="O83" s="1190"/>
      <c r="P83" s="1467">
        <f>58*2</f>
        <v>116</v>
      </c>
      <c r="Q83" s="1467"/>
      <c r="R83" s="1467">
        <f>89*2</f>
        <v>178</v>
      </c>
      <c r="S83" s="1467"/>
      <c r="T83" s="1413" t="s">
        <v>1698</v>
      </c>
      <c r="U83" s="1413"/>
      <c r="V83" s="1442"/>
      <c r="W83" s="1442"/>
      <c r="X83" s="1442"/>
      <c r="Y83" s="1442"/>
      <c r="Z83" s="1442"/>
      <c r="AA83" s="1442"/>
      <c r="AB83" s="1442"/>
      <c r="AC83" s="1442"/>
    </row>
    <row r="84" spans="3:32">
      <c r="D84" s="511"/>
    </row>
    <row r="86" spans="3:32">
      <c r="C86" s="427" t="s">
        <v>1622</v>
      </c>
    </row>
    <row r="87" spans="3:32">
      <c r="D87" s="427" t="s">
        <v>1721</v>
      </c>
    </row>
    <row r="89" spans="3:32">
      <c r="D89" s="427" t="s">
        <v>1723</v>
      </c>
    </row>
    <row r="90" spans="3:32">
      <c r="E90" s="1370" t="s">
        <v>1656</v>
      </c>
      <c r="F90" s="1370"/>
      <c r="G90" s="1370"/>
      <c r="H90" s="1370"/>
      <c r="I90" s="1411" t="s">
        <v>1722</v>
      </c>
      <c r="J90" s="1411"/>
      <c r="K90" s="1411"/>
      <c r="L90" s="1411"/>
      <c r="M90" s="1411"/>
      <c r="N90" s="1411"/>
      <c r="O90" s="1411"/>
      <c r="P90" s="1411"/>
      <c r="Q90" s="1411"/>
    </row>
    <row r="91" spans="3:32">
      <c r="E91" s="1441" t="s">
        <v>1655</v>
      </c>
      <c r="F91" s="1441"/>
      <c r="G91" s="1441"/>
      <c r="H91" s="1441"/>
      <c r="I91" s="1442" t="s">
        <v>1724</v>
      </c>
      <c r="J91" s="1442"/>
      <c r="K91" s="1442"/>
      <c r="L91" s="1442"/>
      <c r="M91" s="1442"/>
      <c r="N91" s="1442"/>
      <c r="O91" s="1442"/>
      <c r="P91" s="1442"/>
      <c r="Q91" s="1442"/>
    </row>
    <row r="92" spans="3:32">
      <c r="E92" s="1441" t="s">
        <v>1715</v>
      </c>
      <c r="F92" s="1441"/>
      <c r="G92" s="1441"/>
      <c r="H92" s="1441"/>
      <c r="I92" s="1442" t="s">
        <v>1725</v>
      </c>
      <c r="J92" s="1442"/>
      <c r="K92" s="1442"/>
      <c r="L92" s="1442"/>
      <c r="M92" s="1442"/>
      <c r="N92" s="1442"/>
      <c r="O92" s="1442"/>
      <c r="P92" s="1442"/>
      <c r="Q92" s="1442"/>
    </row>
    <row r="94" spans="3:32">
      <c r="D94" s="427" t="s">
        <v>1640</v>
      </c>
    </row>
    <row r="95" spans="3:32">
      <c r="D95" s="427" t="s">
        <v>1641</v>
      </c>
    </row>
    <row r="96" spans="3:32" ht="13.5" customHeight="1">
      <c r="D96" s="1150" t="s">
        <v>1654</v>
      </c>
      <c r="E96" s="1150"/>
      <c r="F96" s="1150"/>
      <c r="G96" s="1150"/>
      <c r="H96" s="1150" t="s">
        <v>1653</v>
      </c>
      <c r="I96" s="1150"/>
      <c r="J96" s="1150"/>
      <c r="K96" s="1150"/>
      <c r="L96" s="1150"/>
      <c r="M96" s="1150" t="s">
        <v>1652</v>
      </c>
      <c r="N96" s="1150"/>
      <c r="O96" s="1150"/>
      <c r="P96" s="1150"/>
      <c r="Q96" s="1150"/>
      <c r="R96" s="1150"/>
      <c r="S96" s="1150"/>
      <c r="T96" s="1150" t="s">
        <v>1650</v>
      </c>
      <c r="U96" s="1150"/>
      <c r="V96" s="1150"/>
      <c r="W96" s="1150" t="s">
        <v>1651</v>
      </c>
      <c r="X96" s="1150"/>
      <c r="Y96" s="1150"/>
      <c r="Z96" s="1150"/>
      <c r="AA96" s="1150" t="s">
        <v>1642</v>
      </c>
      <c r="AB96" s="1150"/>
      <c r="AC96" s="1150"/>
      <c r="AD96" s="1150"/>
      <c r="AE96" s="1150"/>
      <c r="AF96" s="1150"/>
    </row>
    <row r="97" spans="4:32">
      <c r="D97" s="1150"/>
      <c r="E97" s="1150"/>
      <c r="F97" s="1150"/>
      <c r="G97" s="1150"/>
      <c r="H97" s="1150"/>
      <c r="I97" s="1150"/>
      <c r="J97" s="1150"/>
      <c r="K97" s="1150"/>
      <c r="L97" s="1150"/>
      <c r="M97" s="1150"/>
      <c r="N97" s="1150"/>
      <c r="O97" s="1150"/>
      <c r="P97" s="1150"/>
      <c r="Q97" s="1150"/>
      <c r="R97" s="1150"/>
      <c r="S97" s="1150"/>
      <c r="T97" s="1150" t="s">
        <v>1649</v>
      </c>
      <c r="U97" s="1150" t="s">
        <v>1648</v>
      </c>
      <c r="V97" s="1150"/>
      <c r="W97" s="1150" t="s">
        <v>1644</v>
      </c>
      <c r="X97" s="1448" t="s">
        <v>1645</v>
      </c>
      <c r="Y97" s="1448"/>
      <c r="Z97" s="1150" t="s">
        <v>1643</v>
      </c>
      <c r="AA97" s="1150"/>
      <c r="AB97" s="1150"/>
      <c r="AC97" s="1150"/>
      <c r="AD97" s="1150"/>
      <c r="AE97" s="1150"/>
      <c r="AF97" s="1150"/>
    </row>
    <row r="98" spans="4:32" ht="52.5" customHeight="1">
      <c r="D98" s="1150"/>
      <c r="E98" s="1150"/>
      <c r="F98" s="1150"/>
      <c r="G98" s="1150"/>
      <c r="H98" s="1150"/>
      <c r="I98" s="1150"/>
      <c r="J98" s="1150"/>
      <c r="K98" s="1150"/>
      <c r="L98" s="1150"/>
      <c r="M98" s="1150"/>
      <c r="N98" s="1150"/>
      <c r="O98" s="1150"/>
      <c r="P98" s="1150"/>
      <c r="Q98" s="1150"/>
      <c r="R98" s="1150"/>
      <c r="S98" s="1150"/>
      <c r="T98" s="1150"/>
      <c r="U98" s="1150"/>
      <c r="V98" s="1150"/>
      <c r="W98" s="1150"/>
      <c r="X98" s="211" t="s">
        <v>1646</v>
      </c>
      <c r="Y98" s="211" t="s">
        <v>1647</v>
      </c>
      <c r="Z98" s="1150"/>
      <c r="AA98" s="1150"/>
      <c r="AB98" s="1150"/>
      <c r="AC98" s="1150"/>
      <c r="AD98" s="1150"/>
      <c r="AE98" s="1150"/>
      <c r="AF98" s="1150"/>
    </row>
    <row r="99" spans="4:32" ht="67.5" customHeight="1">
      <c r="D99" s="1458" t="s">
        <v>1623</v>
      </c>
      <c r="E99" s="1459"/>
      <c r="F99" s="1459" t="s">
        <v>1624</v>
      </c>
      <c r="G99" s="1464"/>
      <c r="H99" s="1192" t="s">
        <v>3122</v>
      </c>
      <c r="I99" s="1193"/>
      <c r="J99" s="1193"/>
      <c r="K99" s="1193"/>
      <c r="L99" s="1193"/>
      <c r="M99" s="1192" t="s">
        <v>1625</v>
      </c>
      <c r="N99" s="1193"/>
      <c r="O99" s="1193"/>
      <c r="P99" s="1193"/>
      <c r="Q99" s="1451" t="s">
        <v>1626</v>
      </c>
      <c r="R99" s="1158"/>
      <c r="S99" s="1158"/>
      <c r="T99" s="1446" t="s">
        <v>1627</v>
      </c>
      <c r="U99" s="1456" t="s">
        <v>1628</v>
      </c>
      <c r="V99" s="1193"/>
      <c r="W99" s="1446" t="s">
        <v>1629</v>
      </c>
      <c r="X99" s="212">
        <v>0</v>
      </c>
      <c r="Y99" s="512">
        <v>5</v>
      </c>
      <c r="Z99" s="215" t="s">
        <v>1630</v>
      </c>
      <c r="AA99" s="1214" t="s">
        <v>3123</v>
      </c>
      <c r="AB99" s="1215"/>
      <c r="AC99" s="1215"/>
      <c r="AD99" s="1215"/>
      <c r="AE99" s="1215"/>
      <c r="AF99" s="1216"/>
    </row>
    <row r="100" spans="4:32">
      <c r="D100" s="1460"/>
      <c r="E100" s="1461"/>
      <c r="F100" s="1461"/>
      <c r="G100" s="1465"/>
      <c r="H100" s="788"/>
      <c r="I100" s="789"/>
      <c r="J100" s="789"/>
      <c r="K100" s="789"/>
      <c r="L100" s="789"/>
      <c r="M100" s="788"/>
      <c r="N100" s="789"/>
      <c r="O100" s="789"/>
      <c r="P100" s="789"/>
      <c r="Q100" s="1452"/>
      <c r="R100" s="1161"/>
      <c r="S100" s="1161"/>
      <c r="T100" s="1444"/>
      <c r="U100" s="1454"/>
      <c r="V100" s="789"/>
      <c r="W100" s="1444"/>
      <c r="X100" s="513">
        <v>15.5</v>
      </c>
      <c r="Y100" s="514">
        <v>31.5</v>
      </c>
      <c r="Z100" s="124" t="s">
        <v>1631</v>
      </c>
      <c r="AA100" s="1235"/>
      <c r="AB100" s="650"/>
      <c r="AC100" s="650"/>
      <c r="AD100" s="650"/>
      <c r="AE100" s="650"/>
      <c r="AF100" s="1236"/>
    </row>
    <row r="101" spans="4:32">
      <c r="D101" s="1460"/>
      <c r="E101" s="1461"/>
      <c r="F101" s="1461"/>
      <c r="G101" s="1465"/>
      <c r="H101" s="788"/>
      <c r="I101" s="789"/>
      <c r="J101" s="789"/>
      <c r="K101" s="789"/>
      <c r="L101" s="789"/>
      <c r="M101" s="1449"/>
      <c r="N101" s="1450"/>
      <c r="O101" s="1450"/>
      <c r="P101" s="1450"/>
      <c r="Q101" s="1452"/>
      <c r="R101" s="1161"/>
      <c r="S101" s="1161"/>
      <c r="T101" s="1447"/>
      <c r="U101" s="1457"/>
      <c r="V101" s="1450"/>
      <c r="W101" s="1447"/>
      <c r="X101" s="515">
        <v>58</v>
      </c>
      <c r="Y101" s="516">
        <v>89</v>
      </c>
      <c r="Z101" s="213" t="s">
        <v>1632</v>
      </c>
      <c r="AA101" s="1235"/>
      <c r="AB101" s="650"/>
      <c r="AC101" s="650"/>
      <c r="AD101" s="650"/>
      <c r="AE101" s="650"/>
      <c r="AF101" s="1236"/>
    </row>
    <row r="102" spans="4:32" ht="45" customHeight="1">
      <c r="D102" s="1460"/>
      <c r="E102" s="1461"/>
      <c r="F102" s="1461"/>
      <c r="G102" s="1465"/>
      <c r="H102" s="788"/>
      <c r="I102" s="789"/>
      <c r="J102" s="789"/>
      <c r="K102" s="789"/>
      <c r="L102" s="789"/>
      <c r="M102" s="788" t="s">
        <v>1633</v>
      </c>
      <c r="N102" s="789"/>
      <c r="O102" s="789"/>
      <c r="P102" s="789"/>
      <c r="Q102" s="1452" t="s">
        <v>1634</v>
      </c>
      <c r="R102" s="1161"/>
      <c r="S102" s="1161"/>
      <c r="T102" s="1443" t="s">
        <v>1635</v>
      </c>
      <c r="U102" s="1454" t="s">
        <v>1636</v>
      </c>
      <c r="V102" s="789"/>
      <c r="W102" s="1443" t="s">
        <v>1629</v>
      </c>
      <c r="X102" s="125">
        <v>0</v>
      </c>
      <c r="Y102" s="517">
        <v>5</v>
      </c>
      <c r="Z102" s="126" t="s">
        <v>1637</v>
      </c>
      <c r="AA102" s="1235"/>
      <c r="AB102" s="650"/>
      <c r="AC102" s="650"/>
      <c r="AD102" s="650"/>
      <c r="AE102" s="650"/>
      <c r="AF102" s="1236"/>
    </row>
    <row r="103" spans="4:32">
      <c r="D103" s="1460"/>
      <c r="E103" s="1461"/>
      <c r="F103" s="1461"/>
      <c r="G103" s="1465"/>
      <c r="H103" s="788"/>
      <c r="I103" s="789"/>
      <c r="J103" s="789"/>
      <c r="K103" s="789"/>
      <c r="L103" s="789"/>
      <c r="M103" s="788"/>
      <c r="N103" s="789"/>
      <c r="O103" s="789"/>
      <c r="P103" s="789"/>
      <c r="Q103" s="1452"/>
      <c r="R103" s="1161"/>
      <c r="S103" s="1161"/>
      <c r="T103" s="1444"/>
      <c r="U103" s="1454"/>
      <c r="V103" s="789"/>
      <c r="W103" s="1444"/>
      <c r="X103" s="513">
        <v>15.5</v>
      </c>
      <c r="Y103" s="514">
        <v>31.5</v>
      </c>
      <c r="Z103" s="124" t="s">
        <v>1638</v>
      </c>
      <c r="AA103" s="1235"/>
      <c r="AB103" s="650"/>
      <c r="AC103" s="650"/>
      <c r="AD103" s="650"/>
      <c r="AE103" s="650"/>
      <c r="AF103" s="1236"/>
    </row>
    <row r="104" spans="4:32">
      <c r="D104" s="1462"/>
      <c r="E104" s="1463"/>
      <c r="F104" s="1463"/>
      <c r="G104" s="1466"/>
      <c r="H104" s="791"/>
      <c r="I104" s="792"/>
      <c r="J104" s="792"/>
      <c r="K104" s="792"/>
      <c r="L104" s="792"/>
      <c r="M104" s="791"/>
      <c r="N104" s="792"/>
      <c r="O104" s="792"/>
      <c r="P104" s="792"/>
      <c r="Q104" s="1453"/>
      <c r="R104" s="1164"/>
      <c r="S104" s="1164"/>
      <c r="T104" s="1445"/>
      <c r="U104" s="1455"/>
      <c r="V104" s="792"/>
      <c r="W104" s="1445"/>
      <c r="X104" s="518">
        <v>58</v>
      </c>
      <c r="Y104" s="519">
        <v>89</v>
      </c>
      <c r="Z104" s="214" t="s">
        <v>1639</v>
      </c>
      <c r="AA104" s="1217"/>
      <c r="AB104" s="1218"/>
      <c r="AC104" s="1218"/>
      <c r="AD104" s="1218"/>
      <c r="AE104" s="1218"/>
      <c r="AF104" s="1219"/>
    </row>
  </sheetData>
  <mergeCells count="292">
    <mergeCell ref="H11:H13"/>
    <mergeCell ref="I17:I19"/>
    <mergeCell ref="I14:I16"/>
    <mergeCell ref="E11:G13"/>
    <mergeCell ref="D11:D13"/>
    <mergeCell ref="J14:J16"/>
    <mergeCell ref="J17:J19"/>
    <mergeCell ref="L11:Q11"/>
    <mergeCell ref="L12:O12"/>
    <mergeCell ref="P12:Q13"/>
    <mergeCell ref="L13:M13"/>
    <mergeCell ref="D14:D19"/>
    <mergeCell ref="E14:G16"/>
    <mergeCell ref="E17:G19"/>
    <mergeCell ref="N13:O13"/>
    <mergeCell ref="K11:K13"/>
    <mergeCell ref="J11:J13"/>
    <mergeCell ref="I11:I13"/>
    <mergeCell ref="L18:M18"/>
    <mergeCell ref="N18:O18"/>
    <mergeCell ref="P18:Q18"/>
    <mergeCell ref="L19:M19"/>
    <mergeCell ref="N19:O19"/>
    <mergeCell ref="P19:Q19"/>
    <mergeCell ref="K17:K19"/>
    <mergeCell ref="K14:K16"/>
    <mergeCell ref="H23:O23"/>
    <mergeCell ref="P23:U23"/>
    <mergeCell ref="H24:H25"/>
    <mergeCell ref="I24:K25"/>
    <mergeCell ref="L24:O25"/>
    <mergeCell ref="P24:S24"/>
    <mergeCell ref="T24:U25"/>
    <mergeCell ref="L16:M16"/>
    <mergeCell ref="N16:O16"/>
    <mergeCell ref="P16:Q16"/>
    <mergeCell ref="L17:M17"/>
    <mergeCell ref="N17:O17"/>
    <mergeCell ref="P17:Q17"/>
    <mergeCell ref="L14:M14"/>
    <mergeCell ref="N14:O14"/>
    <mergeCell ref="P14:Q14"/>
    <mergeCell ref="L15:M15"/>
    <mergeCell ref="N15:O15"/>
    <mergeCell ref="P15:Q15"/>
    <mergeCell ref="T26:U26"/>
    <mergeCell ref="D27:G27"/>
    <mergeCell ref="I27:K27"/>
    <mergeCell ref="L27:O27"/>
    <mergeCell ref="P27:Q27"/>
    <mergeCell ref="R27:S27"/>
    <mergeCell ref="T27:U27"/>
    <mergeCell ref="P25:Q25"/>
    <mergeCell ref="R25:S25"/>
    <mergeCell ref="D23:G25"/>
    <mergeCell ref="D26:G26"/>
    <mergeCell ref="I26:K26"/>
    <mergeCell ref="L26:O26"/>
    <mergeCell ref="P26:Q26"/>
    <mergeCell ref="R26:S26"/>
    <mergeCell ref="D29:G29"/>
    <mergeCell ref="I29:K29"/>
    <mergeCell ref="L29:O29"/>
    <mergeCell ref="P29:Q29"/>
    <mergeCell ref="R29:S29"/>
    <mergeCell ref="T29:U29"/>
    <mergeCell ref="D28:G28"/>
    <mergeCell ref="I28:K28"/>
    <mergeCell ref="L28:O28"/>
    <mergeCell ref="P28:Q28"/>
    <mergeCell ref="R28:S28"/>
    <mergeCell ref="T28:U28"/>
    <mergeCell ref="D31:G31"/>
    <mergeCell ref="I31:K31"/>
    <mergeCell ref="L31:O31"/>
    <mergeCell ref="P31:Q31"/>
    <mergeCell ref="R31:S31"/>
    <mergeCell ref="T31:U31"/>
    <mergeCell ref="D30:G30"/>
    <mergeCell ref="I30:K30"/>
    <mergeCell ref="L30:O30"/>
    <mergeCell ref="P30:Q30"/>
    <mergeCell ref="R30:S30"/>
    <mergeCell ref="T30:U30"/>
    <mergeCell ref="R80:S80"/>
    <mergeCell ref="T80:U80"/>
    <mergeCell ref="T78:U78"/>
    <mergeCell ref="D79:G79"/>
    <mergeCell ref="I79:K79"/>
    <mergeCell ref="L79:O79"/>
    <mergeCell ref="P79:Q79"/>
    <mergeCell ref="R79:S79"/>
    <mergeCell ref="T79:U79"/>
    <mergeCell ref="D78:G78"/>
    <mergeCell ref="I78:K78"/>
    <mergeCell ref="L78:O78"/>
    <mergeCell ref="P78:Q78"/>
    <mergeCell ref="R78:S78"/>
    <mergeCell ref="V78:AC78"/>
    <mergeCell ref="V81:AC83"/>
    <mergeCell ref="D83:G83"/>
    <mergeCell ref="I83:K83"/>
    <mergeCell ref="L83:O83"/>
    <mergeCell ref="P83:Q83"/>
    <mergeCell ref="R83:S83"/>
    <mergeCell ref="T83:U83"/>
    <mergeCell ref="D82:G82"/>
    <mergeCell ref="I82:K82"/>
    <mergeCell ref="L82:O82"/>
    <mergeCell ref="P82:Q82"/>
    <mergeCell ref="R82:S82"/>
    <mergeCell ref="T82:U82"/>
    <mergeCell ref="D81:G81"/>
    <mergeCell ref="I81:K81"/>
    <mergeCell ref="L81:O81"/>
    <mergeCell ref="P81:Q81"/>
    <mergeCell ref="R81:S81"/>
    <mergeCell ref="T81:U81"/>
    <mergeCell ref="D80:G80"/>
    <mergeCell ref="I80:K80"/>
    <mergeCell ref="L80:O80"/>
    <mergeCell ref="P80:Q80"/>
    <mergeCell ref="E56:G58"/>
    <mergeCell ref="V75:AC77"/>
    <mergeCell ref="D50:D52"/>
    <mergeCell ref="E50:G52"/>
    <mergeCell ref="H50:H52"/>
    <mergeCell ref="I50:I52"/>
    <mergeCell ref="J50:J52"/>
    <mergeCell ref="K50:K52"/>
    <mergeCell ref="L50:Q50"/>
    <mergeCell ref="L51:O51"/>
    <mergeCell ref="P51:Q52"/>
    <mergeCell ref="R77:S77"/>
    <mergeCell ref="D75:G77"/>
    <mergeCell ref="H75:O75"/>
    <mergeCell ref="P75:U75"/>
    <mergeCell ref="H76:H77"/>
    <mergeCell ref="I76:K77"/>
    <mergeCell ref="L76:O77"/>
    <mergeCell ref="P76:S76"/>
    <mergeCell ref="T76:U77"/>
    <mergeCell ref="P77:Q77"/>
    <mergeCell ref="I69:K69"/>
    <mergeCell ref="L69:O69"/>
    <mergeCell ref="P69:Q69"/>
    <mergeCell ref="D99:E104"/>
    <mergeCell ref="F99:G104"/>
    <mergeCell ref="H99:L104"/>
    <mergeCell ref="N58:O58"/>
    <mergeCell ref="P58:Q58"/>
    <mergeCell ref="I56:I58"/>
    <mergeCell ref="J56:J58"/>
    <mergeCell ref="K56:K58"/>
    <mergeCell ref="L56:M56"/>
    <mergeCell ref="N56:O56"/>
    <mergeCell ref="P56:Q56"/>
    <mergeCell ref="L57:M57"/>
    <mergeCell ref="N57:O57"/>
    <mergeCell ref="P57:Q57"/>
    <mergeCell ref="L58:M58"/>
    <mergeCell ref="D53:D58"/>
    <mergeCell ref="P53:Q53"/>
    <mergeCell ref="L54:M54"/>
    <mergeCell ref="N54:O54"/>
    <mergeCell ref="P54:Q54"/>
    <mergeCell ref="L55:M55"/>
    <mergeCell ref="N55:O55"/>
    <mergeCell ref="P55:Q55"/>
    <mergeCell ref="E53:G55"/>
    <mergeCell ref="W102:W104"/>
    <mergeCell ref="W99:W101"/>
    <mergeCell ref="AA99:AF104"/>
    <mergeCell ref="X97:Y97"/>
    <mergeCell ref="AA96:AF98"/>
    <mergeCell ref="M99:P101"/>
    <mergeCell ref="M102:P104"/>
    <mergeCell ref="Q99:S101"/>
    <mergeCell ref="Q102:S104"/>
    <mergeCell ref="U102:V104"/>
    <mergeCell ref="T102:T104"/>
    <mergeCell ref="T99:T101"/>
    <mergeCell ref="U99:V101"/>
    <mergeCell ref="M96:S98"/>
    <mergeCell ref="E92:H92"/>
    <mergeCell ref="E91:H91"/>
    <mergeCell ref="E90:H90"/>
    <mergeCell ref="I92:Q92"/>
    <mergeCell ref="I91:Q91"/>
    <mergeCell ref="I90:Q90"/>
    <mergeCell ref="H96:L98"/>
    <mergeCell ref="D96:G98"/>
    <mergeCell ref="Z97:Z98"/>
    <mergeCell ref="W96:Z96"/>
    <mergeCell ref="W97:W98"/>
    <mergeCell ref="T96:V96"/>
    <mergeCell ref="U97:V98"/>
    <mergeCell ref="T97:T98"/>
    <mergeCell ref="D39:D41"/>
    <mergeCell ref="E39:G41"/>
    <mergeCell ref="H39:H41"/>
    <mergeCell ref="I39:I41"/>
    <mergeCell ref="J39:J41"/>
    <mergeCell ref="K39:K41"/>
    <mergeCell ref="L39:Q39"/>
    <mergeCell ref="L40:O40"/>
    <mergeCell ref="P40:Q41"/>
    <mergeCell ref="L41:M41"/>
    <mergeCell ref="N41:O41"/>
    <mergeCell ref="D42:D47"/>
    <mergeCell ref="E42:G44"/>
    <mergeCell ref="I42:I44"/>
    <mergeCell ref="J42:J44"/>
    <mergeCell ref="K42:K44"/>
    <mergeCell ref="L42:M42"/>
    <mergeCell ref="N42:O42"/>
    <mergeCell ref="P42:Q42"/>
    <mergeCell ref="L43:M43"/>
    <mergeCell ref="N43:O43"/>
    <mergeCell ref="P43:Q43"/>
    <mergeCell ref="L44:M44"/>
    <mergeCell ref="N44:O44"/>
    <mergeCell ref="P44:Q44"/>
    <mergeCell ref="E45:G47"/>
    <mergeCell ref="I45:I47"/>
    <mergeCell ref="J45:J47"/>
    <mergeCell ref="K45:K47"/>
    <mergeCell ref="L45:M45"/>
    <mergeCell ref="N45:O45"/>
    <mergeCell ref="P45:Q45"/>
    <mergeCell ref="L46:M46"/>
    <mergeCell ref="N46:O46"/>
    <mergeCell ref="P46:Q46"/>
    <mergeCell ref="L47:M47"/>
    <mergeCell ref="N47:O47"/>
    <mergeCell ref="P47:Q47"/>
    <mergeCell ref="R42:Y42"/>
    <mergeCell ref="R53:Y53"/>
    <mergeCell ref="R54:Y55"/>
    <mergeCell ref="H53:H55"/>
    <mergeCell ref="H56:H58"/>
    <mergeCell ref="K54:K55"/>
    <mergeCell ref="L52:M52"/>
    <mergeCell ref="N52:O52"/>
    <mergeCell ref="I53:I55"/>
    <mergeCell ref="J53:J55"/>
    <mergeCell ref="L53:M53"/>
    <mergeCell ref="N53:O53"/>
    <mergeCell ref="V79:AC80"/>
    <mergeCell ref="D64:G66"/>
    <mergeCell ref="H64:O64"/>
    <mergeCell ref="P64:U64"/>
    <mergeCell ref="H65:H66"/>
    <mergeCell ref="I65:K66"/>
    <mergeCell ref="L65:O66"/>
    <mergeCell ref="P65:S65"/>
    <mergeCell ref="T65:U66"/>
    <mergeCell ref="P66:Q66"/>
    <mergeCell ref="R66:S66"/>
    <mergeCell ref="D67:G67"/>
    <mergeCell ref="I67:K67"/>
    <mergeCell ref="L67:O67"/>
    <mergeCell ref="P67:Q67"/>
    <mergeCell ref="R67:S67"/>
    <mergeCell ref="T67:U67"/>
    <mergeCell ref="D68:G68"/>
    <mergeCell ref="I68:K68"/>
    <mergeCell ref="L68:O68"/>
    <mergeCell ref="P68:Q68"/>
    <mergeCell ref="R68:S68"/>
    <mergeCell ref="T68:U68"/>
    <mergeCell ref="D69:G69"/>
    <mergeCell ref="D72:G72"/>
    <mergeCell ref="I72:K72"/>
    <mergeCell ref="L72:O72"/>
    <mergeCell ref="P72:Q72"/>
    <mergeCell ref="R72:S72"/>
    <mergeCell ref="T72:U72"/>
    <mergeCell ref="R69:S69"/>
    <mergeCell ref="T69:U69"/>
    <mergeCell ref="D70:G70"/>
    <mergeCell ref="I70:K70"/>
    <mergeCell ref="L70:O70"/>
    <mergeCell ref="P70:Q70"/>
    <mergeCell ref="R70:S70"/>
    <mergeCell ref="T70:U70"/>
    <mergeCell ref="D71:G71"/>
    <mergeCell ref="I71:K71"/>
    <mergeCell ref="L71:O71"/>
    <mergeCell ref="P71:Q71"/>
    <mergeCell ref="R71:S71"/>
    <mergeCell ref="T71:U71"/>
  </mergeCells>
  <phoneticPr fontId="9"/>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57"/>
  <sheetViews>
    <sheetView showGridLines="0" workbookViewId="0">
      <selection activeCell="T206" sqref="T206"/>
    </sheetView>
  </sheetViews>
  <sheetFormatPr defaultColWidth="4.5" defaultRowHeight="12"/>
  <cols>
    <col min="1" max="16384" width="4.5" style="427"/>
  </cols>
  <sheetData>
    <row r="2" spans="2:34">
      <c r="B2" s="427" t="s">
        <v>1558</v>
      </c>
    </row>
    <row r="3" spans="2:34">
      <c r="C3" s="427" t="s">
        <v>2005</v>
      </c>
      <c r="E3" s="427" t="s">
        <v>2001</v>
      </c>
      <c r="J3" s="427">
        <v>240</v>
      </c>
      <c r="K3" s="427" t="s">
        <v>2002</v>
      </c>
    </row>
    <row r="4" spans="2:34">
      <c r="E4" s="427" t="s">
        <v>2003</v>
      </c>
      <c r="M4" s="427" t="s">
        <v>2004</v>
      </c>
    </row>
    <row r="5" spans="2:34" ht="12.75" thickBot="1"/>
    <row r="6" spans="2:34">
      <c r="D6" s="1370" t="s">
        <v>2</v>
      </c>
      <c r="E6" s="1370"/>
      <c r="F6" s="1370"/>
      <c r="G6" s="1370"/>
      <c r="H6" s="1370" t="s">
        <v>8</v>
      </c>
      <c r="I6" s="1370"/>
      <c r="J6" s="1370"/>
      <c r="K6" s="1508"/>
      <c r="L6" s="1509" t="s">
        <v>679</v>
      </c>
      <c r="M6" s="1510"/>
      <c r="N6" s="1512" t="s">
        <v>877</v>
      </c>
      <c r="O6" s="1513"/>
      <c r="P6" s="1513"/>
      <c r="Q6" s="1513"/>
      <c r="R6" s="1513"/>
      <c r="S6" s="1514"/>
      <c r="T6" s="1512" t="s">
        <v>1559</v>
      </c>
      <c r="U6" s="1509" t="s">
        <v>1560</v>
      </c>
      <c r="V6" s="1510"/>
      <c r="W6" s="1510"/>
      <c r="X6" s="1515"/>
      <c r="Y6" s="1516" t="s">
        <v>1561</v>
      </c>
      <c r="Z6" s="1508"/>
      <c r="AA6" s="1509" t="s">
        <v>1562</v>
      </c>
      <c r="AB6" s="1510"/>
      <c r="AC6" s="1510"/>
      <c r="AD6" s="1510"/>
      <c r="AE6" s="1510"/>
      <c r="AF6" s="1510"/>
      <c r="AG6" s="1510"/>
      <c r="AH6" s="1515"/>
    </row>
    <row r="7" spans="2:34">
      <c r="D7" s="1370"/>
      <c r="E7" s="1370"/>
      <c r="F7" s="1370"/>
      <c r="G7" s="1370"/>
      <c r="H7" s="1370"/>
      <c r="I7" s="1370"/>
      <c r="J7" s="1370"/>
      <c r="K7" s="1508"/>
      <c r="L7" s="1511"/>
      <c r="M7" s="1370"/>
      <c r="N7" s="1370" t="s">
        <v>1563</v>
      </c>
      <c r="O7" s="1370"/>
      <c r="P7" s="1370"/>
      <c r="Q7" s="1370" t="s">
        <v>1716</v>
      </c>
      <c r="R7" s="1370"/>
      <c r="S7" s="1370"/>
      <c r="T7" s="1508"/>
      <c r="U7" s="1511" t="s">
        <v>1563</v>
      </c>
      <c r="V7" s="1370"/>
      <c r="W7" s="1370" t="s">
        <v>1716</v>
      </c>
      <c r="X7" s="1517"/>
      <c r="Y7" s="1516"/>
      <c r="Z7" s="1508"/>
      <c r="AA7" s="1511" t="s">
        <v>1563</v>
      </c>
      <c r="AB7" s="1370"/>
      <c r="AC7" s="1370"/>
      <c r="AD7" s="1370"/>
      <c r="AE7" s="1370" t="s">
        <v>1564</v>
      </c>
      <c r="AF7" s="1370"/>
      <c r="AG7" s="1370"/>
      <c r="AH7" s="1517"/>
    </row>
    <row r="8" spans="2:34">
      <c r="C8" s="199">
        <v>1</v>
      </c>
      <c r="D8" s="1367" t="s">
        <v>1565</v>
      </c>
      <c r="E8" s="1367"/>
      <c r="F8" s="1367"/>
      <c r="G8" s="1367"/>
      <c r="H8" s="1367">
        <v>5000</v>
      </c>
      <c r="I8" s="1367"/>
      <c r="J8" s="1367"/>
      <c r="K8" s="1494"/>
      <c r="L8" s="1501">
        <v>12</v>
      </c>
      <c r="M8" s="1367"/>
      <c r="N8" s="1367">
        <f>16*4</f>
        <v>64</v>
      </c>
      <c r="O8" s="1367"/>
      <c r="P8" s="1367"/>
      <c r="Q8" s="1367">
        <f>16*4</f>
        <v>64</v>
      </c>
      <c r="R8" s="1367"/>
      <c r="S8" s="1367"/>
      <c r="T8" s="520">
        <v>1</v>
      </c>
      <c r="U8" s="1501">
        <f>L8+N8+T8</f>
        <v>77</v>
      </c>
      <c r="V8" s="1367"/>
      <c r="W8" s="1367">
        <f>Q8+L8+T8</f>
        <v>77</v>
      </c>
      <c r="X8" s="1493"/>
      <c r="Y8" s="1504">
        <f t="shared" ref="Y8:Y14" si="0">ROUNDUP(1000/H8,0)</f>
        <v>1</v>
      </c>
      <c r="Z8" s="1494"/>
      <c r="AA8" s="1501">
        <f t="shared" ref="AA8:AA14" si="1">U8*Y8*8</f>
        <v>616</v>
      </c>
      <c r="AB8" s="1367"/>
      <c r="AC8" s="1367"/>
      <c r="AD8" s="1367"/>
      <c r="AE8" s="1367">
        <f t="shared" ref="AE8:AE14" si="2">W8*Y8*8</f>
        <v>616</v>
      </c>
      <c r="AF8" s="1367"/>
      <c r="AG8" s="1367"/>
      <c r="AH8" s="1493"/>
    </row>
    <row r="9" spans="2:34">
      <c r="C9" s="199">
        <v>2</v>
      </c>
      <c r="D9" s="1367" t="s">
        <v>16</v>
      </c>
      <c r="E9" s="1367"/>
      <c r="F9" s="1367"/>
      <c r="G9" s="1367"/>
      <c r="H9" s="1367">
        <v>100</v>
      </c>
      <c r="I9" s="1367"/>
      <c r="J9" s="1367"/>
      <c r="K9" s="1494"/>
      <c r="L9" s="1501">
        <v>12</v>
      </c>
      <c r="M9" s="1367"/>
      <c r="N9" s="1367">
        <f>16*2</f>
        <v>32</v>
      </c>
      <c r="O9" s="1367"/>
      <c r="P9" s="1367"/>
      <c r="Q9" s="1406">
        <f>16*2*2</f>
        <v>64</v>
      </c>
      <c r="R9" s="1406"/>
      <c r="S9" s="1406"/>
      <c r="T9" s="521">
        <v>1</v>
      </c>
      <c r="U9" s="1501">
        <f>L9+N9+T9</f>
        <v>45</v>
      </c>
      <c r="V9" s="1367"/>
      <c r="W9" s="1367">
        <f t="shared" ref="W9:W20" si="3">Q9+L9+T9</f>
        <v>77</v>
      </c>
      <c r="X9" s="1493"/>
      <c r="Y9" s="1504">
        <f t="shared" si="0"/>
        <v>10</v>
      </c>
      <c r="Z9" s="1494"/>
      <c r="AA9" s="1501">
        <f t="shared" si="1"/>
        <v>3600</v>
      </c>
      <c r="AB9" s="1367"/>
      <c r="AC9" s="1367"/>
      <c r="AD9" s="1367"/>
      <c r="AE9" s="1367">
        <f t="shared" si="2"/>
        <v>6160</v>
      </c>
      <c r="AF9" s="1367"/>
      <c r="AG9" s="1367"/>
      <c r="AH9" s="1493"/>
    </row>
    <row r="10" spans="2:34">
      <c r="C10" s="199">
        <v>3</v>
      </c>
      <c r="D10" s="1367" t="s">
        <v>1566</v>
      </c>
      <c r="E10" s="1367"/>
      <c r="F10" s="1367"/>
      <c r="G10" s="1367"/>
      <c r="H10" s="1367">
        <v>300</v>
      </c>
      <c r="I10" s="1367"/>
      <c r="J10" s="1367"/>
      <c r="K10" s="1494"/>
      <c r="L10" s="1501">
        <v>12</v>
      </c>
      <c r="M10" s="1367"/>
      <c r="N10" s="1367">
        <f>16*3</f>
        <v>48</v>
      </c>
      <c r="O10" s="1367"/>
      <c r="P10" s="1367"/>
      <c r="Q10" s="1406">
        <f>16*3*2</f>
        <v>96</v>
      </c>
      <c r="R10" s="1406"/>
      <c r="S10" s="1406"/>
      <c r="T10" s="521">
        <v>1</v>
      </c>
      <c r="U10" s="1501">
        <f>L10+N10+T10</f>
        <v>61</v>
      </c>
      <c r="V10" s="1367"/>
      <c r="W10" s="1367">
        <f t="shared" si="3"/>
        <v>109</v>
      </c>
      <c r="X10" s="1493"/>
      <c r="Y10" s="1504">
        <f t="shared" si="0"/>
        <v>4</v>
      </c>
      <c r="Z10" s="1494"/>
      <c r="AA10" s="1501">
        <f t="shared" si="1"/>
        <v>1952</v>
      </c>
      <c r="AB10" s="1367"/>
      <c r="AC10" s="1367"/>
      <c r="AD10" s="1367"/>
      <c r="AE10" s="1367">
        <f t="shared" si="2"/>
        <v>3488</v>
      </c>
      <c r="AF10" s="1367"/>
      <c r="AG10" s="1367"/>
      <c r="AH10" s="1493"/>
    </row>
    <row r="11" spans="2:34">
      <c r="C11" s="199">
        <v>4</v>
      </c>
      <c r="D11" s="1367" t="s">
        <v>564</v>
      </c>
      <c r="E11" s="1367"/>
      <c r="F11" s="1367"/>
      <c r="G11" s="1367"/>
      <c r="H11" s="1367">
        <v>5000</v>
      </c>
      <c r="I11" s="1367"/>
      <c r="J11" s="1367"/>
      <c r="K11" s="1494"/>
      <c r="L11" s="1501">
        <v>12</v>
      </c>
      <c r="M11" s="1367"/>
      <c r="N11" s="1367">
        <f>16*1</f>
        <v>16</v>
      </c>
      <c r="O11" s="1367"/>
      <c r="P11" s="1367"/>
      <c r="Q11" s="1367">
        <f>16*1</f>
        <v>16</v>
      </c>
      <c r="R11" s="1367"/>
      <c r="S11" s="1367"/>
      <c r="T11" s="521">
        <v>1</v>
      </c>
      <c r="U11" s="1501">
        <f>L11+N11+T11</f>
        <v>29</v>
      </c>
      <c r="V11" s="1367"/>
      <c r="W11" s="1367">
        <f t="shared" si="3"/>
        <v>29</v>
      </c>
      <c r="X11" s="1493"/>
      <c r="Y11" s="1504">
        <f t="shared" si="0"/>
        <v>1</v>
      </c>
      <c r="Z11" s="1494"/>
      <c r="AA11" s="1501">
        <f t="shared" si="1"/>
        <v>232</v>
      </c>
      <c r="AB11" s="1367"/>
      <c r="AC11" s="1367"/>
      <c r="AD11" s="1367"/>
      <c r="AE11" s="1367">
        <f t="shared" si="2"/>
        <v>232</v>
      </c>
      <c r="AF11" s="1367"/>
      <c r="AG11" s="1367"/>
      <c r="AH11" s="1493"/>
    </row>
    <row r="12" spans="2:34">
      <c r="C12" s="199">
        <v>5</v>
      </c>
      <c r="D12" s="1367" t="s">
        <v>53</v>
      </c>
      <c r="E12" s="1367"/>
      <c r="F12" s="1367"/>
      <c r="G12" s="1367"/>
      <c r="H12" s="1367">
        <v>100</v>
      </c>
      <c r="I12" s="1367"/>
      <c r="J12" s="1367"/>
      <c r="K12" s="1494"/>
      <c r="L12" s="1501">
        <v>12</v>
      </c>
      <c r="M12" s="1367"/>
      <c r="N12" s="1367">
        <f>16*3</f>
        <v>48</v>
      </c>
      <c r="O12" s="1367"/>
      <c r="P12" s="1367"/>
      <c r="Q12" s="1406">
        <f>16*3*2</f>
        <v>96</v>
      </c>
      <c r="R12" s="1406"/>
      <c r="S12" s="1406"/>
      <c r="T12" s="521">
        <v>1</v>
      </c>
      <c r="U12" s="1501">
        <f>L12+N12+T12</f>
        <v>61</v>
      </c>
      <c r="V12" s="1367"/>
      <c r="W12" s="1367">
        <f t="shared" si="3"/>
        <v>109</v>
      </c>
      <c r="X12" s="1493"/>
      <c r="Y12" s="1504">
        <f t="shared" si="0"/>
        <v>10</v>
      </c>
      <c r="Z12" s="1494"/>
      <c r="AA12" s="1501">
        <f t="shared" si="1"/>
        <v>4880</v>
      </c>
      <c r="AB12" s="1367"/>
      <c r="AC12" s="1367"/>
      <c r="AD12" s="1367"/>
      <c r="AE12" s="1367">
        <f t="shared" si="2"/>
        <v>8720</v>
      </c>
      <c r="AF12" s="1367"/>
      <c r="AG12" s="1367"/>
      <c r="AH12" s="1493"/>
    </row>
    <row r="13" spans="2:34">
      <c r="C13" s="199">
        <v>2</v>
      </c>
      <c r="D13" s="1367" t="s">
        <v>1567</v>
      </c>
      <c r="E13" s="1367"/>
      <c r="F13" s="1367"/>
      <c r="G13" s="1367"/>
      <c r="H13" s="1406">
        <v>300</v>
      </c>
      <c r="I13" s="1406"/>
      <c r="J13" s="1406"/>
      <c r="K13" s="1497"/>
      <c r="L13" s="1501">
        <v>12</v>
      </c>
      <c r="M13" s="1367"/>
      <c r="N13" s="1367">
        <v>0</v>
      </c>
      <c r="O13" s="1367"/>
      <c r="P13" s="1367"/>
      <c r="Q13" s="1406">
        <f>16*15</f>
        <v>240</v>
      </c>
      <c r="R13" s="1406"/>
      <c r="S13" s="1406"/>
      <c r="T13" s="521">
        <v>1</v>
      </c>
      <c r="U13" s="1501">
        <v>0</v>
      </c>
      <c r="V13" s="1367"/>
      <c r="W13" s="1367">
        <f t="shared" si="3"/>
        <v>253</v>
      </c>
      <c r="X13" s="1493"/>
      <c r="Y13" s="1504">
        <f t="shared" si="0"/>
        <v>4</v>
      </c>
      <c r="Z13" s="1494"/>
      <c r="AA13" s="1501">
        <f t="shared" si="1"/>
        <v>0</v>
      </c>
      <c r="AB13" s="1367"/>
      <c r="AC13" s="1367"/>
      <c r="AD13" s="1367"/>
      <c r="AE13" s="1367">
        <f t="shared" si="2"/>
        <v>8096</v>
      </c>
      <c r="AF13" s="1367"/>
      <c r="AG13" s="1367"/>
      <c r="AH13" s="1493"/>
    </row>
    <row r="14" spans="2:34">
      <c r="C14" s="199">
        <v>2</v>
      </c>
      <c r="D14" s="1367" t="s">
        <v>1568</v>
      </c>
      <c r="E14" s="1367"/>
      <c r="F14" s="1367"/>
      <c r="G14" s="1367"/>
      <c r="H14" s="1406">
        <v>300</v>
      </c>
      <c r="I14" s="1406"/>
      <c r="J14" s="1406"/>
      <c r="K14" s="1497"/>
      <c r="L14" s="1501">
        <v>12</v>
      </c>
      <c r="M14" s="1367"/>
      <c r="N14" s="1367">
        <v>0</v>
      </c>
      <c r="O14" s="1367"/>
      <c r="P14" s="1367"/>
      <c r="Q14" s="1406">
        <v>48</v>
      </c>
      <c r="R14" s="1406"/>
      <c r="S14" s="1406"/>
      <c r="T14" s="521">
        <v>1</v>
      </c>
      <c r="U14" s="1501">
        <v>0</v>
      </c>
      <c r="V14" s="1367"/>
      <c r="W14" s="1367">
        <f t="shared" si="3"/>
        <v>61</v>
      </c>
      <c r="X14" s="1493"/>
      <c r="Y14" s="1504">
        <f t="shared" si="0"/>
        <v>4</v>
      </c>
      <c r="Z14" s="1494"/>
      <c r="AA14" s="1501">
        <f t="shared" si="1"/>
        <v>0</v>
      </c>
      <c r="AB14" s="1367"/>
      <c r="AC14" s="1367"/>
      <c r="AD14" s="1367"/>
      <c r="AE14" s="1367">
        <f t="shared" si="2"/>
        <v>1952</v>
      </c>
      <c r="AF14" s="1367"/>
      <c r="AG14" s="1367"/>
      <c r="AH14" s="1493"/>
    </row>
    <row r="15" spans="2:34">
      <c r="C15" s="120">
        <v>6</v>
      </c>
      <c r="D15" s="1502" t="s">
        <v>546</v>
      </c>
      <c r="E15" s="1502"/>
      <c r="F15" s="1502"/>
      <c r="G15" s="1502"/>
      <c r="H15" s="1502" t="s">
        <v>1569</v>
      </c>
      <c r="I15" s="1502"/>
      <c r="J15" s="1502"/>
      <c r="K15" s="1505"/>
      <c r="L15" s="1506"/>
      <c r="M15" s="1502"/>
      <c r="N15" s="1502"/>
      <c r="O15" s="1502"/>
      <c r="P15" s="1502"/>
      <c r="Q15" s="1502"/>
      <c r="R15" s="1502"/>
      <c r="S15" s="1502"/>
      <c r="T15" s="120"/>
      <c r="U15" s="1506"/>
      <c r="V15" s="1502"/>
      <c r="W15" s="1502"/>
      <c r="X15" s="1503"/>
      <c r="Y15" s="1507"/>
      <c r="Z15" s="1505"/>
      <c r="AA15" s="1506"/>
      <c r="AB15" s="1502"/>
      <c r="AC15" s="1502"/>
      <c r="AD15" s="1502"/>
      <c r="AE15" s="1502"/>
      <c r="AF15" s="1502"/>
      <c r="AG15" s="1502"/>
      <c r="AH15" s="1503"/>
    </row>
    <row r="16" spans="2:34">
      <c r="C16" s="120">
        <v>7</v>
      </c>
      <c r="D16" s="1502" t="s">
        <v>570</v>
      </c>
      <c r="E16" s="1502"/>
      <c r="F16" s="1502"/>
      <c r="G16" s="1502"/>
      <c r="H16" s="1502" t="s">
        <v>1569</v>
      </c>
      <c r="I16" s="1502"/>
      <c r="J16" s="1502"/>
      <c r="K16" s="1505"/>
      <c r="L16" s="1506"/>
      <c r="M16" s="1502"/>
      <c r="N16" s="1502"/>
      <c r="O16" s="1502"/>
      <c r="P16" s="1502"/>
      <c r="Q16" s="1502"/>
      <c r="R16" s="1502"/>
      <c r="S16" s="1502"/>
      <c r="T16" s="120"/>
      <c r="U16" s="1506"/>
      <c r="V16" s="1502"/>
      <c r="W16" s="1502"/>
      <c r="X16" s="1503"/>
      <c r="Y16" s="1507"/>
      <c r="Z16" s="1505"/>
      <c r="AA16" s="1506"/>
      <c r="AB16" s="1502"/>
      <c r="AC16" s="1502"/>
      <c r="AD16" s="1502"/>
      <c r="AE16" s="1502"/>
      <c r="AF16" s="1502"/>
      <c r="AG16" s="1502"/>
      <c r="AH16" s="1503"/>
    </row>
    <row r="17" spans="3:34">
      <c r="C17" s="120">
        <v>8</v>
      </c>
      <c r="D17" s="1502" t="s">
        <v>548</v>
      </c>
      <c r="E17" s="1502"/>
      <c r="F17" s="1502"/>
      <c r="G17" s="1502"/>
      <c r="H17" s="1502" t="s">
        <v>1569</v>
      </c>
      <c r="I17" s="1502"/>
      <c r="J17" s="1502"/>
      <c r="K17" s="1505"/>
      <c r="L17" s="1506"/>
      <c r="M17" s="1502"/>
      <c r="N17" s="1502"/>
      <c r="O17" s="1502"/>
      <c r="P17" s="1502"/>
      <c r="Q17" s="1502"/>
      <c r="R17" s="1502"/>
      <c r="S17" s="1502"/>
      <c r="T17" s="120"/>
      <c r="U17" s="1506"/>
      <c r="V17" s="1502"/>
      <c r="W17" s="1502"/>
      <c r="X17" s="1503"/>
      <c r="Y17" s="1507"/>
      <c r="Z17" s="1505"/>
      <c r="AA17" s="1506"/>
      <c r="AB17" s="1502"/>
      <c r="AC17" s="1502"/>
      <c r="AD17" s="1502"/>
      <c r="AE17" s="1502"/>
      <c r="AF17" s="1502"/>
      <c r="AG17" s="1502"/>
      <c r="AH17" s="1503"/>
    </row>
    <row r="18" spans="3:34">
      <c r="C18" s="120">
        <v>9</v>
      </c>
      <c r="D18" s="1502" t="s">
        <v>575</v>
      </c>
      <c r="E18" s="1502"/>
      <c r="F18" s="1502"/>
      <c r="G18" s="1502"/>
      <c r="H18" s="1502" t="s">
        <v>1569</v>
      </c>
      <c r="I18" s="1502"/>
      <c r="J18" s="1502"/>
      <c r="K18" s="1505"/>
      <c r="L18" s="1506"/>
      <c r="M18" s="1502"/>
      <c r="N18" s="1502"/>
      <c r="O18" s="1502"/>
      <c r="P18" s="1502"/>
      <c r="Q18" s="1502"/>
      <c r="R18" s="1502"/>
      <c r="S18" s="1502"/>
      <c r="T18" s="120"/>
      <c r="U18" s="1506"/>
      <c r="V18" s="1502"/>
      <c r="W18" s="1502"/>
      <c r="X18" s="1503"/>
      <c r="Y18" s="1507"/>
      <c r="Z18" s="1505"/>
      <c r="AA18" s="1506"/>
      <c r="AB18" s="1502"/>
      <c r="AC18" s="1502"/>
      <c r="AD18" s="1502"/>
      <c r="AE18" s="1502"/>
      <c r="AF18" s="1502"/>
      <c r="AG18" s="1502"/>
      <c r="AH18" s="1503"/>
    </row>
    <row r="19" spans="3:34">
      <c r="C19" s="199">
        <v>10</v>
      </c>
      <c r="D19" s="1367" t="s">
        <v>1570</v>
      </c>
      <c r="E19" s="1367"/>
      <c r="F19" s="1367"/>
      <c r="G19" s="1367"/>
      <c r="H19" s="1367" t="s">
        <v>1569</v>
      </c>
      <c r="I19" s="1367"/>
      <c r="J19" s="1367"/>
      <c r="K19" s="1494"/>
      <c r="L19" s="1501">
        <v>12</v>
      </c>
      <c r="M19" s="1367"/>
      <c r="N19" s="1367">
        <v>4</v>
      </c>
      <c r="O19" s="1367"/>
      <c r="P19" s="1367"/>
      <c r="Q19" s="1367">
        <v>4</v>
      </c>
      <c r="R19" s="1367"/>
      <c r="S19" s="1367"/>
      <c r="T19" s="520">
        <v>1</v>
      </c>
      <c r="U19" s="1501">
        <f>L19+N19+T19</f>
        <v>17</v>
      </c>
      <c r="V19" s="1367"/>
      <c r="W19" s="1367">
        <f t="shared" si="3"/>
        <v>17</v>
      </c>
      <c r="X19" s="1493"/>
      <c r="Y19" s="1504">
        <v>1</v>
      </c>
      <c r="Z19" s="1494"/>
      <c r="AA19" s="1501">
        <f>U19*Y19*8</f>
        <v>136</v>
      </c>
      <c r="AB19" s="1367"/>
      <c r="AC19" s="1367"/>
      <c r="AD19" s="1367"/>
      <c r="AE19" s="1367">
        <f>W19*Y19*8</f>
        <v>136</v>
      </c>
      <c r="AF19" s="1367"/>
      <c r="AG19" s="1367"/>
      <c r="AH19" s="1493"/>
    </row>
    <row r="20" spans="3:34">
      <c r="C20" s="199">
        <v>11</v>
      </c>
      <c r="D20" s="1367" t="s">
        <v>771</v>
      </c>
      <c r="E20" s="1367"/>
      <c r="F20" s="1367"/>
      <c r="G20" s="1367"/>
      <c r="H20" s="1367" t="s">
        <v>1569</v>
      </c>
      <c r="I20" s="1367"/>
      <c r="J20" s="1367"/>
      <c r="K20" s="1494"/>
      <c r="L20" s="1501">
        <v>12</v>
      </c>
      <c r="M20" s="1367"/>
      <c r="N20" s="1367">
        <v>0</v>
      </c>
      <c r="O20" s="1367"/>
      <c r="P20" s="1367"/>
      <c r="Q20" s="1406">
        <f>16*7</f>
        <v>112</v>
      </c>
      <c r="R20" s="1406"/>
      <c r="S20" s="1406"/>
      <c r="T20" s="521">
        <v>1</v>
      </c>
      <c r="U20" s="1501">
        <v>0</v>
      </c>
      <c r="V20" s="1367"/>
      <c r="W20" s="1367">
        <f t="shared" si="3"/>
        <v>125</v>
      </c>
      <c r="X20" s="1493"/>
      <c r="Y20" s="1496">
        <v>5</v>
      </c>
      <c r="Z20" s="1497"/>
      <c r="AA20" s="1501">
        <f>U20*Y20*8</f>
        <v>0</v>
      </c>
      <c r="AB20" s="1367"/>
      <c r="AC20" s="1367"/>
      <c r="AD20" s="1367"/>
      <c r="AE20" s="1367">
        <f>W20*Y20*8</f>
        <v>5000</v>
      </c>
      <c r="AF20" s="1367"/>
      <c r="AG20" s="1367"/>
      <c r="AH20" s="1493"/>
    </row>
    <row r="21" spans="3:34" ht="12.75" thickBot="1">
      <c r="C21" s="199">
        <v>12</v>
      </c>
      <c r="D21" s="1367" t="s">
        <v>758</v>
      </c>
      <c r="E21" s="1367"/>
      <c r="F21" s="1367"/>
      <c r="G21" s="1367"/>
      <c r="H21" s="1367" t="s">
        <v>1569</v>
      </c>
      <c r="I21" s="1367"/>
      <c r="J21" s="1367"/>
      <c r="K21" s="1494"/>
      <c r="L21" s="1489">
        <v>12</v>
      </c>
      <c r="M21" s="1490"/>
      <c r="N21" s="1490">
        <v>0</v>
      </c>
      <c r="O21" s="1490"/>
      <c r="P21" s="1490"/>
      <c r="Q21" s="1495">
        <v>2000</v>
      </c>
      <c r="R21" s="1495"/>
      <c r="S21" s="1495"/>
      <c r="T21" s="522">
        <v>1</v>
      </c>
      <c r="U21" s="1489">
        <v>0</v>
      </c>
      <c r="V21" s="1490"/>
      <c r="W21" s="1490">
        <f>Q21+L21+T21</f>
        <v>2013</v>
      </c>
      <c r="X21" s="1492"/>
      <c r="Y21" s="1496">
        <v>5</v>
      </c>
      <c r="Z21" s="1497"/>
      <c r="AA21" s="1498">
        <f>U21*Y21*8</f>
        <v>0</v>
      </c>
      <c r="AB21" s="1499"/>
      <c r="AC21" s="1499"/>
      <c r="AD21" s="1499"/>
      <c r="AE21" s="1499">
        <f>W21*Y21*8</f>
        <v>80520</v>
      </c>
      <c r="AF21" s="1499"/>
      <c r="AG21" s="1499"/>
      <c r="AH21" s="1500"/>
    </row>
    <row r="22" spans="3:34" ht="12.75" thickTop="1">
      <c r="Z22" s="523" t="s">
        <v>1571</v>
      </c>
      <c r="AA22" s="1484" t="str">
        <f>ROUNDUP(SUM(AA8:AD21)/1000,1)&amp;" kbps"</f>
        <v>11.5 kbps</v>
      </c>
      <c r="AB22" s="1485"/>
      <c r="AC22" s="1485"/>
      <c r="AD22" s="1486"/>
      <c r="AE22" s="1487" t="str">
        <f>ROUNDUP(SUM(AE8:AH21)/1000,1)&amp;" kbps"</f>
        <v>115 kbps</v>
      </c>
      <c r="AF22" s="1487"/>
      <c r="AG22" s="1487"/>
      <c r="AH22" s="1488"/>
    </row>
    <row r="23" spans="3:34" ht="12.75" thickBot="1">
      <c r="Z23" s="523" t="s">
        <v>1572</v>
      </c>
      <c r="AA23" s="1489" t="str">
        <f>ROUNDUP((SUM(AA8:AD21)*2/1000),1)&amp;" kbps"</f>
        <v>22.9 kbps</v>
      </c>
      <c r="AB23" s="1490"/>
      <c r="AC23" s="1490"/>
      <c r="AD23" s="1491"/>
      <c r="AE23" s="1490" t="str">
        <f>ROUNDUP(SUM(AE8:AH21)/1000,1)+ROUNDUP((SUM(AE8:AH19)*2/1000),1)&amp;" kbps"</f>
        <v>173.8 kbps</v>
      </c>
      <c r="AF23" s="1490"/>
      <c r="AG23" s="1490"/>
      <c r="AH23" s="1492"/>
    </row>
    <row r="24" spans="3:34">
      <c r="C24" s="427" t="s">
        <v>1717</v>
      </c>
    </row>
    <row r="25" spans="3:34">
      <c r="D25" s="427" t="s">
        <v>1573</v>
      </c>
    </row>
    <row r="26" spans="3:34">
      <c r="D26" s="427" t="s">
        <v>1574</v>
      </c>
    </row>
    <row r="27" spans="3:34">
      <c r="D27" s="427" t="s">
        <v>1575</v>
      </c>
    </row>
    <row r="28" spans="3:34">
      <c r="D28" s="427" t="s">
        <v>1576</v>
      </c>
    </row>
    <row r="29" spans="3:34">
      <c r="D29" s="427" t="s">
        <v>1577</v>
      </c>
    </row>
    <row r="31" spans="3:34">
      <c r="C31" s="427" t="s">
        <v>2006</v>
      </c>
      <c r="E31" s="427" t="s">
        <v>2007</v>
      </c>
      <c r="J31" s="427">
        <v>448</v>
      </c>
      <c r="K31" s="427" t="s">
        <v>2008</v>
      </c>
    </row>
    <row r="32" spans="3:34">
      <c r="E32" s="427" t="s">
        <v>2003</v>
      </c>
      <c r="M32" s="427" t="s">
        <v>2009</v>
      </c>
    </row>
    <row r="33" spans="3:34" ht="12.75" thickBot="1"/>
    <row r="34" spans="3:34">
      <c r="D34" s="1370" t="s">
        <v>2</v>
      </c>
      <c r="E34" s="1370"/>
      <c r="F34" s="1370"/>
      <c r="G34" s="1370"/>
      <c r="H34" s="1370" t="s">
        <v>8</v>
      </c>
      <c r="I34" s="1370"/>
      <c r="J34" s="1370"/>
      <c r="K34" s="1508"/>
      <c r="L34" s="1509" t="s">
        <v>679</v>
      </c>
      <c r="M34" s="1510"/>
      <c r="N34" s="1512" t="s">
        <v>877</v>
      </c>
      <c r="O34" s="1513"/>
      <c r="P34" s="1513"/>
      <c r="Q34" s="1513"/>
      <c r="R34" s="1513"/>
      <c r="S34" s="1514"/>
      <c r="T34" s="1512" t="s">
        <v>1559</v>
      </c>
      <c r="U34" s="1509" t="s">
        <v>1560</v>
      </c>
      <c r="V34" s="1510"/>
      <c r="W34" s="1510"/>
      <c r="X34" s="1515"/>
      <c r="Y34" s="1516" t="s">
        <v>1561</v>
      </c>
      <c r="Z34" s="1508"/>
      <c r="AA34" s="1509" t="s">
        <v>1562</v>
      </c>
      <c r="AB34" s="1510"/>
      <c r="AC34" s="1510"/>
      <c r="AD34" s="1510"/>
      <c r="AE34" s="1510"/>
      <c r="AF34" s="1510"/>
      <c r="AG34" s="1510"/>
      <c r="AH34" s="1515"/>
    </row>
    <row r="35" spans="3:34">
      <c r="D35" s="1370"/>
      <c r="E35" s="1370"/>
      <c r="F35" s="1370"/>
      <c r="G35" s="1370"/>
      <c r="H35" s="1370"/>
      <c r="I35" s="1370"/>
      <c r="J35" s="1370"/>
      <c r="K35" s="1508"/>
      <c r="L35" s="1511"/>
      <c r="M35" s="1370"/>
      <c r="N35" s="1370" t="s">
        <v>1563</v>
      </c>
      <c r="O35" s="1370"/>
      <c r="P35" s="1370"/>
      <c r="Q35" s="1370" t="s">
        <v>1716</v>
      </c>
      <c r="R35" s="1370"/>
      <c r="S35" s="1370"/>
      <c r="T35" s="1508"/>
      <c r="U35" s="1511" t="s">
        <v>1563</v>
      </c>
      <c r="V35" s="1370"/>
      <c r="W35" s="1370" t="s">
        <v>1716</v>
      </c>
      <c r="X35" s="1517"/>
      <c r="Y35" s="1516"/>
      <c r="Z35" s="1508"/>
      <c r="AA35" s="1511" t="s">
        <v>1563</v>
      </c>
      <c r="AB35" s="1370"/>
      <c r="AC35" s="1370"/>
      <c r="AD35" s="1370"/>
      <c r="AE35" s="1370" t="s">
        <v>1564</v>
      </c>
      <c r="AF35" s="1370"/>
      <c r="AG35" s="1370"/>
      <c r="AH35" s="1517"/>
    </row>
    <row r="36" spans="3:34">
      <c r="C36" s="199">
        <v>1</v>
      </c>
      <c r="D36" s="1367" t="s">
        <v>40</v>
      </c>
      <c r="E36" s="1367"/>
      <c r="F36" s="1367"/>
      <c r="G36" s="1367"/>
      <c r="H36" s="1367">
        <v>5000</v>
      </c>
      <c r="I36" s="1367"/>
      <c r="J36" s="1367"/>
      <c r="K36" s="1494"/>
      <c r="L36" s="1501">
        <v>12</v>
      </c>
      <c r="M36" s="1367"/>
      <c r="N36" s="1367">
        <f>16*4</f>
        <v>64</v>
      </c>
      <c r="O36" s="1367"/>
      <c r="P36" s="1367"/>
      <c r="Q36" s="1367">
        <f>16*4</f>
        <v>64</v>
      </c>
      <c r="R36" s="1367"/>
      <c r="S36" s="1367"/>
      <c r="T36" s="520">
        <v>1</v>
      </c>
      <c r="U36" s="1501">
        <f>L36+N36+T36</f>
        <v>77</v>
      </c>
      <c r="V36" s="1367"/>
      <c r="W36" s="1367">
        <f>Q36+L36+T36</f>
        <v>77</v>
      </c>
      <c r="X36" s="1493"/>
      <c r="Y36" s="1504">
        <f t="shared" ref="Y36:Y42" si="4">ROUNDUP(1000/H36,0)</f>
        <v>1</v>
      </c>
      <c r="Z36" s="1494"/>
      <c r="AA36" s="1501">
        <f t="shared" ref="AA36:AA42" si="5">U36*Y36*8</f>
        <v>616</v>
      </c>
      <c r="AB36" s="1367"/>
      <c r="AC36" s="1367"/>
      <c r="AD36" s="1367"/>
      <c r="AE36" s="1367">
        <f t="shared" ref="AE36:AE42" si="6">W36*Y36*8</f>
        <v>616</v>
      </c>
      <c r="AF36" s="1367"/>
      <c r="AG36" s="1367"/>
      <c r="AH36" s="1493"/>
    </row>
    <row r="37" spans="3:34">
      <c r="C37" s="199">
        <v>2</v>
      </c>
      <c r="D37" s="1367" t="s">
        <v>16</v>
      </c>
      <c r="E37" s="1367"/>
      <c r="F37" s="1367"/>
      <c r="G37" s="1367"/>
      <c r="H37" s="1367">
        <v>100</v>
      </c>
      <c r="I37" s="1367"/>
      <c r="J37" s="1367"/>
      <c r="K37" s="1494"/>
      <c r="L37" s="1501">
        <v>12</v>
      </c>
      <c r="M37" s="1367"/>
      <c r="N37" s="1367">
        <f>16*2</f>
        <v>32</v>
      </c>
      <c r="O37" s="1367"/>
      <c r="P37" s="1367"/>
      <c r="Q37" s="1406">
        <f>16*2*2</f>
        <v>64</v>
      </c>
      <c r="R37" s="1406"/>
      <c r="S37" s="1406"/>
      <c r="T37" s="521">
        <v>1</v>
      </c>
      <c r="U37" s="1501">
        <f>L37+N37+T37</f>
        <v>45</v>
      </c>
      <c r="V37" s="1367"/>
      <c r="W37" s="1367">
        <f t="shared" ref="W37:W42" si="7">Q37+L37+T37</f>
        <v>77</v>
      </c>
      <c r="X37" s="1493"/>
      <c r="Y37" s="1504">
        <f t="shared" si="4"/>
        <v>10</v>
      </c>
      <c r="Z37" s="1494"/>
      <c r="AA37" s="1501">
        <f t="shared" si="5"/>
        <v>3600</v>
      </c>
      <c r="AB37" s="1367"/>
      <c r="AC37" s="1367"/>
      <c r="AD37" s="1367"/>
      <c r="AE37" s="1367">
        <f t="shared" si="6"/>
        <v>6160</v>
      </c>
      <c r="AF37" s="1367"/>
      <c r="AG37" s="1367"/>
      <c r="AH37" s="1493"/>
    </row>
    <row r="38" spans="3:34">
      <c r="C38" s="199">
        <v>3</v>
      </c>
      <c r="D38" s="1367" t="s">
        <v>5</v>
      </c>
      <c r="E38" s="1367"/>
      <c r="F38" s="1367"/>
      <c r="G38" s="1367"/>
      <c r="H38" s="1367">
        <v>300</v>
      </c>
      <c r="I38" s="1367"/>
      <c r="J38" s="1367"/>
      <c r="K38" s="1494"/>
      <c r="L38" s="1501">
        <v>12</v>
      </c>
      <c r="M38" s="1367"/>
      <c r="N38" s="1367">
        <f>16*3</f>
        <v>48</v>
      </c>
      <c r="O38" s="1367"/>
      <c r="P38" s="1367"/>
      <c r="Q38" s="1406">
        <f>16*3*2</f>
        <v>96</v>
      </c>
      <c r="R38" s="1406"/>
      <c r="S38" s="1406"/>
      <c r="T38" s="521">
        <v>1</v>
      </c>
      <c r="U38" s="1501">
        <f>L38+N38+T38</f>
        <v>61</v>
      </c>
      <c r="V38" s="1367"/>
      <c r="W38" s="1367">
        <f t="shared" si="7"/>
        <v>109</v>
      </c>
      <c r="X38" s="1493"/>
      <c r="Y38" s="1504">
        <f t="shared" si="4"/>
        <v>4</v>
      </c>
      <c r="Z38" s="1494"/>
      <c r="AA38" s="1501">
        <f t="shared" si="5"/>
        <v>1952</v>
      </c>
      <c r="AB38" s="1367"/>
      <c r="AC38" s="1367"/>
      <c r="AD38" s="1367"/>
      <c r="AE38" s="1367">
        <f t="shared" si="6"/>
        <v>3488</v>
      </c>
      <c r="AF38" s="1367"/>
      <c r="AG38" s="1367"/>
      <c r="AH38" s="1493"/>
    </row>
    <row r="39" spans="3:34">
      <c r="C39" s="199">
        <v>4</v>
      </c>
      <c r="D39" s="1367" t="s">
        <v>6</v>
      </c>
      <c r="E39" s="1367"/>
      <c r="F39" s="1367"/>
      <c r="G39" s="1367"/>
      <c r="H39" s="1367">
        <v>5000</v>
      </c>
      <c r="I39" s="1367"/>
      <c r="J39" s="1367"/>
      <c r="K39" s="1494"/>
      <c r="L39" s="1501">
        <v>12</v>
      </c>
      <c r="M39" s="1367"/>
      <c r="N39" s="1367">
        <f>16*1</f>
        <v>16</v>
      </c>
      <c r="O39" s="1367"/>
      <c r="P39" s="1367"/>
      <c r="Q39" s="1367">
        <f>16*1</f>
        <v>16</v>
      </c>
      <c r="R39" s="1367"/>
      <c r="S39" s="1367"/>
      <c r="T39" s="521">
        <v>1</v>
      </c>
      <c r="U39" s="1501">
        <f>L39+N39+T39</f>
        <v>29</v>
      </c>
      <c r="V39" s="1367"/>
      <c r="W39" s="1367">
        <f t="shared" si="7"/>
        <v>29</v>
      </c>
      <c r="X39" s="1493"/>
      <c r="Y39" s="1504">
        <f t="shared" si="4"/>
        <v>1</v>
      </c>
      <c r="Z39" s="1494"/>
      <c r="AA39" s="1501">
        <f t="shared" si="5"/>
        <v>232</v>
      </c>
      <c r="AB39" s="1367"/>
      <c r="AC39" s="1367"/>
      <c r="AD39" s="1367"/>
      <c r="AE39" s="1367">
        <f t="shared" si="6"/>
        <v>232</v>
      </c>
      <c r="AF39" s="1367"/>
      <c r="AG39" s="1367"/>
      <c r="AH39" s="1493"/>
    </row>
    <row r="40" spans="3:34">
      <c r="C40" s="199">
        <v>5</v>
      </c>
      <c r="D40" s="1367" t="s">
        <v>53</v>
      </c>
      <c r="E40" s="1367"/>
      <c r="F40" s="1367"/>
      <c r="G40" s="1367"/>
      <c r="H40" s="1367">
        <v>100</v>
      </c>
      <c r="I40" s="1367"/>
      <c r="J40" s="1367"/>
      <c r="K40" s="1494"/>
      <c r="L40" s="1501">
        <v>12</v>
      </c>
      <c r="M40" s="1367"/>
      <c r="N40" s="1367">
        <f>16*3</f>
        <v>48</v>
      </c>
      <c r="O40" s="1367"/>
      <c r="P40" s="1367"/>
      <c r="Q40" s="1406">
        <f>16*3*2</f>
        <v>96</v>
      </c>
      <c r="R40" s="1406"/>
      <c r="S40" s="1406"/>
      <c r="T40" s="521">
        <v>1</v>
      </c>
      <c r="U40" s="1501">
        <f>L40+N40+T40</f>
        <v>61</v>
      </c>
      <c r="V40" s="1367"/>
      <c r="W40" s="1367">
        <f t="shared" si="7"/>
        <v>109</v>
      </c>
      <c r="X40" s="1493"/>
      <c r="Y40" s="1504">
        <f t="shared" si="4"/>
        <v>10</v>
      </c>
      <c r="Z40" s="1494"/>
      <c r="AA40" s="1501">
        <f t="shared" si="5"/>
        <v>4880</v>
      </c>
      <c r="AB40" s="1367"/>
      <c r="AC40" s="1367"/>
      <c r="AD40" s="1367"/>
      <c r="AE40" s="1367">
        <f t="shared" si="6"/>
        <v>8720</v>
      </c>
      <c r="AF40" s="1367"/>
      <c r="AG40" s="1367"/>
      <c r="AH40" s="1493"/>
    </row>
    <row r="41" spans="3:34">
      <c r="C41" s="199">
        <v>2</v>
      </c>
      <c r="D41" s="1367" t="s">
        <v>1567</v>
      </c>
      <c r="E41" s="1367"/>
      <c r="F41" s="1367"/>
      <c r="G41" s="1367"/>
      <c r="H41" s="1406">
        <v>300</v>
      </c>
      <c r="I41" s="1406"/>
      <c r="J41" s="1406"/>
      <c r="K41" s="1497"/>
      <c r="L41" s="1501">
        <v>12</v>
      </c>
      <c r="M41" s="1367"/>
      <c r="N41" s="1367">
        <v>0</v>
      </c>
      <c r="O41" s="1367"/>
      <c r="P41" s="1367"/>
      <c r="Q41" s="1406">
        <v>448</v>
      </c>
      <c r="R41" s="1406"/>
      <c r="S41" s="1406"/>
      <c r="T41" s="521">
        <v>1</v>
      </c>
      <c r="U41" s="1501">
        <v>0</v>
      </c>
      <c r="V41" s="1367"/>
      <c r="W41" s="1367">
        <f t="shared" si="7"/>
        <v>461</v>
      </c>
      <c r="X41" s="1493"/>
      <c r="Y41" s="1504">
        <f t="shared" si="4"/>
        <v>4</v>
      </c>
      <c r="Z41" s="1494"/>
      <c r="AA41" s="1501">
        <f t="shared" si="5"/>
        <v>0</v>
      </c>
      <c r="AB41" s="1367"/>
      <c r="AC41" s="1367"/>
      <c r="AD41" s="1367"/>
      <c r="AE41" s="1367">
        <f t="shared" si="6"/>
        <v>14752</v>
      </c>
      <c r="AF41" s="1367"/>
      <c r="AG41" s="1367"/>
      <c r="AH41" s="1493"/>
    </row>
    <row r="42" spans="3:34">
      <c r="C42" s="199">
        <v>2</v>
      </c>
      <c r="D42" s="1367" t="s">
        <v>1568</v>
      </c>
      <c r="E42" s="1367"/>
      <c r="F42" s="1367"/>
      <c r="G42" s="1367"/>
      <c r="H42" s="1406">
        <v>300</v>
      </c>
      <c r="I42" s="1406"/>
      <c r="J42" s="1406"/>
      <c r="K42" s="1497"/>
      <c r="L42" s="1501">
        <v>12</v>
      </c>
      <c r="M42" s="1367"/>
      <c r="N42" s="1367">
        <v>0</v>
      </c>
      <c r="O42" s="1367"/>
      <c r="P42" s="1367"/>
      <c r="Q42" s="1406">
        <v>48</v>
      </c>
      <c r="R42" s="1406"/>
      <c r="S42" s="1406"/>
      <c r="T42" s="521">
        <v>1</v>
      </c>
      <c r="U42" s="1501">
        <v>0</v>
      </c>
      <c r="V42" s="1367"/>
      <c r="W42" s="1367">
        <f t="shared" si="7"/>
        <v>61</v>
      </c>
      <c r="X42" s="1493"/>
      <c r="Y42" s="1504">
        <f t="shared" si="4"/>
        <v>4</v>
      </c>
      <c r="Z42" s="1494"/>
      <c r="AA42" s="1501">
        <f t="shared" si="5"/>
        <v>0</v>
      </c>
      <c r="AB42" s="1367"/>
      <c r="AC42" s="1367"/>
      <c r="AD42" s="1367"/>
      <c r="AE42" s="1367">
        <f t="shared" si="6"/>
        <v>1952</v>
      </c>
      <c r="AF42" s="1367"/>
      <c r="AG42" s="1367"/>
      <c r="AH42" s="1493"/>
    </row>
    <row r="43" spans="3:34">
      <c r="C43" s="120">
        <v>6</v>
      </c>
      <c r="D43" s="1502" t="s">
        <v>546</v>
      </c>
      <c r="E43" s="1502"/>
      <c r="F43" s="1502"/>
      <c r="G43" s="1502"/>
      <c r="H43" s="1502" t="s">
        <v>1569</v>
      </c>
      <c r="I43" s="1502"/>
      <c r="J43" s="1502"/>
      <c r="K43" s="1505"/>
      <c r="L43" s="1506"/>
      <c r="M43" s="1502"/>
      <c r="N43" s="1502"/>
      <c r="O43" s="1502"/>
      <c r="P43" s="1502"/>
      <c r="Q43" s="1502"/>
      <c r="R43" s="1502"/>
      <c r="S43" s="1502"/>
      <c r="T43" s="120"/>
      <c r="U43" s="1506"/>
      <c r="V43" s="1502"/>
      <c r="W43" s="1502"/>
      <c r="X43" s="1503"/>
      <c r="Y43" s="1507"/>
      <c r="Z43" s="1505"/>
      <c r="AA43" s="1506"/>
      <c r="AB43" s="1502"/>
      <c r="AC43" s="1502"/>
      <c r="AD43" s="1502"/>
      <c r="AE43" s="1502"/>
      <c r="AF43" s="1502"/>
      <c r="AG43" s="1502"/>
      <c r="AH43" s="1503"/>
    </row>
    <row r="44" spans="3:34">
      <c r="C44" s="120">
        <v>7</v>
      </c>
      <c r="D44" s="1502" t="s">
        <v>547</v>
      </c>
      <c r="E44" s="1502"/>
      <c r="F44" s="1502"/>
      <c r="G44" s="1502"/>
      <c r="H44" s="1502" t="s">
        <v>1569</v>
      </c>
      <c r="I44" s="1502"/>
      <c r="J44" s="1502"/>
      <c r="K44" s="1505"/>
      <c r="L44" s="1506"/>
      <c r="M44" s="1502"/>
      <c r="N44" s="1502"/>
      <c r="O44" s="1502"/>
      <c r="P44" s="1502"/>
      <c r="Q44" s="1502"/>
      <c r="R44" s="1502"/>
      <c r="S44" s="1502"/>
      <c r="T44" s="120"/>
      <c r="U44" s="1506"/>
      <c r="V44" s="1502"/>
      <c r="W44" s="1502"/>
      <c r="X44" s="1503"/>
      <c r="Y44" s="1507"/>
      <c r="Z44" s="1505"/>
      <c r="AA44" s="1506"/>
      <c r="AB44" s="1502"/>
      <c r="AC44" s="1502"/>
      <c r="AD44" s="1502"/>
      <c r="AE44" s="1502"/>
      <c r="AF44" s="1502"/>
      <c r="AG44" s="1502"/>
      <c r="AH44" s="1503"/>
    </row>
    <row r="45" spans="3:34">
      <c r="C45" s="120">
        <v>8</v>
      </c>
      <c r="D45" s="1502" t="s">
        <v>548</v>
      </c>
      <c r="E45" s="1502"/>
      <c r="F45" s="1502"/>
      <c r="G45" s="1502"/>
      <c r="H45" s="1502" t="s">
        <v>1569</v>
      </c>
      <c r="I45" s="1502"/>
      <c r="J45" s="1502"/>
      <c r="K45" s="1505"/>
      <c r="L45" s="1506"/>
      <c r="M45" s="1502"/>
      <c r="N45" s="1502"/>
      <c r="O45" s="1502"/>
      <c r="P45" s="1502"/>
      <c r="Q45" s="1502"/>
      <c r="R45" s="1502"/>
      <c r="S45" s="1502"/>
      <c r="T45" s="120"/>
      <c r="U45" s="1506"/>
      <c r="V45" s="1502"/>
      <c r="W45" s="1502"/>
      <c r="X45" s="1503"/>
      <c r="Y45" s="1507"/>
      <c r="Z45" s="1505"/>
      <c r="AA45" s="1506"/>
      <c r="AB45" s="1502"/>
      <c r="AC45" s="1502"/>
      <c r="AD45" s="1502"/>
      <c r="AE45" s="1502"/>
      <c r="AF45" s="1502"/>
      <c r="AG45" s="1502"/>
      <c r="AH45" s="1503"/>
    </row>
    <row r="46" spans="3:34">
      <c r="C46" s="120">
        <v>9</v>
      </c>
      <c r="D46" s="1502" t="s">
        <v>549</v>
      </c>
      <c r="E46" s="1502"/>
      <c r="F46" s="1502"/>
      <c r="G46" s="1502"/>
      <c r="H46" s="1502" t="s">
        <v>1569</v>
      </c>
      <c r="I46" s="1502"/>
      <c r="J46" s="1502"/>
      <c r="K46" s="1505"/>
      <c r="L46" s="1506"/>
      <c r="M46" s="1502"/>
      <c r="N46" s="1502"/>
      <c r="O46" s="1502"/>
      <c r="P46" s="1502"/>
      <c r="Q46" s="1502"/>
      <c r="R46" s="1502"/>
      <c r="S46" s="1502"/>
      <c r="T46" s="120"/>
      <c r="U46" s="1506"/>
      <c r="V46" s="1502"/>
      <c r="W46" s="1502"/>
      <c r="X46" s="1503"/>
      <c r="Y46" s="1507"/>
      <c r="Z46" s="1505"/>
      <c r="AA46" s="1506"/>
      <c r="AB46" s="1502"/>
      <c r="AC46" s="1502"/>
      <c r="AD46" s="1502"/>
      <c r="AE46" s="1502"/>
      <c r="AF46" s="1502"/>
      <c r="AG46" s="1502"/>
      <c r="AH46" s="1503"/>
    </row>
    <row r="47" spans="3:34">
      <c r="C47" s="199">
        <v>10</v>
      </c>
      <c r="D47" s="1367" t="s">
        <v>632</v>
      </c>
      <c r="E47" s="1367"/>
      <c r="F47" s="1367"/>
      <c r="G47" s="1367"/>
      <c r="H47" s="1367" t="s">
        <v>1569</v>
      </c>
      <c r="I47" s="1367"/>
      <c r="J47" s="1367"/>
      <c r="K47" s="1494"/>
      <c r="L47" s="1501">
        <v>12</v>
      </c>
      <c r="M47" s="1367"/>
      <c r="N47" s="1367">
        <v>4</v>
      </c>
      <c r="O47" s="1367"/>
      <c r="P47" s="1367"/>
      <c r="Q47" s="1367">
        <v>4</v>
      </c>
      <c r="R47" s="1367"/>
      <c r="S47" s="1367"/>
      <c r="T47" s="520">
        <v>1</v>
      </c>
      <c r="U47" s="1501">
        <f>L47+N47+T47</f>
        <v>17</v>
      </c>
      <c r="V47" s="1367"/>
      <c r="W47" s="1367">
        <f t="shared" ref="W47:W48" si="8">Q47+L47+T47</f>
        <v>17</v>
      </c>
      <c r="X47" s="1493"/>
      <c r="Y47" s="1504">
        <v>1</v>
      </c>
      <c r="Z47" s="1494"/>
      <c r="AA47" s="1501">
        <f>U47*Y47*8</f>
        <v>136</v>
      </c>
      <c r="AB47" s="1367"/>
      <c r="AC47" s="1367"/>
      <c r="AD47" s="1367"/>
      <c r="AE47" s="1367">
        <f>W47*Y47*8</f>
        <v>136</v>
      </c>
      <c r="AF47" s="1367"/>
      <c r="AG47" s="1367"/>
      <c r="AH47" s="1493"/>
    </row>
    <row r="48" spans="3:34">
      <c r="C48" s="199">
        <v>11</v>
      </c>
      <c r="D48" s="1367" t="s">
        <v>757</v>
      </c>
      <c r="E48" s="1367"/>
      <c r="F48" s="1367"/>
      <c r="G48" s="1367"/>
      <c r="H48" s="1367" t="s">
        <v>1569</v>
      </c>
      <c r="I48" s="1367"/>
      <c r="J48" s="1367"/>
      <c r="K48" s="1494"/>
      <c r="L48" s="1501">
        <v>12</v>
      </c>
      <c r="M48" s="1367"/>
      <c r="N48" s="1367">
        <v>0</v>
      </c>
      <c r="O48" s="1367"/>
      <c r="P48" s="1367"/>
      <c r="Q48" s="1406">
        <f>16*7</f>
        <v>112</v>
      </c>
      <c r="R48" s="1406"/>
      <c r="S48" s="1406"/>
      <c r="T48" s="521">
        <v>1</v>
      </c>
      <c r="U48" s="1501">
        <v>0</v>
      </c>
      <c r="V48" s="1367"/>
      <c r="W48" s="1367">
        <f t="shared" si="8"/>
        <v>125</v>
      </c>
      <c r="X48" s="1493"/>
      <c r="Y48" s="1496">
        <v>5</v>
      </c>
      <c r="Z48" s="1497"/>
      <c r="AA48" s="1501">
        <f>U48*Y48*8</f>
        <v>0</v>
      </c>
      <c r="AB48" s="1367"/>
      <c r="AC48" s="1367"/>
      <c r="AD48" s="1367"/>
      <c r="AE48" s="1367">
        <f>W48*Y48*8</f>
        <v>5000</v>
      </c>
      <c r="AF48" s="1367"/>
      <c r="AG48" s="1367"/>
      <c r="AH48" s="1493"/>
    </row>
    <row r="49" spans="3:34" ht="12.75" thickBot="1">
      <c r="C49" s="199">
        <v>12</v>
      </c>
      <c r="D49" s="1367" t="s">
        <v>758</v>
      </c>
      <c r="E49" s="1367"/>
      <c r="F49" s="1367"/>
      <c r="G49" s="1367"/>
      <c r="H49" s="1367" t="s">
        <v>1569</v>
      </c>
      <c r="I49" s="1367"/>
      <c r="J49" s="1367"/>
      <c r="K49" s="1494"/>
      <c r="L49" s="1489">
        <v>12</v>
      </c>
      <c r="M49" s="1490"/>
      <c r="N49" s="1490">
        <v>0</v>
      </c>
      <c r="O49" s="1490"/>
      <c r="P49" s="1490"/>
      <c r="Q49" s="1495">
        <v>2000</v>
      </c>
      <c r="R49" s="1495"/>
      <c r="S49" s="1495"/>
      <c r="T49" s="522">
        <v>1</v>
      </c>
      <c r="U49" s="1489">
        <v>0</v>
      </c>
      <c r="V49" s="1490"/>
      <c r="W49" s="1490">
        <f>Q49+L49+T49</f>
        <v>2013</v>
      </c>
      <c r="X49" s="1492"/>
      <c r="Y49" s="1496">
        <v>5</v>
      </c>
      <c r="Z49" s="1497"/>
      <c r="AA49" s="1498">
        <f>U49*Y49*8</f>
        <v>0</v>
      </c>
      <c r="AB49" s="1499"/>
      <c r="AC49" s="1499"/>
      <c r="AD49" s="1499"/>
      <c r="AE49" s="1499">
        <f>W49*Y49*8</f>
        <v>80520</v>
      </c>
      <c r="AF49" s="1499"/>
      <c r="AG49" s="1499"/>
      <c r="AH49" s="1500"/>
    </row>
    <row r="50" spans="3:34" ht="12.75" thickTop="1">
      <c r="Z50" s="523" t="s">
        <v>1571</v>
      </c>
      <c r="AA50" s="1484" t="str">
        <f>ROUNDUP(SUM(AA36:AD49)/1000,1)&amp;" kbps"</f>
        <v>11.5 kbps</v>
      </c>
      <c r="AB50" s="1485"/>
      <c r="AC50" s="1485"/>
      <c r="AD50" s="1486"/>
      <c r="AE50" s="1487" t="str">
        <f>ROUNDUP(SUM(AE36:AH49)/1000,1)&amp;" kbps"</f>
        <v>121.6 kbps</v>
      </c>
      <c r="AF50" s="1487"/>
      <c r="AG50" s="1487"/>
      <c r="AH50" s="1488"/>
    </row>
    <row r="51" spans="3:34" ht="12.75" thickBot="1">
      <c r="Z51" s="523" t="s">
        <v>1572</v>
      </c>
      <c r="AA51" s="1489" t="str">
        <f>ROUNDUP((SUM(AA36:AD49)*2/1000),1)&amp;" kbps"</f>
        <v>22.9 kbps</v>
      </c>
      <c r="AB51" s="1490"/>
      <c r="AC51" s="1490"/>
      <c r="AD51" s="1491"/>
      <c r="AE51" s="1490" t="str">
        <f>ROUNDUP(SUM(AE36:AH49)/1000,1)+ROUNDUP((SUM(AE36:AH49)*2/1000),1)&amp;" kbps"</f>
        <v>364.8 kbps</v>
      </c>
      <c r="AF51" s="1490"/>
      <c r="AG51" s="1490"/>
      <c r="AH51" s="1492"/>
    </row>
    <row r="52" spans="3:34">
      <c r="C52" s="427" t="s">
        <v>1717</v>
      </c>
    </row>
    <row r="53" spans="3:34">
      <c r="D53" s="427" t="s">
        <v>1573</v>
      </c>
    </row>
    <row r="54" spans="3:34">
      <c r="D54" s="427" t="s">
        <v>1574</v>
      </c>
    </row>
    <row r="55" spans="3:34">
      <c r="D55" s="427" t="s">
        <v>1575</v>
      </c>
    </row>
    <row r="56" spans="3:34">
      <c r="D56" s="427" t="s">
        <v>1576</v>
      </c>
    </row>
    <row r="57" spans="3:34">
      <c r="D57" s="427" t="s">
        <v>1577</v>
      </c>
    </row>
  </sheetData>
  <mergeCells count="316">
    <mergeCell ref="Y6:Z7"/>
    <mergeCell ref="AA6:AH6"/>
    <mergeCell ref="N7:P7"/>
    <mergeCell ref="Q7:S7"/>
    <mergeCell ref="U7:V7"/>
    <mergeCell ref="W7:X7"/>
    <mergeCell ref="AA7:AD7"/>
    <mergeCell ref="AE7:AH7"/>
    <mergeCell ref="D6:G7"/>
    <mergeCell ref="H6:K7"/>
    <mergeCell ref="L6:M7"/>
    <mergeCell ref="N6:S6"/>
    <mergeCell ref="T6:T7"/>
    <mergeCell ref="U6:X6"/>
    <mergeCell ref="W8:X8"/>
    <mergeCell ref="Y8:Z8"/>
    <mergeCell ref="AA8:AD8"/>
    <mergeCell ref="AE8:AH8"/>
    <mergeCell ref="D9:G9"/>
    <mergeCell ref="H9:K9"/>
    <mergeCell ref="L9:M9"/>
    <mergeCell ref="N9:P9"/>
    <mergeCell ref="Q9:S9"/>
    <mergeCell ref="U9:V9"/>
    <mergeCell ref="D8:G8"/>
    <mergeCell ref="H8:K8"/>
    <mergeCell ref="L8:M8"/>
    <mergeCell ref="N8:P8"/>
    <mergeCell ref="Q8:S8"/>
    <mergeCell ref="U8:V8"/>
    <mergeCell ref="W9:X9"/>
    <mergeCell ref="Y9:Z9"/>
    <mergeCell ref="AA9:AD9"/>
    <mergeCell ref="AE9:AH9"/>
    <mergeCell ref="AE10:AH10"/>
    <mergeCell ref="D11:G11"/>
    <mergeCell ref="H11:K11"/>
    <mergeCell ref="L11:M11"/>
    <mergeCell ref="N11:P11"/>
    <mergeCell ref="Q11:S11"/>
    <mergeCell ref="U11:V11"/>
    <mergeCell ref="W11:X11"/>
    <mergeCell ref="Y11:Z11"/>
    <mergeCell ref="AA11:AD11"/>
    <mergeCell ref="AE11:AH11"/>
    <mergeCell ref="D10:G10"/>
    <mergeCell ref="H10:K10"/>
    <mergeCell ref="L10:M10"/>
    <mergeCell ref="N10:P10"/>
    <mergeCell ref="Q10:S10"/>
    <mergeCell ref="U10:V10"/>
    <mergeCell ref="W10:X10"/>
    <mergeCell ref="Y10:Z10"/>
    <mergeCell ref="AA10:AD10"/>
    <mergeCell ref="AE12:AH12"/>
    <mergeCell ref="D13:G13"/>
    <mergeCell ref="H13:K13"/>
    <mergeCell ref="L13:M13"/>
    <mergeCell ref="N13:P13"/>
    <mergeCell ref="Q13:S13"/>
    <mergeCell ref="U13:V13"/>
    <mergeCell ref="W13:X13"/>
    <mergeCell ref="Y13:Z13"/>
    <mergeCell ref="AA13:AD13"/>
    <mergeCell ref="AE13:AH13"/>
    <mergeCell ref="D12:G12"/>
    <mergeCell ref="H12:K12"/>
    <mergeCell ref="L12:M12"/>
    <mergeCell ref="N12:P12"/>
    <mergeCell ref="Q12:S12"/>
    <mergeCell ref="U12:V12"/>
    <mergeCell ref="W12:X12"/>
    <mergeCell ref="Y12:Z12"/>
    <mergeCell ref="AA12:AD12"/>
    <mergeCell ref="AE14:AH14"/>
    <mergeCell ref="D15:G15"/>
    <mergeCell ref="H15:K15"/>
    <mergeCell ref="L15:M15"/>
    <mergeCell ref="N15:P15"/>
    <mergeCell ref="Q15:S15"/>
    <mergeCell ref="U15:V15"/>
    <mergeCell ref="W15:X15"/>
    <mergeCell ref="Y15:Z15"/>
    <mergeCell ref="AA15:AD15"/>
    <mergeCell ref="AE15:AH15"/>
    <mergeCell ref="D14:G14"/>
    <mergeCell ref="H14:K14"/>
    <mergeCell ref="L14:M14"/>
    <mergeCell ref="N14:P14"/>
    <mergeCell ref="Q14:S14"/>
    <mergeCell ref="U14:V14"/>
    <mergeCell ref="W14:X14"/>
    <mergeCell ref="Y14:Z14"/>
    <mergeCell ref="AA14:AD14"/>
    <mergeCell ref="AE16:AH16"/>
    <mergeCell ref="D17:G17"/>
    <mergeCell ref="H17:K17"/>
    <mergeCell ref="L17:M17"/>
    <mergeCell ref="N17:P17"/>
    <mergeCell ref="Q17:S17"/>
    <mergeCell ref="U17:V17"/>
    <mergeCell ref="W17:X17"/>
    <mergeCell ref="Y17:Z17"/>
    <mergeCell ref="AA17:AD17"/>
    <mergeCell ref="AE17:AH17"/>
    <mergeCell ref="D16:G16"/>
    <mergeCell ref="H16:K16"/>
    <mergeCell ref="L16:M16"/>
    <mergeCell ref="N16:P16"/>
    <mergeCell ref="Q16:S16"/>
    <mergeCell ref="U16:V16"/>
    <mergeCell ref="W16:X16"/>
    <mergeCell ref="Y16:Z16"/>
    <mergeCell ref="AA16:AD16"/>
    <mergeCell ref="D18:G18"/>
    <mergeCell ref="H18:K18"/>
    <mergeCell ref="L18:M18"/>
    <mergeCell ref="N18:P18"/>
    <mergeCell ref="Q18:S18"/>
    <mergeCell ref="U18:V18"/>
    <mergeCell ref="AE19:AH19"/>
    <mergeCell ref="D20:G20"/>
    <mergeCell ref="H20:K20"/>
    <mergeCell ref="L20:M20"/>
    <mergeCell ref="N20:P20"/>
    <mergeCell ref="Q20:S20"/>
    <mergeCell ref="U20:V20"/>
    <mergeCell ref="W18:X18"/>
    <mergeCell ref="Y18:Z18"/>
    <mergeCell ref="AA18:AD18"/>
    <mergeCell ref="AE18:AH18"/>
    <mergeCell ref="D19:G19"/>
    <mergeCell ref="H19:K19"/>
    <mergeCell ref="L19:M19"/>
    <mergeCell ref="N19:P19"/>
    <mergeCell ref="Q19:S19"/>
    <mergeCell ref="U19:V19"/>
    <mergeCell ref="D21:G21"/>
    <mergeCell ref="H21:K21"/>
    <mergeCell ref="L21:M21"/>
    <mergeCell ref="N21:P21"/>
    <mergeCell ref="Q21:S21"/>
    <mergeCell ref="U21:V21"/>
    <mergeCell ref="W19:X19"/>
    <mergeCell ref="Y19:Z19"/>
    <mergeCell ref="AA19:AD19"/>
    <mergeCell ref="AA23:AD23"/>
    <mergeCell ref="AE23:AH23"/>
    <mergeCell ref="W21:X21"/>
    <mergeCell ref="Y21:Z21"/>
    <mergeCell ref="AA21:AD21"/>
    <mergeCell ref="AE21:AH21"/>
    <mergeCell ref="AA22:AD22"/>
    <mergeCell ref="AE22:AH22"/>
    <mergeCell ref="W20:X20"/>
    <mergeCell ref="Y20:Z20"/>
    <mergeCell ref="AA20:AD20"/>
    <mergeCell ref="AE20:AH20"/>
    <mergeCell ref="D34:G35"/>
    <mergeCell ref="H34:K35"/>
    <mergeCell ref="L34:M35"/>
    <mergeCell ref="N34:S34"/>
    <mergeCell ref="T34:T35"/>
    <mergeCell ref="U34:X34"/>
    <mergeCell ref="Y34:Z35"/>
    <mergeCell ref="AA34:AH34"/>
    <mergeCell ref="N35:P35"/>
    <mergeCell ref="Q35:S35"/>
    <mergeCell ref="U35:V35"/>
    <mergeCell ref="W35:X35"/>
    <mergeCell ref="AA35:AD35"/>
    <mergeCell ref="AE35:AH35"/>
    <mergeCell ref="AE36:AH36"/>
    <mergeCell ref="D37:G37"/>
    <mergeCell ref="H37:K37"/>
    <mergeCell ref="L37:M37"/>
    <mergeCell ref="N37:P37"/>
    <mergeCell ref="Q37:S37"/>
    <mergeCell ref="U37:V37"/>
    <mergeCell ref="W37:X37"/>
    <mergeCell ref="Y37:Z37"/>
    <mergeCell ref="AA37:AD37"/>
    <mergeCell ref="AE37:AH37"/>
    <mergeCell ref="D36:G36"/>
    <mergeCell ref="H36:K36"/>
    <mergeCell ref="L36:M36"/>
    <mergeCell ref="N36:P36"/>
    <mergeCell ref="Q36:S36"/>
    <mergeCell ref="U36:V36"/>
    <mergeCell ref="W36:X36"/>
    <mergeCell ref="Y36:Z36"/>
    <mergeCell ref="AA36:AD36"/>
    <mergeCell ref="AE38:AH38"/>
    <mergeCell ref="D39:G39"/>
    <mergeCell ref="H39:K39"/>
    <mergeCell ref="L39:M39"/>
    <mergeCell ref="N39:P39"/>
    <mergeCell ref="Q39:S39"/>
    <mergeCell ref="U39:V39"/>
    <mergeCell ref="W39:X39"/>
    <mergeCell ref="Y39:Z39"/>
    <mergeCell ref="AA39:AD39"/>
    <mergeCell ref="AE39:AH39"/>
    <mergeCell ref="D38:G38"/>
    <mergeCell ref="H38:K38"/>
    <mergeCell ref="L38:M38"/>
    <mergeCell ref="N38:P38"/>
    <mergeCell ref="Q38:S38"/>
    <mergeCell ref="U38:V38"/>
    <mergeCell ref="W38:X38"/>
    <mergeCell ref="Y38:Z38"/>
    <mergeCell ref="AA38:AD38"/>
    <mergeCell ref="AE40:AH40"/>
    <mergeCell ref="D41:G41"/>
    <mergeCell ref="H41:K41"/>
    <mergeCell ref="L41:M41"/>
    <mergeCell ref="N41:P41"/>
    <mergeCell ref="Q41:S41"/>
    <mergeCell ref="U41:V41"/>
    <mergeCell ref="W41:X41"/>
    <mergeCell ref="Y41:Z41"/>
    <mergeCell ref="AA41:AD41"/>
    <mergeCell ref="AE41:AH41"/>
    <mergeCell ref="D40:G40"/>
    <mergeCell ref="H40:K40"/>
    <mergeCell ref="L40:M40"/>
    <mergeCell ref="N40:P40"/>
    <mergeCell ref="Q40:S40"/>
    <mergeCell ref="U40:V40"/>
    <mergeCell ref="W40:X40"/>
    <mergeCell ref="Y40:Z40"/>
    <mergeCell ref="AA40:AD40"/>
    <mergeCell ref="AE42:AH42"/>
    <mergeCell ref="D43:G43"/>
    <mergeCell ref="H43:K43"/>
    <mergeCell ref="L43:M43"/>
    <mergeCell ref="N43:P43"/>
    <mergeCell ref="Q43:S43"/>
    <mergeCell ref="U43:V43"/>
    <mergeCell ref="W43:X43"/>
    <mergeCell ref="Y43:Z43"/>
    <mergeCell ref="AA43:AD43"/>
    <mergeCell ref="AE43:AH43"/>
    <mergeCell ref="D42:G42"/>
    <mergeCell ref="H42:K42"/>
    <mergeCell ref="L42:M42"/>
    <mergeCell ref="N42:P42"/>
    <mergeCell ref="Q42:S42"/>
    <mergeCell ref="U42:V42"/>
    <mergeCell ref="W42:X42"/>
    <mergeCell ref="Y42:Z42"/>
    <mergeCell ref="AA42:AD42"/>
    <mergeCell ref="AE44:AH44"/>
    <mergeCell ref="D45:G45"/>
    <mergeCell ref="H45:K45"/>
    <mergeCell ref="L45:M45"/>
    <mergeCell ref="N45:P45"/>
    <mergeCell ref="Q45:S45"/>
    <mergeCell ref="U45:V45"/>
    <mergeCell ref="W45:X45"/>
    <mergeCell ref="Y45:Z45"/>
    <mergeCell ref="AA45:AD45"/>
    <mergeCell ref="AE45:AH45"/>
    <mergeCell ref="D44:G44"/>
    <mergeCell ref="H44:K44"/>
    <mergeCell ref="L44:M44"/>
    <mergeCell ref="N44:P44"/>
    <mergeCell ref="Q44:S44"/>
    <mergeCell ref="U44:V44"/>
    <mergeCell ref="W44:X44"/>
    <mergeCell ref="Y44:Z44"/>
    <mergeCell ref="AA44:AD44"/>
    <mergeCell ref="AE46:AH46"/>
    <mergeCell ref="D47:G47"/>
    <mergeCell ref="H47:K47"/>
    <mergeCell ref="L47:M47"/>
    <mergeCell ref="N47:P47"/>
    <mergeCell ref="Q47:S47"/>
    <mergeCell ref="U47:V47"/>
    <mergeCell ref="W47:X47"/>
    <mergeCell ref="Y47:Z47"/>
    <mergeCell ref="AA47:AD47"/>
    <mergeCell ref="AE47:AH47"/>
    <mergeCell ref="D46:G46"/>
    <mergeCell ref="H46:K46"/>
    <mergeCell ref="L46:M46"/>
    <mergeCell ref="N46:P46"/>
    <mergeCell ref="Q46:S46"/>
    <mergeCell ref="U46:V46"/>
    <mergeCell ref="W46:X46"/>
    <mergeCell ref="Y46:Z46"/>
    <mergeCell ref="AA46:AD46"/>
    <mergeCell ref="AA50:AD50"/>
    <mergeCell ref="AE50:AH50"/>
    <mergeCell ref="AA51:AD51"/>
    <mergeCell ref="AE51:AH51"/>
    <mergeCell ref="AE48:AH48"/>
    <mergeCell ref="D49:G49"/>
    <mergeCell ref="H49:K49"/>
    <mergeCell ref="L49:M49"/>
    <mergeCell ref="N49:P49"/>
    <mergeCell ref="Q49:S49"/>
    <mergeCell ref="U49:V49"/>
    <mergeCell ref="W49:X49"/>
    <mergeCell ref="Y49:Z49"/>
    <mergeCell ref="AA49:AD49"/>
    <mergeCell ref="AE49:AH49"/>
    <mergeCell ref="D48:G48"/>
    <mergeCell ref="H48:K48"/>
    <mergeCell ref="L48:M48"/>
    <mergeCell ref="N48:P48"/>
    <mergeCell ref="Q48:S48"/>
    <mergeCell ref="U48:V48"/>
    <mergeCell ref="W48:X48"/>
    <mergeCell ref="Y48:Z48"/>
    <mergeCell ref="AA48:AD48"/>
  </mergeCells>
  <phoneticPr fontId="9"/>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43"/>
  <sheetViews>
    <sheetView showGridLines="0" workbookViewId="0">
      <selection activeCell="T206" sqref="T206"/>
    </sheetView>
  </sheetViews>
  <sheetFormatPr defaultColWidth="4.625" defaultRowHeight="13.5"/>
  <cols>
    <col min="1" max="16384" width="4.625" style="135"/>
  </cols>
  <sheetData>
    <row r="2" spans="1:41" s="141" customFormat="1" ht="18.75">
      <c r="B2" s="144" t="s">
        <v>2136</v>
      </c>
      <c r="C2" s="145"/>
      <c r="D2" s="145"/>
      <c r="E2" s="140"/>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row>
    <row r="3" spans="1:41">
      <c r="A3" s="149"/>
      <c r="B3" s="150"/>
      <c r="C3" s="150"/>
      <c r="D3" s="146"/>
    </row>
    <row r="4" spans="1:41">
      <c r="B4" s="147" t="s">
        <v>2137</v>
      </c>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row>
    <row r="5" spans="1:41">
      <c r="A5" s="149"/>
      <c r="B5" s="150" t="s">
        <v>2138</v>
      </c>
      <c r="C5" s="150"/>
      <c r="D5" s="146"/>
    </row>
    <row r="6" spans="1:41">
      <c r="A6" s="149"/>
      <c r="B6" s="150" t="s">
        <v>2139</v>
      </c>
      <c r="C6" s="150"/>
      <c r="D6" s="146"/>
    </row>
    <row r="7" spans="1:41">
      <c r="A7" s="149"/>
      <c r="B7" s="150" t="s">
        <v>2140</v>
      </c>
      <c r="C7" s="150"/>
      <c r="D7" s="146"/>
    </row>
    <row r="8" spans="1:41">
      <c r="A8" s="149"/>
      <c r="B8" s="150"/>
      <c r="C8" s="150"/>
      <c r="D8" s="146"/>
    </row>
    <row r="9" spans="1:41">
      <c r="A9" s="149"/>
      <c r="B9" s="150" t="s">
        <v>2141</v>
      </c>
      <c r="C9" s="150"/>
      <c r="D9" s="146"/>
    </row>
    <row r="10" spans="1:41">
      <c r="A10" s="149"/>
      <c r="B10" s="150" t="s">
        <v>2142</v>
      </c>
      <c r="C10" s="150"/>
      <c r="D10" s="146"/>
    </row>
    <row r="11" spans="1:41">
      <c r="A11" s="149"/>
      <c r="B11" s="150" t="s">
        <v>2143</v>
      </c>
      <c r="C11" s="150"/>
      <c r="D11" s="146"/>
    </row>
    <row r="12" spans="1:41">
      <c r="A12" s="149"/>
      <c r="B12" s="150"/>
      <c r="C12" s="150"/>
      <c r="D12" s="146"/>
    </row>
    <row r="13" spans="1:41">
      <c r="B13" s="147" t="s">
        <v>2144</v>
      </c>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c r="AF13" s="148"/>
    </row>
    <row r="14" spans="1:41">
      <c r="B14" s="146" t="s">
        <v>2145</v>
      </c>
      <c r="C14" s="146"/>
      <c r="D14" s="146"/>
    </row>
    <row r="15" spans="1:41">
      <c r="B15" s="146"/>
      <c r="C15" s="146"/>
      <c r="D15" s="146"/>
    </row>
    <row r="16" spans="1:41">
      <c r="B16" s="146" t="s">
        <v>2146</v>
      </c>
      <c r="C16" s="146"/>
      <c r="D16" s="146"/>
    </row>
    <row r="17" spans="2:25">
      <c r="B17" s="146" t="s">
        <v>2147</v>
      </c>
      <c r="C17" s="146"/>
      <c r="D17" s="146"/>
    </row>
    <row r="18" spans="2:25">
      <c r="B18" s="146"/>
      <c r="C18" s="146"/>
      <c r="D18" s="146"/>
    </row>
    <row r="19" spans="2:25">
      <c r="B19" s="146" t="s">
        <v>2148</v>
      </c>
      <c r="C19" s="146"/>
      <c r="D19" s="146"/>
    </row>
    <row r="20" spans="2:25">
      <c r="B20" s="146" t="s">
        <v>2149</v>
      </c>
      <c r="C20" s="143"/>
      <c r="D20" s="143"/>
      <c r="E20" s="143"/>
      <c r="F20" s="143"/>
      <c r="G20" s="143"/>
      <c r="H20" s="143"/>
      <c r="I20" s="143"/>
      <c r="J20" s="143"/>
      <c r="K20" s="143"/>
      <c r="L20" s="143"/>
      <c r="M20" s="143"/>
      <c r="N20" s="143"/>
      <c r="O20" s="143"/>
      <c r="P20" s="143"/>
      <c r="Q20" s="143"/>
      <c r="R20" s="143"/>
      <c r="S20" s="143"/>
      <c r="T20" s="143"/>
      <c r="U20" s="143"/>
      <c r="V20" s="143"/>
      <c r="W20" s="143"/>
      <c r="X20" s="143"/>
      <c r="Y20" s="143"/>
    </row>
    <row r="21" spans="2:25">
      <c r="B21" s="146" t="s">
        <v>2150</v>
      </c>
      <c r="C21" s="143"/>
      <c r="D21" s="143"/>
      <c r="E21" s="143"/>
      <c r="F21" s="143"/>
      <c r="G21" s="143"/>
      <c r="H21" s="143"/>
      <c r="I21" s="143"/>
      <c r="J21" s="143"/>
      <c r="K21" s="143"/>
      <c r="L21" s="143"/>
      <c r="M21" s="143"/>
      <c r="N21" s="143"/>
      <c r="O21" s="143"/>
      <c r="P21" s="143"/>
      <c r="Q21" s="143"/>
      <c r="R21" s="143"/>
      <c r="S21" s="143"/>
      <c r="T21" s="143"/>
      <c r="U21" s="143"/>
      <c r="V21" s="143"/>
      <c r="W21" s="143"/>
      <c r="X21" s="143"/>
      <c r="Y21" s="143"/>
    </row>
    <row r="22" spans="2:25">
      <c r="B22" s="146"/>
      <c r="C22" s="143"/>
      <c r="D22" s="143"/>
      <c r="E22" s="143"/>
      <c r="F22" s="143"/>
      <c r="G22" s="143"/>
      <c r="H22" s="143"/>
      <c r="I22" s="143"/>
      <c r="J22" s="143"/>
      <c r="K22" s="143"/>
      <c r="L22" s="143"/>
      <c r="M22" s="143"/>
      <c r="N22" s="143"/>
      <c r="O22" s="143"/>
      <c r="P22" s="143"/>
      <c r="Q22" s="143"/>
      <c r="R22" s="143"/>
      <c r="S22" s="143"/>
      <c r="T22" s="143"/>
      <c r="U22" s="143"/>
      <c r="V22" s="143"/>
      <c r="W22" s="143"/>
      <c r="X22" s="143"/>
      <c r="Y22" s="143"/>
    </row>
    <row r="23" spans="2:25">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row>
    <row r="24" spans="2:25">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row>
    <row r="25" spans="2:25">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row>
    <row r="26" spans="2:25">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row>
    <row r="27" spans="2:25">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row>
    <row r="28" spans="2:25">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row>
    <row r="29" spans="2:25">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row>
    <row r="30" spans="2:25">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row>
    <row r="31" spans="2:25">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row>
    <row r="32" spans="2:25">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row>
    <row r="33" spans="2:25">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row>
    <row r="34" spans="2:25">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row>
    <row r="35" spans="2:25">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row>
    <row r="36" spans="2:25">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row>
    <row r="37" spans="2:25">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row>
    <row r="38" spans="2:25">
      <c r="B38" s="143"/>
      <c r="C38" s="143"/>
      <c r="D38" s="143"/>
      <c r="E38" s="143"/>
      <c r="F38" s="143"/>
      <c r="G38" s="143"/>
      <c r="H38" s="143"/>
      <c r="I38" s="143"/>
      <c r="J38" s="143"/>
      <c r="K38" s="143"/>
      <c r="L38" s="143"/>
      <c r="M38" s="143"/>
      <c r="N38" s="143"/>
      <c r="O38" s="143"/>
      <c r="P38" s="143"/>
      <c r="Q38" s="143"/>
      <c r="R38" s="143"/>
      <c r="S38" s="143"/>
      <c r="T38" s="143"/>
      <c r="U38" s="143"/>
      <c r="V38" s="143"/>
      <c r="W38" s="143"/>
      <c r="X38" s="143"/>
      <c r="Y38" s="143"/>
    </row>
    <row r="39" spans="2:25">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row>
    <row r="40" spans="2:25">
      <c r="B40" s="143"/>
      <c r="C40" s="143"/>
      <c r="D40" s="143"/>
      <c r="E40" s="143"/>
      <c r="F40" s="143"/>
      <c r="G40" s="143"/>
      <c r="H40" s="143"/>
      <c r="I40" s="143"/>
      <c r="J40" s="143"/>
      <c r="K40" s="143"/>
      <c r="L40" s="143"/>
      <c r="M40" s="143"/>
      <c r="N40" s="143"/>
      <c r="O40" s="143"/>
      <c r="P40" s="143"/>
      <c r="Q40" s="143"/>
      <c r="R40" s="143"/>
      <c r="S40" s="143"/>
      <c r="T40" s="143"/>
      <c r="U40" s="143"/>
      <c r="V40" s="143"/>
      <c r="W40" s="143"/>
      <c r="X40" s="143"/>
      <c r="Y40" s="143"/>
    </row>
    <row r="41" spans="2:25">
      <c r="B41" s="143"/>
      <c r="C41" s="143"/>
      <c r="D41" s="143"/>
      <c r="E41" s="143"/>
      <c r="F41" s="143"/>
      <c r="G41" s="143"/>
      <c r="H41" s="143"/>
      <c r="I41" s="143"/>
      <c r="J41" s="143"/>
      <c r="K41" s="143"/>
      <c r="L41" s="143"/>
      <c r="M41" s="143"/>
      <c r="N41" s="143"/>
      <c r="O41" s="143"/>
      <c r="P41" s="143"/>
      <c r="Q41" s="143"/>
      <c r="R41" s="143"/>
      <c r="S41" s="143"/>
      <c r="T41" s="143"/>
      <c r="U41" s="143"/>
      <c r="V41" s="143"/>
      <c r="W41" s="143"/>
      <c r="X41" s="143"/>
      <c r="Y41" s="143"/>
    </row>
    <row r="42" spans="2:25">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row>
    <row r="43" spans="2:25">
      <c r="I43" s="142" t="s">
        <v>2151</v>
      </c>
    </row>
  </sheetData>
  <phoneticPr fontId="9"/>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200"/>
  <sheetViews>
    <sheetView showGridLines="0" workbookViewId="0">
      <selection activeCell="T206" sqref="T206"/>
    </sheetView>
  </sheetViews>
  <sheetFormatPr defaultColWidth="4.625" defaultRowHeight="13.5"/>
  <cols>
    <col min="1" max="16384" width="4.625" style="227"/>
  </cols>
  <sheetData>
    <row r="2" spans="2:32" ht="17.25">
      <c r="B2" s="524" t="s">
        <v>2046</v>
      </c>
      <c r="C2" s="525"/>
      <c r="D2" s="525"/>
      <c r="E2" s="525"/>
      <c r="F2" s="525"/>
      <c r="G2" s="525"/>
      <c r="H2" s="525"/>
      <c r="I2" s="525"/>
      <c r="J2" s="525"/>
      <c r="K2" s="525"/>
      <c r="L2" s="525"/>
      <c r="M2" s="525"/>
      <c r="N2" s="525"/>
      <c r="O2" s="525"/>
      <c r="P2" s="525"/>
      <c r="Q2" s="525"/>
      <c r="R2" s="525"/>
      <c r="S2" s="525"/>
      <c r="T2" s="525"/>
      <c r="U2" s="525"/>
      <c r="V2" s="525"/>
      <c r="W2" s="525"/>
      <c r="X2" s="525"/>
      <c r="Y2" s="525"/>
      <c r="Z2" s="525"/>
      <c r="AA2" s="525"/>
      <c r="AB2" s="525"/>
      <c r="AC2" s="525"/>
      <c r="AD2" s="525"/>
      <c r="AE2" s="525"/>
      <c r="AF2" s="525"/>
    </row>
    <row r="4" spans="2:32" s="526" customFormat="1">
      <c r="B4" s="526" t="s">
        <v>2047</v>
      </c>
    </row>
    <row r="5" spans="2:32" s="526" customFormat="1">
      <c r="B5" s="527"/>
      <c r="C5" s="527" t="s">
        <v>2048</v>
      </c>
      <c r="D5" s="527"/>
      <c r="E5" s="527"/>
      <c r="F5" s="527"/>
      <c r="G5" s="527"/>
      <c r="H5" s="527"/>
      <c r="I5" s="527"/>
      <c r="J5" s="527"/>
      <c r="K5" s="527"/>
      <c r="L5" s="527"/>
      <c r="M5" s="527"/>
      <c r="N5" s="527"/>
      <c r="O5" s="527"/>
      <c r="P5" s="527"/>
      <c r="Q5" s="527"/>
      <c r="R5" s="527"/>
      <c r="S5" s="527"/>
      <c r="T5" s="527"/>
      <c r="U5" s="527"/>
      <c r="V5" s="527"/>
      <c r="W5" s="527"/>
      <c r="X5" s="527"/>
      <c r="Y5" s="527"/>
      <c r="Z5" s="527"/>
      <c r="AA5" s="527"/>
      <c r="AB5" s="527"/>
      <c r="AC5" s="527"/>
      <c r="AD5" s="527"/>
      <c r="AE5" s="527"/>
      <c r="AF5" s="527"/>
    </row>
    <row r="6" spans="2:32" s="526" customFormat="1">
      <c r="B6" s="528"/>
      <c r="C6" s="528" t="s">
        <v>2049</v>
      </c>
      <c r="D6" s="528"/>
      <c r="E6" s="528"/>
      <c r="F6" s="528"/>
      <c r="G6" s="528"/>
      <c r="H6" s="528"/>
      <c r="I6" s="528"/>
      <c r="J6" s="528"/>
      <c r="K6" s="528"/>
      <c r="L6" s="528"/>
      <c r="M6" s="528"/>
      <c r="N6" s="528"/>
      <c r="O6" s="528"/>
      <c r="P6" s="528"/>
      <c r="Q6" s="528"/>
      <c r="R6" s="528"/>
      <c r="S6" s="528"/>
      <c r="T6" s="528"/>
      <c r="U6" s="528"/>
      <c r="V6" s="528"/>
      <c r="W6" s="528"/>
      <c r="X6" s="528"/>
      <c r="Y6" s="528"/>
      <c r="Z6" s="528"/>
      <c r="AA6" s="528"/>
      <c r="AB6" s="528"/>
      <c r="AC6" s="528"/>
      <c r="AD6" s="528"/>
      <c r="AE6" s="528"/>
      <c r="AF6" s="528"/>
    </row>
    <row r="7" spans="2:32" s="526" customFormat="1">
      <c r="B7" s="528"/>
      <c r="C7" s="528" t="s">
        <v>2050</v>
      </c>
      <c r="D7" s="528"/>
      <c r="E7" s="528"/>
      <c r="F7" s="528"/>
      <c r="G7" s="528"/>
      <c r="H7" s="528"/>
      <c r="I7" s="528"/>
      <c r="J7" s="528"/>
      <c r="K7" s="528"/>
      <c r="L7" s="528"/>
      <c r="M7" s="528"/>
      <c r="N7" s="528"/>
      <c r="O7" s="528"/>
      <c r="P7" s="528"/>
      <c r="Q7" s="528"/>
      <c r="R7" s="528"/>
      <c r="S7" s="528"/>
      <c r="T7" s="528"/>
      <c r="U7" s="528"/>
      <c r="V7" s="528"/>
      <c r="W7" s="528"/>
      <c r="X7" s="528"/>
      <c r="Y7" s="528"/>
      <c r="Z7" s="528"/>
      <c r="AA7" s="528"/>
      <c r="AB7" s="528"/>
      <c r="AC7" s="528"/>
      <c r="AD7" s="528"/>
      <c r="AE7" s="528"/>
      <c r="AF7" s="528"/>
    </row>
    <row r="8" spans="2:32" s="526" customFormat="1">
      <c r="B8" s="528"/>
      <c r="C8" s="528"/>
      <c r="D8" s="528"/>
      <c r="E8" s="528"/>
      <c r="F8" s="528"/>
      <c r="G8" s="528"/>
      <c r="H8" s="528"/>
      <c r="I8" s="528"/>
      <c r="J8" s="528"/>
      <c r="K8" s="528"/>
      <c r="L8" s="528"/>
      <c r="M8" s="528"/>
      <c r="N8" s="528"/>
      <c r="O8" s="528"/>
      <c r="P8" s="528"/>
      <c r="Q8" s="528"/>
      <c r="R8" s="528"/>
      <c r="S8" s="528"/>
      <c r="T8" s="528"/>
      <c r="U8" s="528"/>
      <c r="V8" s="528"/>
      <c r="W8" s="528"/>
      <c r="X8" s="528"/>
      <c r="Y8" s="528"/>
      <c r="Z8" s="528"/>
      <c r="AA8" s="528"/>
      <c r="AB8" s="528"/>
      <c r="AC8" s="528"/>
      <c r="AD8" s="528"/>
      <c r="AE8" s="528"/>
      <c r="AF8" s="528"/>
    </row>
    <row r="9" spans="2:32" s="526" customFormat="1">
      <c r="B9" s="528"/>
      <c r="C9" s="528" t="s">
        <v>2051</v>
      </c>
      <c r="D9" s="528"/>
      <c r="E9" s="528"/>
      <c r="F9" s="528"/>
      <c r="G9" s="528"/>
      <c r="H9" s="528"/>
      <c r="I9" s="528"/>
      <c r="J9" s="528"/>
      <c r="K9" s="528"/>
      <c r="L9" s="528"/>
      <c r="M9" s="528"/>
      <c r="N9" s="528"/>
      <c r="O9" s="528"/>
      <c r="P9" s="528"/>
      <c r="Q9" s="528"/>
      <c r="R9" s="528"/>
      <c r="S9" s="528"/>
      <c r="T9" s="528"/>
      <c r="U9" s="528"/>
      <c r="V9" s="528"/>
      <c r="W9" s="528"/>
      <c r="X9" s="528"/>
      <c r="Y9" s="528"/>
      <c r="Z9" s="528"/>
      <c r="AA9" s="528"/>
      <c r="AB9" s="528"/>
      <c r="AC9" s="528"/>
      <c r="AD9" s="528"/>
      <c r="AE9" s="528"/>
      <c r="AF9" s="528"/>
    </row>
    <row r="10" spans="2:32" s="526" customFormat="1">
      <c r="B10" s="528"/>
      <c r="C10" s="528"/>
      <c r="D10" s="528"/>
      <c r="E10" s="528"/>
      <c r="F10" s="528"/>
      <c r="G10" s="528"/>
      <c r="H10" s="528"/>
      <c r="I10" s="528"/>
      <c r="J10" s="528"/>
      <c r="K10" s="528"/>
      <c r="L10" s="528"/>
      <c r="M10" s="528"/>
      <c r="N10" s="528"/>
      <c r="O10" s="528"/>
      <c r="P10" s="528"/>
      <c r="Q10" s="528"/>
      <c r="R10" s="528"/>
      <c r="S10" s="528"/>
      <c r="T10" s="528"/>
      <c r="U10" s="528"/>
      <c r="V10" s="528"/>
      <c r="W10" s="528"/>
      <c r="X10" s="528"/>
      <c r="Y10" s="528"/>
      <c r="Z10" s="528"/>
      <c r="AA10" s="528"/>
      <c r="AB10" s="528"/>
      <c r="AC10" s="528"/>
      <c r="AD10" s="528"/>
      <c r="AE10" s="528"/>
      <c r="AF10" s="528"/>
    </row>
    <row r="11" spans="2:32" s="526" customFormat="1">
      <c r="B11" s="528"/>
      <c r="C11" s="528"/>
      <c r="D11" s="528"/>
      <c r="E11" s="528"/>
      <c r="F11" s="528"/>
      <c r="G11" s="528"/>
      <c r="H11" s="528"/>
      <c r="I11" s="528"/>
      <c r="J11" s="528"/>
      <c r="K11" s="528"/>
      <c r="L11" s="528"/>
      <c r="M11" s="528"/>
      <c r="N11" s="528"/>
      <c r="O11" s="528"/>
      <c r="P11" s="528"/>
      <c r="Q11" s="528"/>
      <c r="R11" s="528"/>
      <c r="S11" s="528"/>
      <c r="T11" s="528"/>
      <c r="U11" s="528"/>
      <c r="V11" s="528"/>
      <c r="W11" s="528"/>
      <c r="X11" s="528"/>
      <c r="Y11" s="528"/>
      <c r="Z11" s="528"/>
      <c r="AA11" s="528"/>
      <c r="AB11" s="528"/>
      <c r="AC11" s="528"/>
      <c r="AD11" s="528"/>
      <c r="AE11" s="528"/>
      <c r="AF11" s="528"/>
    </row>
    <row r="12" spans="2:32" s="526" customFormat="1">
      <c r="B12" s="528"/>
      <c r="C12" s="528"/>
      <c r="D12" s="528"/>
      <c r="E12" s="528"/>
      <c r="F12" s="528"/>
      <c r="G12" s="528"/>
      <c r="H12" s="528"/>
      <c r="I12" s="528"/>
      <c r="J12" s="528"/>
      <c r="K12" s="528"/>
      <c r="L12" s="528"/>
      <c r="M12" s="528"/>
      <c r="N12" s="528"/>
      <c r="O12" s="528"/>
      <c r="P12" s="528"/>
      <c r="Q12" s="528"/>
      <c r="R12" s="528"/>
      <c r="S12" s="528"/>
      <c r="T12" s="528"/>
      <c r="U12" s="528"/>
      <c r="V12" s="528"/>
      <c r="W12" s="528"/>
      <c r="X12" s="528"/>
      <c r="Y12" s="528"/>
      <c r="Z12" s="528"/>
      <c r="AA12" s="528"/>
      <c r="AB12" s="528"/>
      <c r="AC12" s="528"/>
      <c r="AD12" s="528"/>
      <c r="AE12" s="528"/>
      <c r="AF12" s="528"/>
    </row>
    <row r="13" spans="2:32" s="526" customFormat="1">
      <c r="B13" s="528"/>
      <c r="C13" s="528"/>
      <c r="D13" s="528"/>
      <c r="E13" s="528"/>
      <c r="F13" s="528"/>
      <c r="G13" s="528"/>
      <c r="H13" s="528"/>
      <c r="I13" s="528"/>
      <c r="J13" s="528"/>
      <c r="K13" s="528"/>
      <c r="L13" s="528"/>
      <c r="M13" s="528"/>
      <c r="N13" s="528"/>
      <c r="O13" s="528"/>
      <c r="P13" s="528"/>
      <c r="Q13" s="528"/>
      <c r="R13" s="528"/>
      <c r="S13" s="528"/>
      <c r="T13" s="528"/>
      <c r="U13" s="528"/>
      <c r="V13" s="528"/>
      <c r="W13" s="528"/>
      <c r="X13" s="528"/>
      <c r="Y13" s="528"/>
      <c r="Z13" s="528"/>
      <c r="AA13" s="528"/>
      <c r="AB13" s="528"/>
      <c r="AC13" s="528"/>
      <c r="AD13" s="528"/>
      <c r="AE13" s="528"/>
      <c r="AF13" s="528"/>
    </row>
    <row r="14" spans="2:32" s="526" customFormat="1">
      <c r="B14" s="528"/>
      <c r="C14" s="528"/>
      <c r="D14" s="528"/>
      <c r="E14" s="528"/>
      <c r="F14" s="528"/>
      <c r="G14" s="528"/>
      <c r="H14" s="528"/>
      <c r="I14" s="528"/>
      <c r="J14" s="528"/>
      <c r="K14" s="528"/>
      <c r="L14" s="528"/>
      <c r="M14" s="528"/>
      <c r="N14" s="528"/>
      <c r="O14" s="528"/>
      <c r="P14" s="528"/>
      <c r="Q14" s="528"/>
      <c r="R14" s="528"/>
      <c r="S14" s="528"/>
      <c r="T14" s="528"/>
      <c r="U14" s="528"/>
      <c r="V14" s="528"/>
      <c r="W14" s="528"/>
      <c r="X14" s="528"/>
      <c r="Y14" s="528"/>
      <c r="Z14" s="528"/>
      <c r="AA14" s="528"/>
      <c r="AB14" s="528"/>
      <c r="AC14" s="528"/>
      <c r="AD14" s="528"/>
      <c r="AE14" s="528"/>
      <c r="AF14" s="528"/>
    </row>
    <row r="15" spans="2:32" s="526" customFormat="1">
      <c r="B15" s="528"/>
      <c r="C15" s="528"/>
      <c r="D15" s="528"/>
      <c r="E15" s="529"/>
      <c r="F15" s="528"/>
      <c r="G15" s="528"/>
      <c r="H15" s="528"/>
      <c r="I15" s="528"/>
      <c r="J15" s="528"/>
      <c r="K15" s="528"/>
      <c r="L15" s="528"/>
      <c r="M15" s="529"/>
      <c r="N15" s="528"/>
      <c r="O15" s="528"/>
      <c r="P15" s="528"/>
      <c r="Q15" s="528"/>
      <c r="R15" s="528"/>
      <c r="S15" s="528"/>
      <c r="T15" s="528"/>
      <c r="U15" s="529"/>
      <c r="V15" s="528"/>
      <c r="W15" s="528"/>
      <c r="X15" s="528"/>
      <c r="Y15" s="528"/>
      <c r="Z15" s="528"/>
      <c r="AA15" s="528"/>
      <c r="AB15" s="528"/>
      <c r="AC15" s="528"/>
      <c r="AD15" s="528"/>
      <c r="AE15" s="528"/>
      <c r="AF15" s="528"/>
    </row>
    <row r="16" spans="2:32" s="526" customFormat="1">
      <c r="B16" s="528"/>
      <c r="C16" s="528"/>
      <c r="D16" s="528"/>
      <c r="E16" s="530"/>
      <c r="F16" s="528"/>
      <c r="G16" s="528" t="s">
        <v>2052</v>
      </c>
      <c r="H16" s="528"/>
      <c r="I16" s="528"/>
      <c r="J16" s="528"/>
      <c r="K16" s="528"/>
      <c r="L16" s="528"/>
      <c r="M16" s="529"/>
      <c r="N16" s="528"/>
      <c r="O16" s="528"/>
      <c r="P16" s="528"/>
      <c r="Q16" s="528"/>
      <c r="R16" s="528"/>
      <c r="S16" s="528"/>
      <c r="T16" s="528"/>
      <c r="U16" s="529"/>
      <c r="V16" s="528"/>
      <c r="W16" s="528"/>
      <c r="X16" s="528"/>
      <c r="Y16" s="528"/>
      <c r="Z16" s="528"/>
      <c r="AA16" s="528"/>
      <c r="AB16" s="528"/>
      <c r="AC16" s="528"/>
      <c r="AD16" s="528"/>
      <c r="AE16" s="528"/>
      <c r="AF16" s="528"/>
    </row>
    <row r="17" spans="2:32" s="526" customFormat="1">
      <c r="B17" s="528"/>
      <c r="C17" s="528"/>
      <c r="D17" s="528"/>
      <c r="E17" s="531"/>
      <c r="F17" s="528"/>
      <c r="G17" s="528"/>
      <c r="H17" s="528"/>
      <c r="I17" s="528"/>
      <c r="J17" s="528"/>
      <c r="K17" s="528"/>
      <c r="L17" s="528"/>
      <c r="M17" s="530"/>
      <c r="N17" s="528" t="s">
        <v>2053</v>
      </c>
      <c r="O17" s="528"/>
      <c r="P17" s="528"/>
      <c r="Q17" s="528"/>
      <c r="R17" s="528"/>
      <c r="S17" s="528"/>
      <c r="T17" s="528"/>
      <c r="U17" s="529"/>
      <c r="V17" s="528"/>
      <c r="W17" s="528"/>
      <c r="X17" s="528"/>
      <c r="Y17" s="528"/>
      <c r="Z17" s="528"/>
      <c r="AA17" s="528"/>
      <c r="AB17" s="528"/>
      <c r="AC17" s="528"/>
      <c r="AD17" s="528"/>
      <c r="AE17" s="528"/>
      <c r="AF17" s="528"/>
    </row>
    <row r="18" spans="2:32" s="526" customFormat="1">
      <c r="B18" s="528"/>
      <c r="C18" s="528"/>
      <c r="D18" s="528"/>
      <c r="E18" s="529"/>
      <c r="F18" s="528"/>
      <c r="G18" s="528"/>
      <c r="H18" s="528"/>
      <c r="I18" s="528"/>
      <c r="J18" s="528"/>
      <c r="K18" s="528"/>
      <c r="L18" s="528"/>
      <c r="M18" s="532"/>
      <c r="N18" s="528"/>
      <c r="O18" s="528"/>
      <c r="P18" s="528"/>
      <c r="Q18" s="528"/>
      <c r="R18" s="528"/>
      <c r="S18" s="528"/>
      <c r="T18" s="528"/>
      <c r="U18" s="529"/>
      <c r="V18" s="528"/>
      <c r="W18" s="528"/>
      <c r="X18" s="528"/>
      <c r="Y18" s="528"/>
      <c r="Z18" s="528"/>
      <c r="AA18" s="528"/>
      <c r="AB18" s="528"/>
      <c r="AC18" s="528"/>
      <c r="AD18" s="528"/>
      <c r="AE18" s="528"/>
      <c r="AF18" s="528"/>
    </row>
    <row r="19" spans="2:32" s="526" customFormat="1">
      <c r="B19" s="528"/>
      <c r="C19" s="528"/>
      <c r="D19" s="528"/>
      <c r="E19" s="529"/>
      <c r="F19" s="528"/>
      <c r="G19" s="528"/>
      <c r="H19" s="528"/>
      <c r="I19" s="528"/>
      <c r="J19" s="528"/>
      <c r="K19" s="528"/>
      <c r="L19" s="528"/>
      <c r="M19" s="532"/>
      <c r="N19" s="528"/>
      <c r="O19" s="528" t="s">
        <v>2054</v>
      </c>
      <c r="P19" s="528"/>
      <c r="Q19" s="528"/>
      <c r="R19" s="528"/>
      <c r="S19" s="528"/>
      <c r="T19" s="528"/>
      <c r="U19" s="529"/>
      <c r="V19" s="528"/>
      <c r="W19" s="528"/>
      <c r="X19" s="528"/>
      <c r="Y19" s="528"/>
      <c r="Z19" s="528"/>
      <c r="AA19" s="528"/>
      <c r="AB19" s="528"/>
      <c r="AC19" s="528"/>
      <c r="AD19" s="528"/>
      <c r="AE19" s="528"/>
      <c r="AF19" s="528"/>
    </row>
    <row r="20" spans="2:32" s="526" customFormat="1">
      <c r="B20" s="528"/>
      <c r="C20" s="528"/>
      <c r="D20" s="528"/>
      <c r="E20" s="529"/>
      <c r="F20" s="528"/>
      <c r="G20" s="528"/>
      <c r="H20" s="528"/>
      <c r="I20" s="528"/>
      <c r="J20" s="528"/>
      <c r="K20" s="528"/>
      <c r="L20" s="528"/>
      <c r="M20" s="531"/>
      <c r="N20" s="528"/>
      <c r="O20" s="528"/>
      <c r="P20" s="528"/>
      <c r="Q20" s="528"/>
      <c r="R20" s="528"/>
      <c r="S20" s="528"/>
      <c r="T20" s="528"/>
      <c r="U20" s="530"/>
      <c r="V20" s="528"/>
      <c r="W20" s="528"/>
      <c r="X20" s="528"/>
      <c r="Y20" s="528"/>
      <c r="Z20" s="528"/>
      <c r="AA20" s="528"/>
      <c r="AB20" s="528"/>
      <c r="AC20" s="528"/>
      <c r="AD20" s="528"/>
      <c r="AE20" s="528"/>
      <c r="AF20" s="528"/>
    </row>
    <row r="21" spans="2:32" s="526" customFormat="1">
      <c r="B21" s="528"/>
      <c r="C21" s="528"/>
      <c r="D21" s="528"/>
      <c r="E21" s="529"/>
      <c r="F21" s="528"/>
      <c r="G21" s="528"/>
      <c r="H21" s="528"/>
      <c r="I21" s="528"/>
      <c r="J21" s="528"/>
      <c r="K21" s="528"/>
      <c r="L21" s="528"/>
      <c r="M21" s="529"/>
      <c r="N21" s="528"/>
      <c r="O21" s="528"/>
      <c r="P21" s="528"/>
      <c r="Q21" s="528"/>
      <c r="R21" s="528"/>
      <c r="S21" s="528"/>
      <c r="T21" s="528"/>
      <c r="U21" s="532"/>
      <c r="V21" s="528" t="s">
        <v>2055</v>
      </c>
      <c r="W21" s="528"/>
      <c r="X21" s="528"/>
      <c r="Y21" s="528"/>
      <c r="Z21" s="528"/>
      <c r="AA21" s="528"/>
      <c r="AB21" s="528"/>
      <c r="AC21" s="528"/>
      <c r="AD21" s="528"/>
      <c r="AE21" s="528"/>
      <c r="AF21" s="528"/>
    </row>
    <row r="22" spans="2:32" s="526" customFormat="1">
      <c r="B22" s="528"/>
      <c r="C22" s="528"/>
      <c r="D22" s="528"/>
      <c r="E22" s="529"/>
      <c r="F22" s="528"/>
      <c r="G22" s="528"/>
      <c r="H22" s="528"/>
      <c r="I22" s="528"/>
      <c r="J22" s="528"/>
      <c r="K22" s="528"/>
      <c r="L22" s="528"/>
      <c r="M22" s="529"/>
      <c r="N22" s="528"/>
      <c r="O22" s="528" t="s">
        <v>2056</v>
      </c>
      <c r="P22" s="528"/>
      <c r="Q22" s="528"/>
      <c r="R22" s="528"/>
      <c r="S22" s="528"/>
      <c r="T22" s="528"/>
      <c r="U22" s="531"/>
      <c r="V22" s="528"/>
      <c r="W22" s="528"/>
      <c r="X22" s="528"/>
      <c r="Y22" s="528"/>
      <c r="Z22" s="528"/>
      <c r="AA22" s="528"/>
      <c r="AB22" s="528"/>
      <c r="AC22" s="528"/>
      <c r="AD22" s="528"/>
      <c r="AE22" s="528"/>
      <c r="AF22" s="528"/>
    </row>
    <row r="23" spans="2:32" s="526" customFormat="1">
      <c r="B23" s="528"/>
      <c r="C23" s="528"/>
      <c r="D23" s="528"/>
      <c r="E23" s="529"/>
      <c r="F23" s="528"/>
      <c r="G23" s="528"/>
      <c r="H23" s="528"/>
      <c r="I23" s="528"/>
      <c r="J23" s="528"/>
      <c r="K23" s="528"/>
      <c r="L23" s="528"/>
      <c r="M23" s="530"/>
      <c r="N23" s="528"/>
      <c r="O23" s="528"/>
      <c r="P23" s="528"/>
      <c r="Q23" s="528"/>
      <c r="R23" s="528"/>
      <c r="S23" s="528"/>
      <c r="T23" s="528"/>
      <c r="U23" s="529"/>
      <c r="V23" s="528"/>
      <c r="W23" s="528"/>
      <c r="X23" s="528"/>
      <c r="Y23" s="528"/>
      <c r="Z23" s="528"/>
      <c r="AA23" s="528"/>
      <c r="AB23" s="528"/>
      <c r="AC23" s="528"/>
      <c r="AD23" s="528"/>
      <c r="AE23" s="528"/>
      <c r="AF23" s="528"/>
    </row>
    <row r="24" spans="2:32" s="526" customFormat="1">
      <c r="B24" s="528"/>
      <c r="C24" s="528"/>
      <c r="D24" s="528"/>
      <c r="E24" s="529"/>
      <c r="F24" s="528"/>
      <c r="G24" s="528" t="s">
        <v>2057</v>
      </c>
      <c r="H24" s="528"/>
      <c r="I24" s="528"/>
      <c r="J24" s="528"/>
      <c r="K24" s="528"/>
      <c r="L24" s="528"/>
      <c r="M24" s="532"/>
      <c r="N24" s="528"/>
      <c r="O24" s="528"/>
      <c r="P24" s="528"/>
      <c r="Q24" s="528"/>
      <c r="R24" s="528"/>
      <c r="S24" s="528"/>
      <c r="T24" s="528"/>
      <c r="U24" s="529"/>
      <c r="V24" s="528"/>
      <c r="W24" s="528"/>
      <c r="X24" s="528"/>
      <c r="Y24" s="528"/>
      <c r="Z24" s="528"/>
      <c r="AA24" s="528"/>
      <c r="AB24" s="528"/>
      <c r="AC24" s="528"/>
      <c r="AD24" s="528"/>
      <c r="AE24" s="528"/>
      <c r="AF24" s="528"/>
    </row>
    <row r="25" spans="2:32" s="526" customFormat="1">
      <c r="B25" s="528"/>
      <c r="C25" s="528"/>
      <c r="D25" s="528"/>
      <c r="E25" s="530"/>
      <c r="F25" s="528"/>
      <c r="G25" s="528"/>
      <c r="H25" s="528"/>
      <c r="I25" s="528"/>
      <c r="J25" s="528"/>
      <c r="K25" s="528"/>
      <c r="L25" s="528"/>
      <c r="M25" s="531"/>
      <c r="N25" s="528"/>
      <c r="O25" s="528"/>
      <c r="P25" s="528"/>
      <c r="Q25" s="528"/>
      <c r="R25" s="528"/>
      <c r="S25" s="528"/>
      <c r="T25" s="528"/>
      <c r="U25" s="529"/>
      <c r="V25" s="528"/>
      <c r="W25" s="528"/>
      <c r="X25" s="528"/>
      <c r="Y25" s="528"/>
      <c r="Z25" s="528"/>
      <c r="AA25" s="528"/>
      <c r="AB25" s="528"/>
      <c r="AC25" s="528"/>
      <c r="AD25" s="528"/>
      <c r="AE25" s="528"/>
      <c r="AF25" s="528"/>
    </row>
    <row r="26" spans="2:32" s="526" customFormat="1">
      <c r="B26" s="528"/>
      <c r="C26" s="528"/>
      <c r="D26" s="528"/>
      <c r="E26" s="532"/>
      <c r="F26" s="528"/>
      <c r="G26" s="528"/>
      <c r="H26" s="528"/>
      <c r="I26" s="528"/>
      <c r="J26" s="528"/>
      <c r="K26" s="528"/>
      <c r="L26" s="528"/>
      <c r="M26" s="529"/>
      <c r="N26" s="528"/>
      <c r="O26" s="528"/>
      <c r="P26" s="528"/>
      <c r="Q26" s="528"/>
      <c r="R26" s="528"/>
      <c r="S26" s="528"/>
      <c r="T26" s="528"/>
      <c r="U26" s="529"/>
      <c r="V26" s="528"/>
      <c r="W26" s="528"/>
      <c r="X26" s="528"/>
      <c r="Y26" s="528"/>
      <c r="Z26" s="528"/>
      <c r="AA26" s="528"/>
      <c r="AB26" s="528"/>
      <c r="AC26" s="528"/>
      <c r="AD26" s="528"/>
      <c r="AE26" s="528"/>
      <c r="AF26" s="528"/>
    </row>
    <row r="27" spans="2:32" s="526" customFormat="1">
      <c r="B27" s="528"/>
      <c r="C27" s="528"/>
      <c r="D27" s="528"/>
      <c r="E27" s="532"/>
      <c r="F27" s="528"/>
      <c r="G27" s="528" t="s">
        <v>2058</v>
      </c>
      <c r="H27" s="528"/>
      <c r="I27" s="528"/>
      <c r="J27" s="528"/>
      <c r="K27" s="528"/>
      <c r="L27" s="528"/>
      <c r="M27" s="529"/>
      <c r="N27" s="528"/>
      <c r="O27" s="528"/>
      <c r="P27" s="528"/>
      <c r="Q27" s="528"/>
      <c r="R27" s="528"/>
      <c r="S27" s="528"/>
      <c r="T27" s="528"/>
      <c r="U27" s="529"/>
      <c r="V27" s="528"/>
      <c r="W27" s="528"/>
      <c r="X27" s="528"/>
      <c r="Y27" s="528"/>
      <c r="Z27" s="528"/>
      <c r="AA27" s="528"/>
      <c r="AB27" s="528"/>
      <c r="AC27" s="528"/>
      <c r="AD27" s="528"/>
      <c r="AE27" s="528"/>
      <c r="AF27" s="528"/>
    </row>
    <row r="28" spans="2:32" s="526" customFormat="1">
      <c r="B28" s="528"/>
      <c r="C28" s="528"/>
      <c r="D28" s="528"/>
      <c r="E28" s="531"/>
      <c r="F28" s="528"/>
      <c r="G28" s="528"/>
      <c r="H28" s="528"/>
      <c r="I28" s="528"/>
      <c r="J28" s="528"/>
      <c r="K28" s="528"/>
      <c r="L28" s="533"/>
      <c r="M28" s="528"/>
      <c r="N28" s="528"/>
      <c r="O28" s="528"/>
      <c r="P28" s="528"/>
      <c r="Q28" s="528"/>
      <c r="R28" s="528"/>
      <c r="S28" s="528"/>
      <c r="T28" s="528"/>
      <c r="U28" s="528"/>
      <c r="V28" s="528"/>
      <c r="W28" s="528"/>
      <c r="X28" s="528"/>
      <c r="Y28" s="528"/>
      <c r="Z28" s="528"/>
      <c r="AA28" s="528"/>
      <c r="AB28" s="528"/>
      <c r="AC28" s="528"/>
      <c r="AD28" s="528"/>
      <c r="AE28" s="528"/>
      <c r="AF28" s="528"/>
    </row>
    <row r="29" spans="2:32" s="526" customFormat="1">
      <c r="B29" s="528"/>
      <c r="C29" s="528"/>
      <c r="D29" s="528"/>
      <c r="E29" s="529"/>
      <c r="F29" s="528"/>
      <c r="G29" s="528"/>
      <c r="H29" s="528"/>
      <c r="I29" s="528"/>
      <c r="J29" s="528"/>
      <c r="K29" s="528"/>
      <c r="L29" s="533"/>
      <c r="M29" s="528"/>
      <c r="N29" s="528"/>
      <c r="O29" s="528"/>
      <c r="P29" s="528"/>
      <c r="Q29" s="528"/>
      <c r="R29" s="528"/>
      <c r="S29" s="528"/>
      <c r="T29" s="528"/>
      <c r="U29" s="528"/>
      <c r="V29" s="528"/>
      <c r="W29" s="528"/>
      <c r="X29" s="528"/>
      <c r="Y29" s="528"/>
      <c r="Z29" s="528"/>
      <c r="AA29" s="528"/>
      <c r="AB29" s="528"/>
      <c r="AC29" s="528"/>
      <c r="AD29" s="528"/>
      <c r="AE29" s="528"/>
      <c r="AF29" s="528"/>
    </row>
    <row r="30" spans="2:32" s="526" customFormat="1">
      <c r="B30" s="528"/>
      <c r="C30" s="528"/>
      <c r="D30" s="528"/>
      <c r="E30" s="529"/>
      <c r="F30" s="528"/>
      <c r="G30" s="528"/>
      <c r="H30" s="528"/>
      <c r="I30" s="528"/>
      <c r="J30" s="528"/>
      <c r="K30" s="528"/>
      <c r="L30" s="533"/>
      <c r="M30" s="528"/>
      <c r="N30" s="528"/>
      <c r="O30" s="528"/>
      <c r="P30" s="528"/>
      <c r="Q30" s="528"/>
      <c r="R30" s="528"/>
      <c r="S30" s="528"/>
      <c r="T30" s="528"/>
      <c r="U30" s="528"/>
      <c r="V30" s="528"/>
      <c r="W30" s="528"/>
      <c r="X30" s="528"/>
      <c r="Y30" s="528"/>
      <c r="Z30" s="528"/>
      <c r="AA30" s="528"/>
      <c r="AB30" s="528"/>
      <c r="AC30" s="528"/>
      <c r="AD30" s="528"/>
      <c r="AE30" s="528"/>
      <c r="AF30" s="528"/>
    </row>
    <row r="31" spans="2:32" s="526" customFormat="1">
      <c r="B31" s="528"/>
      <c r="C31" s="528"/>
      <c r="D31" s="528"/>
      <c r="E31" s="529"/>
      <c r="F31" s="528"/>
      <c r="G31" s="528"/>
      <c r="H31" s="528"/>
      <c r="I31" s="528"/>
      <c r="J31" s="528"/>
      <c r="K31" s="528"/>
      <c r="L31" s="533"/>
      <c r="M31" s="528"/>
      <c r="N31" s="528"/>
      <c r="O31" s="528"/>
      <c r="P31" s="528"/>
      <c r="Q31" s="528"/>
      <c r="R31" s="528"/>
      <c r="S31" s="528"/>
      <c r="T31" s="528"/>
      <c r="U31" s="528"/>
      <c r="V31" s="528"/>
      <c r="W31" s="528"/>
      <c r="X31" s="528"/>
      <c r="Y31" s="528"/>
      <c r="Z31" s="528"/>
      <c r="AA31" s="528"/>
      <c r="AB31" s="528"/>
      <c r="AC31" s="528"/>
      <c r="AD31" s="528"/>
      <c r="AE31" s="528"/>
      <c r="AF31" s="528"/>
    </row>
    <row r="32" spans="2:32" s="526" customFormat="1">
      <c r="B32" s="528"/>
      <c r="C32" s="528"/>
      <c r="D32" s="528"/>
      <c r="E32" s="529"/>
      <c r="F32" s="528"/>
      <c r="G32" s="528"/>
      <c r="H32" s="528"/>
      <c r="I32" s="528"/>
      <c r="J32" s="528"/>
      <c r="K32" s="528"/>
      <c r="L32" s="533"/>
      <c r="M32" s="528"/>
      <c r="N32" s="528"/>
      <c r="O32" s="528"/>
      <c r="P32" s="528"/>
      <c r="Q32" s="528"/>
      <c r="R32" s="528"/>
      <c r="S32" s="528"/>
      <c r="T32" s="528"/>
      <c r="U32" s="528"/>
      <c r="V32" s="528"/>
      <c r="W32" s="528"/>
      <c r="X32" s="528"/>
      <c r="Y32" s="528"/>
      <c r="Z32" s="528"/>
      <c r="AA32" s="528"/>
      <c r="AB32" s="528"/>
      <c r="AC32" s="528"/>
      <c r="AD32" s="528"/>
      <c r="AE32" s="528"/>
      <c r="AF32" s="528"/>
    </row>
    <row r="33" spans="2:32" s="526" customFormat="1">
      <c r="B33" s="528"/>
      <c r="C33" s="528"/>
      <c r="D33" s="528"/>
      <c r="E33" s="528"/>
      <c r="F33" s="528"/>
      <c r="G33" s="528"/>
      <c r="H33" s="528"/>
      <c r="I33" s="528" t="s">
        <v>3124</v>
      </c>
      <c r="J33" s="528"/>
      <c r="K33" s="528"/>
      <c r="L33" s="528"/>
      <c r="M33" s="528"/>
      <c r="N33" s="528"/>
      <c r="O33" s="528"/>
      <c r="P33" s="528"/>
      <c r="Q33" s="528"/>
      <c r="R33" s="528"/>
      <c r="S33" s="528"/>
      <c r="T33" s="528"/>
      <c r="U33" s="528"/>
      <c r="V33" s="528"/>
      <c r="W33" s="528"/>
      <c r="X33" s="528"/>
      <c r="Y33" s="528"/>
      <c r="Z33" s="528"/>
      <c r="AA33" s="528"/>
      <c r="AB33" s="528"/>
      <c r="AC33" s="528"/>
      <c r="AD33" s="528"/>
      <c r="AE33" s="528"/>
      <c r="AF33" s="528"/>
    </row>
    <row r="34" spans="2:32" s="526" customFormat="1">
      <c r="B34" s="528"/>
      <c r="C34" s="528"/>
      <c r="D34" s="528"/>
      <c r="E34" s="528"/>
      <c r="F34" s="528"/>
      <c r="G34" s="528"/>
      <c r="H34" s="528"/>
      <c r="I34" s="528"/>
      <c r="J34" s="528"/>
      <c r="K34" s="528"/>
      <c r="L34" s="528"/>
      <c r="M34" s="528"/>
      <c r="N34" s="528"/>
      <c r="O34" s="528"/>
      <c r="P34" s="528"/>
      <c r="Q34" s="528"/>
      <c r="R34" s="528"/>
      <c r="S34" s="528"/>
      <c r="T34" s="528"/>
      <c r="U34" s="528"/>
      <c r="V34" s="528"/>
      <c r="W34" s="528"/>
      <c r="X34" s="528"/>
      <c r="Y34" s="528"/>
      <c r="Z34" s="528"/>
      <c r="AA34" s="528"/>
      <c r="AB34" s="528"/>
      <c r="AC34" s="528"/>
      <c r="AD34" s="528"/>
      <c r="AE34" s="528"/>
      <c r="AF34" s="528"/>
    </row>
    <row r="35" spans="2:32" s="526" customFormat="1">
      <c r="B35" s="534" t="s">
        <v>2059</v>
      </c>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row>
    <row r="36" spans="2:32" s="526" customFormat="1">
      <c r="C36" s="526" t="s">
        <v>2060</v>
      </c>
    </row>
    <row r="37" spans="2:32" s="526" customFormat="1"/>
    <row r="38" spans="2:32" s="526" customFormat="1">
      <c r="B38" s="526" t="s">
        <v>2061</v>
      </c>
    </row>
    <row r="39" spans="2:32" s="526" customFormat="1">
      <c r="B39" s="527"/>
      <c r="C39" s="527" t="s">
        <v>2062</v>
      </c>
      <c r="D39" s="527"/>
      <c r="E39" s="527"/>
      <c r="F39" s="527"/>
      <c r="G39" s="527"/>
      <c r="H39" s="527"/>
      <c r="I39" s="527"/>
      <c r="J39" s="527"/>
      <c r="K39" s="527"/>
      <c r="L39" s="527"/>
      <c r="M39" s="527"/>
      <c r="N39" s="527"/>
      <c r="O39" s="527"/>
      <c r="P39" s="527"/>
      <c r="Q39" s="527"/>
      <c r="R39" s="527"/>
      <c r="S39" s="527"/>
      <c r="T39" s="527"/>
      <c r="U39" s="527"/>
      <c r="V39" s="527"/>
      <c r="W39" s="527"/>
      <c r="X39" s="527"/>
      <c r="Y39" s="527"/>
      <c r="Z39" s="527"/>
      <c r="AA39" s="527"/>
      <c r="AB39" s="527"/>
      <c r="AC39" s="527"/>
      <c r="AD39" s="527"/>
      <c r="AE39" s="527"/>
      <c r="AF39" s="527"/>
    </row>
    <row r="40" spans="2:32" s="526" customFormat="1">
      <c r="B40" s="528"/>
      <c r="C40" s="528" t="s">
        <v>2063</v>
      </c>
      <c r="D40" s="528"/>
      <c r="E40" s="528" t="s">
        <v>2064</v>
      </c>
      <c r="F40" s="528"/>
      <c r="G40" s="528"/>
      <c r="H40" s="528"/>
      <c r="I40" s="528"/>
      <c r="J40" s="528"/>
      <c r="K40" s="528"/>
      <c r="L40" s="528"/>
      <c r="M40" s="528"/>
      <c r="N40" s="528"/>
      <c r="O40" s="528"/>
      <c r="P40" s="528"/>
      <c r="Q40" s="528"/>
      <c r="R40" s="528"/>
      <c r="S40" s="528"/>
      <c r="T40" s="528"/>
      <c r="U40" s="528"/>
      <c r="V40" s="528"/>
      <c r="W40" s="528"/>
      <c r="X40" s="528"/>
      <c r="Y40" s="528"/>
      <c r="Z40" s="528"/>
      <c r="AA40" s="528"/>
      <c r="AB40" s="528"/>
      <c r="AC40" s="528"/>
      <c r="AD40" s="528"/>
      <c r="AE40" s="528"/>
      <c r="AF40" s="528"/>
    </row>
    <row r="41" spans="2:32" s="526" customFormat="1">
      <c r="B41" s="528"/>
      <c r="C41" s="528" t="s">
        <v>2065</v>
      </c>
      <c r="D41" s="528"/>
      <c r="E41" s="528" t="s">
        <v>2066</v>
      </c>
      <c r="F41" s="528"/>
      <c r="G41" s="528"/>
      <c r="H41" s="528"/>
      <c r="I41" s="528"/>
      <c r="J41" s="528"/>
      <c r="K41" s="528"/>
      <c r="L41" s="528"/>
      <c r="M41" s="528"/>
      <c r="N41" s="528"/>
      <c r="O41" s="528"/>
      <c r="P41" s="528"/>
      <c r="Q41" s="528"/>
      <c r="R41" s="528"/>
      <c r="S41" s="528"/>
      <c r="T41" s="528"/>
      <c r="U41" s="528"/>
      <c r="V41" s="528"/>
      <c r="W41" s="528"/>
      <c r="X41" s="528"/>
      <c r="Y41" s="528"/>
      <c r="Z41" s="528"/>
      <c r="AA41" s="528"/>
      <c r="AB41" s="528"/>
      <c r="AC41" s="528"/>
      <c r="AD41" s="528"/>
      <c r="AE41" s="528"/>
      <c r="AF41" s="528"/>
    </row>
    <row r="42" spans="2:32" s="526" customFormat="1">
      <c r="B42" s="528"/>
      <c r="C42" s="528"/>
      <c r="D42" s="528"/>
      <c r="E42" s="528"/>
      <c r="F42" s="528"/>
      <c r="G42" s="528"/>
      <c r="H42" s="528"/>
      <c r="I42" s="528"/>
      <c r="J42" s="528"/>
      <c r="K42" s="528"/>
      <c r="L42" s="528"/>
      <c r="M42" s="528"/>
      <c r="N42" s="528"/>
      <c r="O42" s="528"/>
      <c r="P42" s="528"/>
      <c r="Q42" s="528"/>
      <c r="R42" s="528"/>
      <c r="S42" s="528"/>
      <c r="T42" s="528"/>
      <c r="U42" s="528"/>
      <c r="V42" s="528"/>
      <c r="W42" s="528"/>
      <c r="X42" s="528"/>
      <c r="Y42" s="528"/>
      <c r="Z42" s="528"/>
      <c r="AA42" s="528"/>
      <c r="AB42" s="528"/>
      <c r="AC42" s="528"/>
      <c r="AD42" s="528"/>
      <c r="AE42" s="528"/>
      <c r="AF42" s="528"/>
    </row>
    <row r="43" spans="2:32" s="526" customFormat="1">
      <c r="B43" s="528"/>
      <c r="C43" s="528" t="s">
        <v>2067</v>
      </c>
      <c r="D43" s="528"/>
      <c r="E43" s="528"/>
      <c r="F43" s="528"/>
      <c r="G43" s="528"/>
      <c r="H43" s="528"/>
      <c r="I43" s="528"/>
      <c r="J43" s="528"/>
      <c r="K43" s="528"/>
      <c r="L43" s="528"/>
      <c r="M43" s="528"/>
      <c r="N43" s="528"/>
      <c r="O43" s="528"/>
      <c r="P43" s="528"/>
      <c r="Q43" s="528"/>
      <c r="R43" s="528"/>
      <c r="S43" s="528"/>
      <c r="T43" s="528"/>
      <c r="U43" s="528"/>
      <c r="V43" s="528"/>
      <c r="W43" s="528"/>
      <c r="X43" s="528"/>
      <c r="Y43" s="528"/>
      <c r="Z43" s="528"/>
      <c r="AA43" s="528"/>
      <c r="AB43" s="528"/>
      <c r="AC43" s="528"/>
      <c r="AD43" s="528"/>
      <c r="AE43" s="528"/>
      <c r="AF43" s="528"/>
    </row>
    <row r="44" spans="2:32" s="526" customFormat="1">
      <c r="B44" s="528"/>
      <c r="C44" s="528" t="s">
        <v>2068</v>
      </c>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c r="AB44" s="528"/>
      <c r="AC44" s="528"/>
      <c r="AD44" s="528"/>
      <c r="AE44" s="528"/>
      <c r="AF44" s="528"/>
    </row>
    <row r="45" spans="2:32" s="526" customFormat="1">
      <c r="B45" s="528"/>
      <c r="C45" s="528" t="s">
        <v>2069</v>
      </c>
      <c r="D45" s="528"/>
      <c r="E45" s="528"/>
      <c r="F45" s="528"/>
      <c r="G45" s="528"/>
      <c r="H45" s="528"/>
      <c r="I45" s="528"/>
      <c r="J45" s="528"/>
      <c r="K45" s="528"/>
      <c r="L45" s="528"/>
      <c r="M45" s="528"/>
      <c r="N45" s="528"/>
      <c r="O45" s="528"/>
      <c r="P45" s="528"/>
      <c r="Q45" s="528"/>
      <c r="R45" s="528"/>
      <c r="S45" s="528"/>
      <c r="T45" s="528"/>
      <c r="U45" s="528"/>
      <c r="V45" s="528"/>
      <c r="W45" s="528"/>
      <c r="X45" s="528"/>
      <c r="Y45" s="528"/>
      <c r="Z45" s="528"/>
      <c r="AA45" s="528"/>
      <c r="AB45" s="528"/>
      <c r="AC45" s="528"/>
      <c r="AD45" s="528"/>
      <c r="AE45" s="528"/>
      <c r="AF45" s="528"/>
    </row>
    <row r="46" spans="2:32" s="526" customFormat="1">
      <c r="B46" s="528"/>
      <c r="C46" s="528"/>
      <c r="D46" s="528"/>
      <c r="E46" s="528"/>
      <c r="F46" s="528"/>
      <c r="G46" s="528"/>
      <c r="H46" s="528"/>
      <c r="I46" s="528"/>
      <c r="J46" s="528"/>
      <c r="K46" s="528"/>
      <c r="L46" s="528"/>
      <c r="M46" s="528"/>
      <c r="N46" s="528"/>
      <c r="O46" s="528"/>
      <c r="P46" s="528"/>
      <c r="Q46" s="528"/>
      <c r="R46" s="528"/>
      <c r="S46" s="528"/>
      <c r="T46" s="528"/>
      <c r="U46" s="528"/>
      <c r="V46" s="528"/>
      <c r="W46" s="528"/>
      <c r="X46" s="528"/>
      <c r="Y46" s="528"/>
      <c r="Z46" s="528"/>
      <c r="AA46" s="528"/>
      <c r="AB46" s="528"/>
      <c r="AC46" s="528"/>
      <c r="AD46" s="528"/>
      <c r="AE46" s="528"/>
      <c r="AF46" s="528"/>
    </row>
    <row r="47" spans="2:32" s="526" customFormat="1">
      <c r="B47" s="534" t="s">
        <v>2070</v>
      </c>
      <c r="C47" s="534"/>
      <c r="D47" s="534"/>
      <c r="E47" s="534"/>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D47" s="534"/>
      <c r="AE47" s="534"/>
      <c r="AF47" s="534"/>
    </row>
    <row r="48" spans="2:32" s="526" customFormat="1">
      <c r="C48" s="526" t="s">
        <v>2071</v>
      </c>
    </row>
    <row r="49" spans="2:21" s="526" customFormat="1"/>
    <row r="50" spans="2:21" s="526" customFormat="1">
      <c r="B50" s="535" t="s">
        <v>2072</v>
      </c>
      <c r="E50" s="528"/>
      <c r="F50" s="528"/>
      <c r="G50" s="528"/>
      <c r="H50" s="528"/>
      <c r="I50" s="528"/>
      <c r="J50" s="528"/>
      <c r="K50" s="528"/>
      <c r="L50" s="528"/>
      <c r="M50" s="528"/>
      <c r="U50" s="528"/>
    </row>
    <row r="51" spans="2:21" s="526" customFormat="1">
      <c r="B51" s="526" t="s">
        <v>2073</v>
      </c>
      <c r="E51" s="528"/>
      <c r="F51" s="528"/>
      <c r="G51" s="528"/>
      <c r="H51" s="528"/>
      <c r="I51" s="528"/>
      <c r="J51" s="528"/>
      <c r="K51" s="528"/>
      <c r="L51" s="528"/>
      <c r="M51" s="528"/>
      <c r="U51" s="528"/>
    </row>
    <row r="52" spans="2:21" s="526" customFormat="1">
      <c r="B52" s="526" t="s">
        <v>2074</v>
      </c>
      <c r="E52" s="528"/>
      <c r="F52" s="528"/>
      <c r="G52" s="528"/>
      <c r="H52" s="528"/>
      <c r="I52" s="528"/>
      <c r="J52" s="528"/>
      <c r="K52" s="528"/>
      <c r="L52" s="528"/>
      <c r="M52" s="528"/>
      <c r="U52" s="528"/>
    </row>
    <row r="53" spans="2:21" s="526" customFormat="1">
      <c r="B53" s="526" t="s">
        <v>2075</v>
      </c>
      <c r="E53" s="528"/>
      <c r="F53" s="528"/>
      <c r="G53" s="528"/>
      <c r="H53" s="528"/>
      <c r="I53" s="528"/>
      <c r="J53" s="528"/>
      <c r="K53" s="528"/>
      <c r="L53" s="528"/>
      <c r="M53" s="528"/>
      <c r="U53" s="528"/>
    </row>
    <row r="54" spans="2:21" s="526" customFormat="1">
      <c r="B54" s="526" t="s">
        <v>2076</v>
      </c>
      <c r="E54" s="528"/>
      <c r="F54" s="528"/>
      <c r="G54" s="528"/>
      <c r="H54" s="528"/>
      <c r="I54" s="528"/>
      <c r="J54" s="528"/>
      <c r="K54" s="528"/>
      <c r="L54" s="528"/>
      <c r="M54" s="528"/>
      <c r="U54" s="528"/>
    </row>
    <row r="55" spans="2:21" s="526" customFormat="1">
      <c r="B55" s="526" t="s">
        <v>2077</v>
      </c>
      <c r="E55" s="528"/>
      <c r="F55" s="528"/>
      <c r="G55" s="528"/>
      <c r="H55" s="528"/>
      <c r="I55" s="528"/>
      <c r="J55" s="528"/>
      <c r="K55" s="528"/>
      <c r="L55" s="528"/>
      <c r="M55" s="528"/>
      <c r="U55" s="528"/>
    </row>
    <row r="56" spans="2:21" s="526" customFormat="1">
      <c r="E56" s="528"/>
      <c r="F56" s="528"/>
      <c r="G56" s="528"/>
      <c r="H56" s="528"/>
      <c r="I56" s="528"/>
      <c r="J56" s="528"/>
      <c r="K56" s="528"/>
      <c r="L56" s="528"/>
      <c r="M56" s="528"/>
      <c r="U56" s="528"/>
    </row>
    <row r="57" spans="2:21" s="526" customFormat="1">
      <c r="B57" s="526" t="s">
        <v>2078</v>
      </c>
      <c r="E57" s="528"/>
      <c r="F57" s="528"/>
      <c r="G57" s="528"/>
      <c r="H57" s="528"/>
      <c r="I57" s="528"/>
      <c r="J57" s="528"/>
      <c r="K57" s="528"/>
      <c r="L57" s="528"/>
      <c r="M57" s="528"/>
      <c r="U57" s="528"/>
    </row>
    <row r="58" spans="2:21" s="526" customFormat="1">
      <c r="C58" s="526" t="s">
        <v>2079</v>
      </c>
      <c r="E58" s="528"/>
      <c r="F58" s="528"/>
      <c r="G58" s="528"/>
      <c r="H58" s="528"/>
      <c r="I58" s="528"/>
      <c r="J58" s="528"/>
      <c r="K58" s="528"/>
      <c r="L58" s="528"/>
      <c r="M58" s="528"/>
      <c r="U58" s="528"/>
    </row>
    <row r="59" spans="2:21" s="526" customFormat="1">
      <c r="B59" s="536"/>
      <c r="C59" s="536" t="s">
        <v>2080</v>
      </c>
      <c r="E59" s="528"/>
      <c r="F59" s="528"/>
      <c r="G59" s="528"/>
      <c r="H59" s="528"/>
      <c r="I59" s="528"/>
      <c r="J59" s="528"/>
      <c r="K59" s="528"/>
      <c r="L59" s="528"/>
      <c r="M59" s="528"/>
      <c r="U59" s="528"/>
    </row>
    <row r="60" spans="2:21" s="526" customFormat="1">
      <c r="E60" s="528"/>
      <c r="F60" s="528"/>
      <c r="G60" s="528"/>
      <c r="H60" s="528"/>
      <c r="I60" s="528"/>
      <c r="J60" s="528"/>
      <c r="K60" s="528"/>
      <c r="L60" s="528"/>
      <c r="M60" s="528"/>
      <c r="U60" s="528"/>
    </row>
    <row r="61" spans="2:21" s="526" customFormat="1">
      <c r="C61" s="526" t="s">
        <v>2081</v>
      </c>
      <c r="E61" s="528"/>
      <c r="F61" s="528"/>
      <c r="G61" s="528"/>
      <c r="H61" s="528"/>
      <c r="I61" s="528"/>
      <c r="J61" s="528"/>
      <c r="K61" s="528"/>
      <c r="L61" s="528"/>
      <c r="M61" s="528"/>
      <c r="U61" s="528"/>
    </row>
    <row r="62" spans="2:21" s="526" customFormat="1">
      <c r="E62" s="528"/>
      <c r="F62" s="528"/>
      <c r="G62" s="528"/>
      <c r="H62" s="528"/>
      <c r="I62" s="528"/>
      <c r="J62" s="528"/>
      <c r="K62" s="528"/>
      <c r="L62" s="528"/>
      <c r="M62" s="528"/>
      <c r="U62" s="528"/>
    </row>
    <row r="63" spans="2:21" s="526" customFormat="1">
      <c r="C63" s="526" t="s">
        <v>2082</v>
      </c>
      <c r="E63" s="528"/>
      <c r="F63" s="528"/>
      <c r="G63" s="528"/>
      <c r="H63" s="528"/>
      <c r="I63" s="528"/>
      <c r="J63" s="528"/>
      <c r="K63" s="528"/>
      <c r="L63" s="528"/>
      <c r="M63" s="528"/>
      <c r="U63" s="528"/>
    </row>
    <row r="64" spans="2:21" s="526" customFormat="1">
      <c r="C64" s="526" t="s">
        <v>2800</v>
      </c>
      <c r="E64" s="528"/>
      <c r="F64" s="528"/>
      <c r="G64" s="528"/>
      <c r="H64" s="528"/>
      <c r="I64" s="528"/>
      <c r="J64" s="528"/>
      <c r="K64" s="528"/>
      <c r="L64" s="528"/>
      <c r="M64" s="528"/>
      <c r="U64" s="528"/>
    </row>
    <row r="65" spans="2:21" s="526" customFormat="1">
      <c r="B65" s="536"/>
      <c r="C65" s="537" t="s">
        <v>2083</v>
      </c>
      <c r="E65" s="528"/>
      <c r="F65" s="528"/>
      <c r="G65" s="528"/>
      <c r="H65" s="528"/>
      <c r="I65" s="528"/>
      <c r="J65" s="528"/>
      <c r="K65" s="528"/>
      <c r="L65" s="528"/>
      <c r="M65" s="528"/>
      <c r="U65" s="528"/>
    </row>
    <row r="66" spans="2:21" s="526" customFormat="1">
      <c r="B66" s="536"/>
      <c r="C66" s="536"/>
      <c r="E66" s="528"/>
      <c r="F66" s="528"/>
      <c r="G66" s="528"/>
      <c r="H66" s="528"/>
      <c r="I66" s="528"/>
      <c r="J66" s="528"/>
      <c r="K66" s="528"/>
      <c r="L66" s="528"/>
      <c r="M66" s="528"/>
      <c r="U66" s="528"/>
    </row>
    <row r="67" spans="2:21" s="526" customFormat="1">
      <c r="E67" s="528"/>
      <c r="F67" s="528"/>
      <c r="G67" s="528"/>
      <c r="H67" s="528"/>
      <c r="I67" s="528"/>
      <c r="J67" s="528"/>
      <c r="K67" s="528"/>
      <c r="L67" s="528"/>
      <c r="M67" s="528"/>
      <c r="U67" s="528"/>
    </row>
    <row r="68" spans="2:21" s="526" customFormat="1">
      <c r="B68" s="526" t="s">
        <v>2130</v>
      </c>
      <c r="E68" s="528"/>
      <c r="F68" s="528"/>
      <c r="G68" s="528"/>
      <c r="H68" s="528"/>
      <c r="I68" s="528"/>
      <c r="J68" s="528"/>
      <c r="K68" s="528"/>
      <c r="L68" s="528"/>
      <c r="M68" s="528"/>
      <c r="U68" s="528"/>
    </row>
    <row r="69" spans="2:21" s="526" customFormat="1">
      <c r="C69" s="526" t="s">
        <v>2084</v>
      </c>
      <c r="E69" s="528"/>
      <c r="F69" s="528"/>
      <c r="G69" s="528"/>
      <c r="H69" s="528"/>
      <c r="I69" s="528"/>
      <c r="J69" s="528"/>
      <c r="K69" s="528"/>
      <c r="L69" s="528"/>
      <c r="M69" s="528"/>
      <c r="U69" s="528"/>
    </row>
    <row r="70" spans="2:21" s="526" customFormat="1">
      <c r="C70" s="526" t="s">
        <v>2085</v>
      </c>
      <c r="E70" s="528"/>
      <c r="F70" s="528"/>
      <c r="G70" s="528"/>
      <c r="H70" s="528"/>
      <c r="I70" s="528"/>
      <c r="J70" s="528"/>
      <c r="K70" s="528"/>
      <c r="L70" s="528"/>
      <c r="M70" s="528"/>
      <c r="U70" s="528"/>
    </row>
    <row r="71" spans="2:21" s="526" customFormat="1">
      <c r="C71" s="526" t="s">
        <v>2086</v>
      </c>
      <c r="E71" s="528"/>
      <c r="F71" s="528"/>
      <c r="G71" s="528"/>
      <c r="H71" s="528"/>
      <c r="I71" s="528"/>
      <c r="J71" s="528"/>
      <c r="K71" s="528"/>
      <c r="L71" s="528"/>
      <c r="M71" s="528"/>
      <c r="U71" s="528"/>
    </row>
    <row r="72" spans="2:21" s="526" customFormat="1">
      <c r="E72" s="528"/>
      <c r="F72" s="528"/>
      <c r="G72" s="528"/>
      <c r="H72" s="528"/>
      <c r="I72" s="528"/>
      <c r="J72" s="528"/>
      <c r="K72" s="528"/>
      <c r="L72" s="528"/>
      <c r="M72" s="528"/>
      <c r="U72" s="528"/>
    </row>
    <row r="73" spans="2:21" s="526" customFormat="1">
      <c r="B73" s="526" t="s">
        <v>2087</v>
      </c>
      <c r="E73" s="528"/>
      <c r="F73" s="528"/>
      <c r="G73" s="528"/>
      <c r="H73" s="528"/>
      <c r="I73" s="528"/>
      <c r="J73" s="528"/>
      <c r="K73" s="528"/>
      <c r="L73" s="528"/>
      <c r="M73" s="528"/>
      <c r="U73" s="528"/>
    </row>
    <row r="74" spans="2:21" s="526" customFormat="1">
      <c r="B74" s="526" t="s">
        <v>2088</v>
      </c>
      <c r="E74" s="528"/>
      <c r="F74" s="528"/>
      <c r="G74" s="528"/>
      <c r="H74" s="528"/>
      <c r="I74" s="528"/>
      <c r="J74" s="528"/>
      <c r="K74" s="528"/>
      <c r="L74" s="528"/>
      <c r="M74" s="528"/>
      <c r="U74" s="528"/>
    </row>
    <row r="75" spans="2:21" s="526" customFormat="1">
      <c r="C75" s="526" t="s">
        <v>2801</v>
      </c>
      <c r="E75" s="528"/>
      <c r="F75" s="528"/>
      <c r="G75" s="528"/>
      <c r="H75" s="528"/>
      <c r="I75" s="528"/>
      <c r="J75" s="528"/>
      <c r="K75" s="528"/>
      <c r="L75" s="528"/>
      <c r="M75" s="528"/>
      <c r="U75" s="528"/>
    </row>
    <row r="76" spans="2:21" s="526" customFormat="1">
      <c r="B76" s="526" t="s">
        <v>2131</v>
      </c>
      <c r="C76" s="526" t="s">
        <v>3125</v>
      </c>
      <c r="E76" s="528"/>
      <c r="F76" s="528"/>
      <c r="G76" s="528"/>
      <c r="H76" s="528"/>
      <c r="I76" s="528"/>
      <c r="J76" s="528"/>
      <c r="K76" s="528"/>
      <c r="L76" s="528"/>
      <c r="M76" s="528"/>
      <c r="U76" s="538"/>
    </row>
    <row r="77" spans="2:21" s="526" customFormat="1">
      <c r="C77" s="526" t="s">
        <v>2953</v>
      </c>
      <c r="E77" s="528"/>
      <c r="F77" s="528"/>
      <c r="G77" s="528"/>
      <c r="H77" s="528"/>
      <c r="I77" s="528"/>
      <c r="J77" s="528"/>
      <c r="K77" s="528"/>
      <c r="L77" s="528"/>
      <c r="M77" s="528"/>
      <c r="U77" s="538"/>
    </row>
    <row r="78" spans="2:21" s="526" customFormat="1">
      <c r="C78" s="526" t="s">
        <v>3126</v>
      </c>
      <c r="E78" s="528"/>
      <c r="F78" s="528"/>
      <c r="G78" s="528"/>
      <c r="H78" s="528"/>
      <c r="I78" s="528"/>
      <c r="J78" s="528"/>
      <c r="K78" s="528"/>
      <c r="L78" s="528"/>
      <c r="M78" s="528"/>
      <c r="U78" s="528"/>
    </row>
    <row r="79" spans="2:21" s="526" customFormat="1">
      <c r="C79" s="526" t="s">
        <v>3127</v>
      </c>
      <c r="E79" s="528"/>
      <c r="F79" s="528"/>
      <c r="G79" s="528"/>
      <c r="H79" s="528"/>
      <c r="I79" s="528"/>
      <c r="J79" s="528"/>
      <c r="K79" s="528"/>
      <c r="L79" s="528"/>
      <c r="M79" s="528"/>
      <c r="U79" s="528"/>
    </row>
    <row r="80" spans="2:21" s="526" customFormat="1">
      <c r="C80" s="526" t="s">
        <v>3128</v>
      </c>
      <c r="E80" s="528"/>
      <c r="F80" s="528"/>
      <c r="G80" s="528"/>
      <c r="H80" s="528"/>
      <c r="I80" s="528"/>
      <c r="J80" s="528"/>
      <c r="K80" s="528"/>
      <c r="L80" s="528"/>
      <c r="M80" s="528"/>
      <c r="U80" s="528"/>
    </row>
    <row r="81" spans="3:31" s="526" customFormat="1">
      <c r="D81" s="526" t="s">
        <v>2089</v>
      </c>
      <c r="E81" s="528"/>
      <c r="F81" s="528"/>
      <c r="G81" s="528"/>
      <c r="H81" s="528"/>
      <c r="I81" s="528"/>
      <c r="J81" s="528"/>
      <c r="K81" s="528"/>
      <c r="L81" s="528"/>
      <c r="M81" s="528"/>
      <c r="U81" s="528"/>
    </row>
    <row r="82" spans="3:31" s="526" customFormat="1">
      <c r="E82" s="528"/>
      <c r="F82" s="528"/>
      <c r="G82" s="528"/>
      <c r="H82" s="528"/>
      <c r="I82" s="528"/>
      <c r="J82" s="528"/>
      <c r="K82" s="528"/>
      <c r="L82" s="528"/>
      <c r="M82" s="528"/>
      <c r="U82" s="528"/>
    </row>
    <row r="83" spans="3:31" s="526" customFormat="1">
      <c r="E83" s="528"/>
      <c r="F83" s="528"/>
      <c r="G83" s="528"/>
      <c r="H83" s="528"/>
      <c r="I83" s="528"/>
      <c r="J83" s="528"/>
      <c r="K83" s="528"/>
      <c r="L83" s="528"/>
      <c r="M83" s="528"/>
      <c r="U83" s="528"/>
    </row>
    <row r="84" spans="3:31" s="526" customFormat="1">
      <c r="E84" s="528"/>
      <c r="F84" s="528"/>
      <c r="G84" s="528"/>
      <c r="H84" s="528"/>
      <c r="I84" s="528"/>
      <c r="J84" s="528"/>
      <c r="K84" s="528"/>
      <c r="L84" s="528"/>
      <c r="M84" s="528"/>
      <c r="U84" s="528"/>
    </row>
    <row r="85" spans="3:31" s="526" customFormat="1">
      <c r="E85" s="528"/>
      <c r="F85" s="528"/>
      <c r="G85" s="528"/>
      <c r="H85" s="528"/>
      <c r="I85" s="528"/>
      <c r="J85" s="528"/>
      <c r="K85" s="528"/>
      <c r="L85" s="528"/>
      <c r="M85" s="528"/>
      <c r="U85" s="528"/>
    </row>
    <row r="86" spans="3:31" s="526" customFormat="1">
      <c r="E86" s="528"/>
      <c r="F86" s="528"/>
      <c r="G86" s="528"/>
      <c r="H86" s="528"/>
      <c r="I86" s="528"/>
      <c r="J86" s="528"/>
      <c r="O86" s="528"/>
    </row>
    <row r="87" spans="3:31" s="526" customFormat="1">
      <c r="E87" s="528"/>
      <c r="F87" s="528"/>
      <c r="G87" s="528"/>
      <c r="H87" s="528"/>
      <c r="I87" s="528"/>
      <c r="J87" s="528"/>
      <c r="O87" s="528"/>
    </row>
    <row r="88" spans="3:31" s="526" customFormat="1">
      <c r="E88" s="528"/>
      <c r="F88" s="528"/>
      <c r="G88" s="528"/>
      <c r="H88" s="528"/>
      <c r="I88" s="528"/>
      <c r="J88" s="528"/>
      <c r="O88" s="528"/>
    </row>
    <row r="89" spans="3:31" s="526" customFormat="1">
      <c r="C89" s="539"/>
      <c r="D89" s="539"/>
      <c r="E89" s="540"/>
      <c r="F89" s="540"/>
      <c r="G89" s="528"/>
      <c r="H89" s="540"/>
      <c r="I89" s="540"/>
      <c r="J89" s="540"/>
      <c r="K89" s="539"/>
      <c r="M89" s="539"/>
      <c r="N89" s="539"/>
      <c r="O89" s="540"/>
      <c r="P89" s="539"/>
      <c r="Q89" s="539"/>
      <c r="R89" s="539"/>
      <c r="S89" s="539"/>
      <c r="T89" s="539"/>
      <c r="U89" s="539"/>
      <c r="V89" s="539"/>
      <c r="W89" s="539"/>
      <c r="X89" s="539"/>
      <c r="Y89" s="539"/>
      <c r="Z89" s="539"/>
      <c r="AA89" s="539"/>
      <c r="AB89" s="539"/>
      <c r="AC89" s="539"/>
      <c r="AD89" s="539"/>
      <c r="AE89" s="539"/>
    </row>
    <row r="90" spans="3:31" s="526" customFormat="1">
      <c r="C90" s="539"/>
      <c r="D90" s="539"/>
      <c r="E90" s="540"/>
      <c r="F90" s="540"/>
      <c r="G90" s="528"/>
      <c r="H90" s="540"/>
      <c r="I90" s="540"/>
      <c r="J90" s="540"/>
      <c r="K90" s="539"/>
      <c r="M90" s="539"/>
      <c r="N90" s="539"/>
      <c r="O90" s="540"/>
      <c r="P90" s="539"/>
      <c r="Q90" s="539"/>
      <c r="R90" s="539"/>
      <c r="S90" s="539"/>
      <c r="T90" s="539"/>
      <c r="U90" s="539"/>
      <c r="V90" s="539"/>
      <c r="W90" s="539"/>
      <c r="X90" s="539"/>
      <c r="Y90" s="539"/>
      <c r="Z90" s="539"/>
      <c r="AA90" s="539"/>
      <c r="AB90" s="539"/>
      <c r="AC90" s="539"/>
      <c r="AD90" s="539"/>
      <c r="AE90" s="539"/>
    </row>
    <row r="91" spans="3:31" s="526" customFormat="1">
      <c r="C91" s="539"/>
      <c r="D91" s="539"/>
      <c r="E91" s="540"/>
      <c r="F91" s="540"/>
      <c r="G91" s="528"/>
      <c r="H91" s="540"/>
      <c r="I91" s="540"/>
      <c r="J91" s="540"/>
      <c r="K91" s="539"/>
      <c r="M91" s="539"/>
      <c r="N91" s="539"/>
      <c r="O91" s="540"/>
      <c r="P91" s="539"/>
      <c r="Q91" s="539"/>
      <c r="R91" s="539"/>
      <c r="S91" s="539"/>
      <c r="T91" s="539"/>
      <c r="U91" s="539"/>
      <c r="V91" s="539"/>
      <c r="W91" s="539"/>
      <c r="X91" s="539"/>
      <c r="Y91" s="539"/>
      <c r="Z91" s="539"/>
      <c r="AA91" s="539"/>
      <c r="AB91" s="539"/>
      <c r="AC91" s="539"/>
      <c r="AD91" s="539"/>
      <c r="AE91" s="539"/>
    </row>
    <row r="92" spans="3:31" s="526" customFormat="1">
      <c r="C92" s="539"/>
      <c r="D92" s="539"/>
      <c r="E92" s="540"/>
      <c r="F92" s="540"/>
      <c r="G92" s="528"/>
      <c r="H92" s="540"/>
      <c r="I92" s="540"/>
      <c r="J92" s="540"/>
      <c r="K92" s="539"/>
      <c r="M92" s="539"/>
      <c r="N92" s="539"/>
      <c r="O92" s="540"/>
      <c r="P92" s="539"/>
      <c r="Q92" s="539"/>
      <c r="R92" s="539"/>
      <c r="S92" s="539"/>
      <c r="T92" s="539"/>
      <c r="U92" s="539"/>
      <c r="V92" s="539"/>
      <c r="W92" s="539"/>
      <c r="X92" s="539"/>
      <c r="Y92" s="539"/>
      <c r="Z92" s="539"/>
      <c r="AA92" s="539"/>
      <c r="AB92" s="539"/>
      <c r="AC92" s="539"/>
      <c r="AD92" s="539"/>
      <c r="AE92" s="539"/>
    </row>
    <row r="93" spans="3:31" s="526" customFormat="1">
      <c r="C93" s="539"/>
      <c r="D93" s="539"/>
      <c r="E93" s="540"/>
      <c r="F93" s="540"/>
      <c r="G93" s="528"/>
      <c r="H93" s="540"/>
      <c r="I93" s="540"/>
      <c r="J93" s="540"/>
      <c r="K93" s="539"/>
      <c r="M93" s="539"/>
      <c r="N93" s="539"/>
      <c r="O93" s="540"/>
      <c r="P93" s="539"/>
      <c r="Q93" s="539"/>
      <c r="R93" s="539"/>
      <c r="S93" s="539"/>
      <c r="T93" s="539"/>
      <c r="U93" s="539"/>
      <c r="V93" s="539"/>
      <c r="W93" s="539"/>
      <c r="X93" s="539"/>
      <c r="Y93" s="539"/>
      <c r="Z93" s="539"/>
      <c r="AA93" s="539"/>
      <c r="AB93" s="539"/>
      <c r="AC93" s="539"/>
      <c r="AD93" s="539"/>
      <c r="AE93" s="539"/>
    </row>
    <row r="94" spans="3:31" s="526" customFormat="1">
      <c r="C94" s="539"/>
      <c r="D94" s="539"/>
      <c r="E94" s="540"/>
      <c r="F94" s="540"/>
      <c r="G94" s="528"/>
      <c r="H94" s="540"/>
      <c r="I94" s="540"/>
      <c r="J94" s="540"/>
      <c r="K94" s="539"/>
      <c r="M94" s="539"/>
      <c r="N94" s="539"/>
      <c r="O94" s="540"/>
      <c r="P94" s="539"/>
      <c r="Q94" s="539"/>
      <c r="R94" s="539"/>
      <c r="S94" s="539"/>
      <c r="T94" s="539"/>
      <c r="U94" s="539"/>
      <c r="V94" s="539"/>
      <c r="W94" s="539"/>
      <c r="X94" s="539"/>
      <c r="Y94" s="539"/>
      <c r="Z94" s="539"/>
      <c r="AA94" s="539"/>
      <c r="AB94" s="539"/>
      <c r="AC94" s="539"/>
      <c r="AD94" s="539"/>
      <c r="AE94" s="539"/>
    </row>
    <row r="95" spans="3:31" s="526" customFormat="1">
      <c r="C95" s="539"/>
      <c r="D95" s="539"/>
      <c r="E95" s="540"/>
      <c r="F95" s="540"/>
      <c r="G95" s="528"/>
      <c r="H95" s="540"/>
      <c r="I95" s="540"/>
      <c r="J95" s="540"/>
      <c r="K95" s="539"/>
      <c r="M95" s="539"/>
      <c r="N95" s="539"/>
      <c r="O95" s="540"/>
      <c r="P95" s="539"/>
      <c r="Q95" s="539"/>
      <c r="R95" s="539"/>
      <c r="S95" s="539"/>
      <c r="T95" s="539"/>
      <c r="U95" s="539"/>
      <c r="V95" s="539"/>
      <c r="W95" s="539"/>
      <c r="X95" s="539"/>
      <c r="Y95" s="539"/>
      <c r="Z95" s="539"/>
      <c r="AA95" s="539"/>
      <c r="AB95" s="539"/>
      <c r="AC95" s="539"/>
      <c r="AD95" s="539"/>
      <c r="AE95" s="539"/>
    </row>
    <row r="96" spans="3:31" s="526" customFormat="1">
      <c r="C96" s="539"/>
      <c r="D96" s="539"/>
      <c r="E96" s="540"/>
      <c r="F96" s="540"/>
      <c r="G96" s="528"/>
      <c r="H96" s="540"/>
      <c r="I96" s="540"/>
      <c r="J96" s="540"/>
      <c r="K96" s="539"/>
      <c r="M96" s="539"/>
      <c r="N96" s="539"/>
      <c r="O96" s="540"/>
      <c r="P96" s="539"/>
      <c r="Q96" s="539"/>
      <c r="R96" s="539"/>
      <c r="S96" s="539"/>
      <c r="T96" s="539"/>
      <c r="U96" s="539"/>
      <c r="V96" s="539"/>
      <c r="W96" s="539"/>
      <c r="X96" s="539"/>
      <c r="Y96" s="539"/>
      <c r="Z96" s="539"/>
      <c r="AA96" s="539"/>
      <c r="AB96" s="539"/>
      <c r="AC96" s="539"/>
      <c r="AD96" s="539"/>
      <c r="AE96" s="539"/>
    </row>
    <row r="97" spans="2:31" s="526" customFormat="1">
      <c r="C97" s="539"/>
      <c r="D97" s="539"/>
      <c r="E97" s="540"/>
      <c r="F97" s="540"/>
      <c r="G97" s="528"/>
      <c r="H97" s="540"/>
      <c r="I97" s="540"/>
      <c r="J97" s="540"/>
      <c r="K97" s="539"/>
      <c r="M97" s="539"/>
      <c r="N97" s="539"/>
      <c r="O97" s="540"/>
      <c r="P97" s="539"/>
      <c r="Q97" s="539"/>
      <c r="R97" s="539"/>
      <c r="S97" s="539"/>
      <c r="T97" s="539"/>
      <c r="U97" s="539"/>
      <c r="V97" s="539"/>
      <c r="W97" s="539"/>
      <c r="X97" s="539"/>
      <c r="Y97" s="539"/>
      <c r="Z97" s="539"/>
      <c r="AA97" s="539"/>
      <c r="AB97" s="539"/>
      <c r="AC97" s="539"/>
      <c r="AD97" s="539"/>
      <c r="AE97" s="539"/>
    </row>
    <row r="98" spans="2:31" s="526" customFormat="1">
      <c r="C98" s="539"/>
      <c r="D98" s="539"/>
      <c r="E98" s="540"/>
      <c r="F98" s="540"/>
      <c r="G98" s="528"/>
      <c r="H98" s="540"/>
      <c r="I98" s="540"/>
      <c r="J98" s="540"/>
      <c r="K98" s="539"/>
      <c r="M98" s="539"/>
      <c r="N98" s="539"/>
      <c r="O98" s="540"/>
      <c r="P98" s="539"/>
      <c r="Q98" s="539"/>
      <c r="R98" s="539"/>
      <c r="S98" s="539"/>
      <c r="T98" s="539"/>
      <c r="U98" s="539"/>
      <c r="V98" s="539"/>
      <c r="W98" s="539"/>
      <c r="X98" s="539"/>
      <c r="Y98" s="539"/>
      <c r="Z98" s="539"/>
      <c r="AA98" s="539"/>
      <c r="AB98" s="539"/>
      <c r="AC98" s="539"/>
      <c r="AD98" s="539"/>
      <c r="AE98" s="539"/>
    </row>
    <row r="99" spans="2:31" s="526" customFormat="1">
      <c r="C99" s="539"/>
      <c r="D99" s="539"/>
      <c r="E99" s="540"/>
      <c r="F99" s="540"/>
      <c r="G99" s="528"/>
      <c r="H99" s="540"/>
      <c r="I99" s="540"/>
      <c r="J99" s="540"/>
      <c r="K99" s="539"/>
      <c r="M99" s="539"/>
      <c r="N99" s="539"/>
      <c r="O99" s="540"/>
      <c r="P99" s="539"/>
      <c r="Q99" s="539"/>
      <c r="R99" s="539"/>
      <c r="S99" s="539"/>
      <c r="T99" s="539"/>
      <c r="U99" s="539"/>
      <c r="V99" s="539"/>
      <c r="W99" s="539"/>
      <c r="X99" s="539"/>
      <c r="Y99" s="539"/>
      <c r="Z99" s="539"/>
      <c r="AA99" s="539"/>
      <c r="AB99" s="539"/>
      <c r="AC99" s="539"/>
      <c r="AD99" s="539"/>
      <c r="AE99" s="539"/>
    </row>
    <row r="100" spans="2:31" s="526" customFormat="1">
      <c r="C100" s="539"/>
      <c r="D100" s="539"/>
      <c r="E100" s="540"/>
      <c r="F100" s="540"/>
      <c r="G100" s="528"/>
      <c r="H100" s="540"/>
      <c r="I100" s="540"/>
      <c r="J100" s="540"/>
      <c r="K100" s="539"/>
      <c r="M100" s="539"/>
      <c r="N100" s="539"/>
      <c r="O100" s="540"/>
      <c r="P100" s="539"/>
      <c r="Q100" s="539"/>
      <c r="R100" s="539"/>
      <c r="S100" s="539"/>
      <c r="T100" s="539"/>
      <c r="U100" s="539"/>
      <c r="V100" s="539"/>
      <c r="W100" s="539"/>
      <c r="X100" s="539"/>
      <c r="Y100" s="539"/>
      <c r="Z100" s="539"/>
      <c r="AA100" s="539"/>
      <c r="AB100" s="539"/>
      <c r="AC100" s="539"/>
      <c r="AD100" s="539"/>
      <c r="AE100" s="539"/>
    </row>
    <row r="101" spans="2:31" s="526" customFormat="1">
      <c r="C101" s="539"/>
      <c r="D101" s="539"/>
      <c r="E101" s="540"/>
      <c r="F101" s="540"/>
      <c r="G101" s="528"/>
      <c r="H101" s="540"/>
      <c r="I101" s="540"/>
      <c r="J101" s="540"/>
      <c r="K101" s="539"/>
      <c r="M101" s="539"/>
      <c r="N101" s="539"/>
      <c r="O101" s="540"/>
      <c r="P101" s="539"/>
      <c r="Q101" s="539"/>
      <c r="R101" s="539"/>
      <c r="S101" s="539"/>
      <c r="T101" s="539"/>
      <c r="U101" s="539"/>
      <c r="V101" s="539"/>
      <c r="W101" s="539"/>
      <c r="X101" s="539"/>
      <c r="Y101" s="539"/>
      <c r="Z101" s="539"/>
      <c r="AA101" s="539"/>
      <c r="AB101" s="539"/>
      <c r="AC101" s="539"/>
      <c r="AD101" s="539"/>
      <c r="AE101" s="539"/>
    </row>
    <row r="102" spans="2:31" s="526" customFormat="1">
      <c r="C102" s="539"/>
      <c r="D102" s="539"/>
      <c r="E102" s="540"/>
      <c r="F102" s="540"/>
      <c r="G102" s="528"/>
      <c r="H102" s="540"/>
      <c r="I102" s="540"/>
      <c r="J102" s="540"/>
      <c r="K102" s="539"/>
      <c r="M102" s="539"/>
      <c r="N102" s="539"/>
      <c r="O102" s="540"/>
      <c r="P102" s="539"/>
      <c r="Q102" s="539"/>
      <c r="R102" s="539"/>
      <c r="S102" s="539"/>
      <c r="T102" s="539"/>
      <c r="U102" s="539"/>
      <c r="V102" s="539"/>
      <c r="W102" s="539"/>
      <c r="X102" s="539"/>
      <c r="Y102" s="539"/>
      <c r="Z102" s="539"/>
      <c r="AA102" s="539"/>
      <c r="AB102" s="539"/>
      <c r="AC102" s="539"/>
      <c r="AD102" s="539"/>
      <c r="AE102" s="539"/>
    </row>
    <row r="103" spans="2:31" s="526" customFormat="1">
      <c r="C103" s="539"/>
      <c r="D103" s="539"/>
      <c r="E103" s="540"/>
      <c r="F103" s="540"/>
      <c r="G103" s="528"/>
      <c r="H103" s="540"/>
      <c r="I103" s="540"/>
      <c r="J103" s="540"/>
      <c r="K103" s="539"/>
      <c r="M103" s="539"/>
      <c r="N103" s="539"/>
      <c r="O103" s="540"/>
      <c r="P103" s="539"/>
      <c r="Q103" s="539"/>
      <c r="R103" s="539"/>
      <c r="S103" s="539"/>
      <c r="T103" s="539"/>
      <c r="U103" s="539"/>
      <c r="V103" s="539"/>
      <c r="W103" s="539"/>
      <c r="X103" s="539"/>
      <c r="Y103" s="539"/>
      <c r="Z103" s="539"/>
      <c r="AA103" s="539"/>
      <c r="AB103" s="539"/>
      <c r="AC103" s="539"/>
      <c r="AD103" s="539"/>
      <c r="AE103" s="539"/>
    </row>
    <row r="104" spans="2:31" s="526" customFormat="1">
      <c r="C104" s="539"/>
      <c r="D104" s="539"/>
      <c r="E104" s="540"/>
      <c r="F104" s="540"/>
      <c r="G104" s="528"/>
      <c r="H104" s="540"/>
      <c r="I104" s="540"/>
      <c r="J104" s="540"/>
      <c r="K104" s="539"/>
      <c r="M104" s="539"/>
      <c r="N104" s="539"/>
      <c r="O104" s="540"/>
      <c r="P104" s="539"/>
      <c r="Q104" s="539"/>
      <c r="R104" s="539"/>
      <c r="S104" s="539"/>
      <c r="T104" s="539"/>
      <c r="U104" s="539"/>
      <c r="V104" s="539"/>
      <c r="W104" s="539"/>
      <c r="X104" s="539"/>
      <c r="Y104" s="539"/>
      <c r="Z104" s="539"/>
      <c r="AA104" s="539"/>
      <c r="AB104" s="539"/>
      <c r="AC104" s="539"/>
      <c r="AD104" s="539"/>
      <c r="AE104" s="539"/>
    </row>
    <row r="105" spans="2:31" s="526" customFormat="1">
      <c r="C105" s="539"/>
      <c r="D105" s="539"/>
      <c r="E105" s="540"/>
      <c r="F105" s="540"/>
      <c r="G105" s="528"/>
      <c r="H105" s="540"/>
      <c r="I105" s="540"/>
      <c r="J105" s="540"/>
      <c r="K105" s="539"/>
      <c r="M105" s="539"/>
      <c r="N105" s="539"/>
      <c r="O105" s="540"/>
      <c r="P105" s="539"/>
      <c r="Q105" s="539"/>
      <c r="R105" s="539"/>
      <c r="S105" s="539"/>
      <c r="T105" s="539"/>
      <c r="U105" s="539"/>
      <c r="V105" s="539"/>
      <c r="W105" s="539"/>
      <c r="X105" s="539"/>
      <c r="Y105" s="539"/>
      <c r="Z105" s="539"/>
      <c r="AA105" s="539"/>
      <c r="AB105" s="539"/>
      <c r="AC105" s="539"/>
      <c r="AD105" s="539"/>
      <c r="AE105" s="539"/>
    </row>
    <row r="106" spans="2:31" s="526" customFormat="1">
      <c r="C106" s="539"/>
      <c r="D106" s="539"/>
      <c r="E106" s="540"/>
      <c r="F106" s="540"/>
      <c r="G106" s="528"/>
      <c r="H106" s="540"/>
      <c r="I106" s="540"/>
      <c r="J106" s="540"/>
      <c r="K106" s="539"/>
      <c r="M106" s="539"/>
      <c r="N106" s="539"/>
      <c r="O106" s="540"/>
      <c r="P106" s="539"/>
      <c r="Q106" s="539"/>
      <c r="R106" s="539"/>
      <c r="S106" s="539"/>
      <c r="T106" s="539"/>
      <c r="U106" s="539"/>
      <c r="V106" s="539"/>
      <c r="W106" s="539"/>
      <c r="X106" s="539"/>
      <c r="Y106" s="539"/>
      <c r="Z106" s="539"/>
      <c r="AA106" s="539"/>
      <c r="AB106" s="539"/>
      <c r="AC106" s="539"/>
      <c r="AD106" s="539"/>
      <c r="AE106" s="539"/>
    </row>
    <row r="107" spans="2:31" s="526" customFormat="1">
      <c r="C107" s="536"/>
      <c r="D107" s="536"/>
      <c r="E107" s="538"/>
      <c r="F107" s="538"/>
      <c r="G107" s="538"/>
      <c r="H107" s="538"/>
      <c r="I107" s="538"/>
      <c r="J107" s="538"/>
      <c r="K107" s="536"/>
      <c r="L107" s="536"/>
      <c r="M107" s="536"/>
      <c r="N107" s="536"/>
      <c r="O107" s="538"/>
      <c r="P107" s="536"/>
      <c r="Q107" s="536"/>
      <c r="R107" s="536"/>
      <c r="S107" s="536"/>
      <c r="T107" s="536"/>
      <c r="U107" s="536"/>
      <c r="V107" s="536"/>
      <c r="W107" s="536"/>
      <c r="X107" s="536"/>
      <c r="Y107" s="536"/>
      <c r="Z107" s="536"/>
      <c r="AA107" s="536"/>
      <c r="AB107" s="536"/>
      <c r="AC107" s="536"/>
      <c r="AD107" s="536"/>
      <c r="AE107" s="536"/>
    </row>
    <row r="108" spans="2:31" s="526" customFormat="1">
      <c r="C108" s="536"/>
      <c r="D108" s="536"/>
      <c r="E108" s="538"/>
      <c r="F108" s="538"/>
      <c r="G108" s="538"/>
      <c r="H108" s="538"/>
      <c r="I108" s="538"/>
      <c r="J108" s="538"/>
      <c r="K108" s="536" t="s">
        <v>2090</v>
      </c>
      <c r="L108" s="536"/>
      <c r="M108" s="536"/>
      <c r="N108" s="536"/>
      <c r="O108" s="538"/>
      <c r="P108" s="536"/>
      <c r="Q108" s="536"/>
      <c r="R108" s="536"/>
      <c r="S108" s="536"/>
      <c r="T108" s="536"/>
      <c r="U108" s="536"/>
      <c r="V108" s="536"/>
      <c r="W108" s="536"/>
      <c r="X108" s="536"/>
      <c r="Y108" s="536"/>
      <c r="Z108" s="536"/>
      <c r="AA108" s="536"/>
      <c r="AB108" s="536"/>
      <c r="AC108" s="536"/>
      <c r="AD108" s="536"/>
      <c r="AE108" s="536"/>
    </row>
    <row r="109" spans="2:31" s="526" customFormat="1">
      <c r="E109" s="528"/>
      <c r="M109" s="528"/>
      <c r="U109" s="528"/>
    </row>
    <row r="110" spans="2:31" s="526" customFormat="1">
      <c r="B110" s="526" t="s">
        <v>2091</v>
      </c>
      <c r="E110" s="528"/>
      <c r="M110" s="528"/>
      <c r="U110" s="528"/>
    </row>
    <row r="111" spans="2:31" s="526" customFormat="1">
      <c r="B111" s="526" t="s">
        <v>2092</v>
      </c>
      <c r="E111" s="528"/>
      <c r="M111" s="528"/>
      <c r="U111" s="528"/>
    </row>
    <row r="112" spans="2:31" s="526" customFormat="1">
      <c r="C112" s="526" t="s">
        <v>2093</v>
      </c>
      <c r="E112" s="528"/>
      <c r="M112" s="528"/>
      <c r="U112" s="528"/>
    </row>
    <row r="113" spans="3:25" s="526" customFormat="1">
      <c r="C113" s="526" t="s">
        <v>2094</v>
      </c>
      <c r="E113" s="528"/>
      <c r="M113" s="528"/>
      <c r="U113" s="528"/>
    </row>
    <row r="114" spans="3:25" s="526" customFormat="1">
      <c r="C114" s="526" t="s">
        <v>2095</v>
      </c>
      <c r="E114" s="528"/>
      <c r="M114" s="528"/>
      <c r="U114" s="528"/>
    </row>
    <row r="115" spans="3:25" s="526" customFormat="1">
      <c r="D115" s="526" t="s">
        <v>2096</v>
      </c>
      <c r="E115" s="528"/>
      <c r="M115" s="528"/>
      <c r="U115" s="528"/>
    </row>
    <row r="116" spans="3:25" s="526" customFormat="1">
      <c r="C116" s="526" t="s">
        <v>2097</v>
      </c>
      <c r="E116" s="528"/>
      <c r="M116" s="528"/>
      <c r="U116" s="528"/>
    </row>
    <row r="117" spans="3:25" s="526" customFormat="1">
      <c r="C117" s="526" t="s">
        <v>2098</v>
      </c>
      <c r="E117" s="528"/>
      <c r="M117" s="528"/>
      <c r="U117" s="528"/>
    </row>
    <row r="118" spans="3:25" s="526" customFormat="1">
      <c r="C118" s="526" t="s">
        <v>2099</v>
      </c>
      <c r="E118" s="528"/>
      <c r="M118" s="528"/>
      <c r="U118" s="528"/>
    </row>
    <row r="119" spans="3:25" s="526" customFormat="1">
      <c r="E119" s="528"/>
      <c r="M119" s="528"/>
      <c r="U119" s="528"/>
    </row>
    <row r="120" spans="3:25" s="526" customFormat="1">
      <c r="E120" s="528"/>
      <c r="F120" s="528"/>
      <c r="G120" s="528"/>
      <c r="H120" s="528"/>
      <c r="I120" s="528"/>
      <c r="J120" s="528"/>
      <c r="O120" s="528"/>
    </row>
    <row r="121" spans="3:25" s="526" customFormat="1">
      <c r="E121" s="528"/>
      <c r="F121" s="528"/>
      <c r="G121" s="528"/>
      <c r="H121" s="528"/>
      <c r="I121" s="528"/>
      <c r="J121" s="528"/>
      <c r="O121" s="528"/>
    </row>
    <row r="122" spans="3:25" s="526" customFormat="1">
      <c r="E122" s="528"/>
      <c r="F122" s="528"/>
      <c r="G122" s="528"/>
      <c r="H122" s="528"/>
      <c r="I122" s="528"/>
      <c r="J122" s="528"/>
      <c r="O122" s="528"/>
    </row>
    <row r="123" spans="3:25" s="526" customFormat="1">
      <c r="C123" s="539"/>
      <c r="D123" s="539"/>
      <c r="E123" s="540"/>
      <c r="F123" s="540"/>
      <c r="G123" s="539"/>
      <c r="H123" s="539"/>
      <c r="I123" s="540"/>
      <c r="J123" s="539"/>
      <c r="K123" s="539"/>
      <c r="L123" s="539"/>
      <c r="M123" s="539"/>
      <c r="N123" s="539"/>
      <c r="O123" s="539"/>
      <c r="P123" s="539"/>
      <c r="Q123" s="539"/>
      <c r="R123" s="539"/>
      <c r="S123" s="539"/>
      <c r="T123" s="536"/>
      <c r="U123" s="536"/>
      <c r="V123" s="536"/>
      <c r="W123" s="536"/>
      <c r="X123" s="536"/>
      <c r="Y123" s="536"/>
    </row>
    <row r="124" spans="3:25" s="526" customFormat="1">
      <c r="C124" s="539"/>
      <c r="D124" s="539"/>
      <c r="E124" s="540"/>
      <c r="F124" s="540"/>
      <c r="G124" s="539"/>
      <c r="H124" s="539"/>
      <c r="I124" s="540"/>
      <c r="J124" s="539"/>
      <c r="K124" s="539"/>
      <c r="L124" s="539"/>
      <c r="M124" s="539"/>
      <c r="N124" s="539"/>
      <c r="O124" s="539"/>
      <c r="P124" s="539"/>
      <c r="Q124" s="539"/>
      <c r="R124" s="539"/>
      <c r="S124" s="539"/>
      <c r="T124" s="536"/>
      <c r="U124" s="536"/>
      <c r="V124" s="536"/>
      <c r="W124" s="536"/>
      <c r="X124" s="536"/>
      <c r="Y124" s="536"/>
    </row>
    <row r="125" spans="3:25" s="526" customFormat="1">
      <c r="C125" s="539"/>
      <c r="D125" s="539"/>
      <c r="E125" s="540"/>
      <c r="F125" s="540"/>
      <c r="G125" s="539"/>
      <c r="H125" s="539"/>
      <c r="I125" s="540"/>
      <c r="J125" s="539"/>
      <c r="K125" s="539"/>
      <c r="L125" s="539"/>
      <c r="M125" s="539"/>
      <c r="N125" s="539"/>
      <c r="O125" s="539"/>
      <c r="P125" s="539"/>
      <c r="Q125" s="539"/>
      <c r="R125" s="539"/>
      <c r="S125" s="539"/>
      <c r="T125" s="536"/>
      <c r="U125" s="536"/>
      <c r="V125" s="536"/>
      <c r="W125" s="536"/>
      <c r="X125" s="536"/>
      <c r="Y125" s="536"/>
    </row>
    <row r="126" spans="3:25" s="526" customFormat="1">
      <c r="C126" s="539"/>
      <c r="D126" s="539"/>
      <c r="E126" s="540"/>
      <c r="F126" s="540"/>
      <c r="G126" s="539"/>
      <c r="H126" s="539"/>
      <c r="I126" s="540"/>
      <c r="J126" s="539"/>
      <c r="K126" s="539"/>
      <c r="L126" s="539"/>
      <c r="M126" s="539"/>
      <c r="N126" s="539"/>
      <c r="O126" s="539"/>
      <c r="P126" s="539"/>
      <c r="Q126" s="539"/>
      <c r="R126" s="539"/>
      <c r="S126" s="539"/>
      <c r="T126" s="536"/>
      <c r="U126" s="536"/>
      <c r="V126" s="536"/>
      <c r="W126" s="536"/>
      <c r="X126" s="536"/>
      <c r="Y126" s="536"/>
    </row>
    <row r="127" spans="3:25" s="526" customFormat="1">
      <c r="C127" s="539"/>
      <c r="D127" s="539"/>
      <c r="E127" s="540"/>
      <c r="F127" s="540"/>
      <c r="G127" s="539"/>
      <c r="H127" s="539"/>
      <c r="I127" s="540"/>
      <c r="J127" s="539"/>
      <c r="K127" s="539"/>
      <c r="L127" s="539"/>
      <c r="M127" s="539"/>
      <c r="N127" s="539"/>
      <c r="O127" s="539"/>
      <c r="P127" s="539"/>
      <c r="Q127" s="539"/>
      <c r="R127" s="539"/>
      <c r="S127" s="539"/>
      <c r="T127" s="536"/>
      <c r="U127" s="536"/>
      <c r="V127" s="536"/>
      <c r="W127" s="536"/>
      <c r="X127" s="536"/>
      <c r="Y127" s="536"/>
    </row>
    <row r="128" spans="3:25" s="526" customFormat="1">
      <c r="C128" s="539"/>
      <c r="D128" s="539"/>
      <c r="E128" s="540"/>
      <c r="F128" s="540"/>
      <c r="G128" s="539"/>
      <c r="H128" s="539"/>
      <c r="I128" s="540"/>
      <c r="J128" s="539"/>
      <c r="K128" s="539"/>
      <c r="L128" s="539"/>
      <c r="M128" s="539"/>
      <c r="N128" s="539"/>
      <c r="O128" s="539"/>
      <c r="P128" s="539"/>
      <c r="Q128" s="539"/>
      <c r="R128" s="539"/>
      <c r="S128" s="539"/>
      <c r="T128" s="536"/>
      <c r="U128" s="536"/>
      <c r="V128" s="536"/>
      <c r="W128" s="536"/>
      <c r="X128" s="536"/>
      <c r="Y128" s="536"/>
    </row>
    <row r="129" spans="3:33" s="526" customFormat="1">
      <c r="C129" s="539"/>
      <c r="D129" s="539"/>
      <c r="E129" s="540"/>
      <c r="F129" s="540"/>
      <c r="G129" s="539"/>
      <c r="H129" s="539"/>
      <c r="I129" s="540"/>
      <c r="J129" s="539"/>
      <c r="K129" s="539"/>
      <c r="L129" s="539"/>
      <c r="M129" s="539"/>
      <c r="N129" s="539"/>
      <c r="O129" s="539"/>
      <c r="P129" s="539"/>
      <c r="Q129" s="539"/>
      <c r="R129" s="539"/>
      <c r="S129" s="539"/>
      <c r="T129" s="536"/>
      <c r="U129" s="536"/>
      <c r="V129" s="536"/>
      <c r="W129" s="536"/>
      <c r="X129" s="536"/>
      <c r="Y129" s="536"/>
    </row>
    <row r="130" spans="3:33" s="526" customFormat="1">
      <c r="C130" s="539"/>
      <c r="D130" s="539"/>
      <c r="E130" s="540"/>
      <c r="F130" s="540"/>
      <c r="G130" s="539"/>
      <c r="H130" s="539"/>
      <c r="I130" s="540"/>
      <c r="J130" s="539"/>
      <c r="K130" s="539"/>
      <c r="L130" s="539"/>
      <c r="M130" s="539"/>
      <c r="N130" s="539"/>
      <c r="O130" s="539"/>
      <c r="P130" s="539"/>
      <c r="Q130" s="539"/>
      <c r="R130" s="539"/>
      <c r="S130" s="539"/>
      <c r="T130" s="536"/>
      <c r="U130" s="536"/>
      <c r="V130" s="536"/>
      <c r="W130" s="536"/>
      <c r="X130" s="536"/>
      <c r="Y130" s="536"/>
    </row>
    <row r="131" spans="3:33" s="526" customFormat="1">
      <c r="C131" s="539"/>
      <c r="D131" s="539"/>
      <c r="E131" s="540"/>
      <c r="F131" s="540"/>
      <c r="G131" s="539"/>
      <c r="H131" s="539"/>
      <c r="I131" s="540"/>
      <c r="J131" s="539"/>
      <c r="K131" s="539"/>
      <c r="L131" s="539"/>
      <c r="M131" s="539"/>
      <c r="N131" s="539"/>
      <c r="O131" s="539"/>
      <c r="P131" s="539"/>
      <c r="Q131" s="539"/>
      <c r="R131" s="539"/>
      <c r="S131" s="539"/>
      <c r="T131" s="536"/>
      <c r="U131" s="536"/>
      <c r="V131" s="536"/>
      <c r="W131" s="536"/>
      <c r="X131" s="536"/>
      <c r="Y131" s="536"/>
    </row>
    <row r="132" spans="3:33" s="526" customFormat="1">
      <c r="C132" s="539"/>
      <c r="D132" s="539"/>
      <c r="E132" s="540"/>
      <c r="F132" s="540"/>
      <c r="G132" s="539"/>
      <c r="H132" s="539"/>
      <c r="I132" s="540"/>
      <c r="J132" s="539"/>
      <c r="K132" s="539"/>
      <c r="L132" s="539"/>
      <c r="M132" s="539"/>
      <c r="N132" s="539"/>
      <c r="O132" s="539"/>
      <c r="P132" s="539"/>
      <c r="Q132" s="539"/>
      <c r="R132" s="539"/>
      <c r="S132" s="539"/>
      <c r="T132" s="536"/>
      <c r="U132" s="536"/>
      <c r="V132" s="536"/>
      <c r="W132" s="536"/>
      <c r="X132" s="536"/>
      <c r="Y132" s="536"/>
    </row>
    <row r="133" spans="3:33" s="526" customFormat="1">
      <c r="C133" s="539"/>
      <c r="D133" s="539"/>
      <c r="E133" s="540"/>
      <c r="F133" s="540"/>
      <c r="G133" s="539"/>
      <c r="H133" s="539"/>
      <c r="I133" s="540"/>
      <c r="J133" s="539"/>
      <c r="K133" s="539"/>
      <c r="L133" s="539"/>
      <c r="M133" s="539"/>
      <c r="N133" s="539"/>
      <c r="O133" s="539"/>
      <c r="P133" s="539"/>
      <c r="Q133" s="539"/>
      <c r="R133" s="539"/>
      <c r="S133" s="539"/>
      <c r="T133" s="536"/>
      <c r="U133" s="536"/>
      <c r="V133" s="536"/>
      <c r="W133" s="536"/>
      <c r="X133" s="536"/>
      <c r="Y133" s="536"/>
    </row>
    <row r="134" spans="3:33" s="526" customFormat="1">
      <c r="C134" s="539"/>
      <c r="D134" s="539"/>
      <c r="E134" s="540"/>
      <c r="F134" s="540"/>
      <c r="G134" s="539"/>
      <c r="H134" s="539"/>
      <c r="I134" s="540"/>
      <c r="J134" s="539"/>
      <c r="K134" s="539"/>
      <c r="L134" s="539"/>
      <c r="M134" s="539"/>
      <c r="N134" s="539"/>
      <c r="O134" s="539"/>
      <c r="P134" s="539"/>
      <c r="Q134" s="539"/>
      <c r="R134" s="539"/>
      <c r="S134" s="539"/>
      <c r="T134" s="536"/>
      <c r="U134" s="536"/>
      <c r="V134" s="536"/>
      <c r="W134" s="536"/>
      <c r="X134" s="536"/>
      <c r="Y134" s="536"/>
    </row>
    <row r="135" spans="3:33" s="526" customFormat="1">
      <c r="C135" s="539"/>
      <c r="D135" s="539"/>
      <c r="E135" s="540"/>
      <c r="F135" s="540"/>
      <c r="G135" s="539"/>
      <c r="H135" s="539"/>
      <c r="I135" s="540"/>
      <c r="J135" s="539"/>
      <c r="K135" s="539"/>
      <c r="L135" s="539"/>
      <c r="M135" s="539"/>
      <c r="N135" s="539"/>
      <c r="O135" s="539"/>
      <c r="P135" s="539"/>
      <c r="Q135" s="539"/>
      <c r="R135" s="539"/>
      <c r="S135" s="539"/>
      <c r="T135" s="536"/>
      <c r="U135" s="536"/>
      <c r="V135" s="536"/>
      <c r="W135" s="536"/>
      <c r="X135" s="536"/>
      <c r="Y135" s="536"/>
    </row>
    <row r="136" spans="3:33" s="526" customFormat="1">
      <c r="C136" s="539"/>
      <c r="D136" s="539"/>
      <c r="E136" s="540"/>
      <c r="F136" s="540"/>
      <c r="G136" s="539"/>
      <c r="H136" s="539"/>
      <c r="I136" s="540"/>
      <c r="J136" s="539"/>
      <c r="K136" s="539"/>
      <c r="L136" s="539"/>
      <c r="M136" s="539"/>
      <c r="N136" s="539"/>
      <c r="O136" s="539"/>
      <c r="P136" s="539"/>
      <c r="Q136" s="539"/>
      <c r="R136" s="539"/>
      <c r="S136" s="539"/>
      <c r="T136" s="536"/>
      <c r="U136" s="536"/>
      <c r="V136" s="536"/>
      <c r="W136" s="536"/>
      <c r="X136" s="536"/>
      <c r="Y136" s="536"/>
    </row>
    <row r="137" spans="3:33" s="526" customFormat="1">
      <c r="C137" s="539"/>
      <c r="D137" s="539"/>
      <c r="E137" s="540"/>
      <c r="F137" s="540"/>
      <c r="G137" s="539"/>
      <c r="H137" s="539"/>
      <c r="I137" s="540"/>
      <c r="J137" s="539"/>
      <c r="K137" s="539"/>
      <c r="L137" s="539"/>
      <c r="M137" s="539"/>
      <c r="N137" s="539"/>
      <c r="O137" s="539"/>
      <c r="P137" s="539"/>
      <c r="Q137" s="539"/>
      <c r="R137" s="539"/>
      <c r="S137" s="539"/>
      <c r="T137" s="536"/>
      <c r="U137" s="536"/>
      <c r="V137" s="536"/>
      <c r="W137" s="536"/>
      <c r="X137" s="536"/>
      <c r="Y137" s="536"/>
    </row>
    <row r="138" spans="3:33" s="526" customFormat="1">
      <c r="C138" s="539"/>
      <c r="D138" s="539"/>
      <c r="E138" s="540"/>
      <c r="F138" s="540"/>
      <c r="G138" s="539"/>
      <c r="H138" s="539"/>
      <c r="I138" s="540"/>
      <c r="J138" s="539"/>
      <c r="K138" s="539"/>
      <c r="L138" s="539"/>
      <c r="M138" s="539"/>
      <c r="N138" s="539"/>
      <c r="O138" s="539"/>
      <c r="P138" s="539"/>
      <c r="Q138" s="539"/>
      <c r="R138" s="539"/>
      <c r="S138" s="539"/>
      <c r="T138" s="536"/>
      <c r="U138" s="536"/>
      <c r="V138" s="536"/>
      <c r="W138" s="536"/>
      <c r="X138" s="536"/>
      <c r="Y138" s="536"/>
    </row>
    <row r="139" spans="3:33" s="526" customFormat="1">
      <c r="C139" s="539"/>
      <c r="D139" s="539"/>
      <c r="E139" s="540"/>
      <c r="F139" s="540"/>
      <c r="G139" s="539"/>
      <c r="H139" s="539"/>
      <c r="I139" s="540"/>
      <c r="J139" s="539"/>
      <c r="K139" s="539"/>
      <c r="L139" s="539"/>
      <c r="M139" s="539"/>
      <c r="N139" s="539"/>
      <c r="O139" s="539"/>
      <c r="P139" s="539"/>
      <c r="Q139" s="539"/>
      <c r="R139" s="539"/>
      <c r="S139" s="539"/>
      <c r="T139" s="536"/>
      <c r="U139" s="536"/>
      <c r="V139" s="536"/>
      <c r="W139" s="536"/>
      <c r="X139" s="536"/>
      <c r="Y139" s="536"/>
    </row>
    <row r="140" spans="3:33" s="526" customFormat="1">
      <c r="C140" s="539"/>
      <c r="D140" s="539"/>
      <c r="E140" s="540"/>
      <c r="F140" s="540"/>
      <c r="G140" s="539"/>
      <c r="H140" s="539"/>
      <c r="I140" s="540"/>
      <c r="J140" s="539"/>
      <c r="K140" s="539"/>
      <c r="L140" s="539"/>
      <c r="M140" s="539"/>
      <c r="N140" s="539"/>
      <c r="O140" s="539"/>
      <c r="P140" s="539"/>
      <c r="Q140" s="539"/>
      <c r="R140" s="539"/>
      <c r="S140" s="539"/>
      <c r="T140" s="536"/>
      <c r="U140" s="536"/>
      <c r="V140" s="536"/>
      <c r="W140" s="536"/>
      <c r="X140" s="536"/>
      <c r="Y140" s="536"/>
    </row>
    <row r="141" spans="3:33" s="526" customFormat="1">
      <c r="C141" s="539"/>
      <c r="D141" s="539"/>
      <c r="E141" s="540"/>
      <c r="F141" s="540"/>
      <c r="G141" s="539"/>
      <c r="H141" s="539"/>
      <c r="I141" s="540"/>
      <c r="J141" s="539"/>
      <c r="K141" s="539"/>
      <c r="L141" s="539"/>
      <c r="M141" s="539"/>
      <c r="N141" s="539"/>
      <c r="O141" s="539"/>
      <c r="P141" s="539"/>
      <c r="Q141" s="539"/>
      <c r="R141" s="539"/>
      <c r="S141" s="539"/>
      <c r="T141" s="536"/>
      <c r="U141" s="536"/>
      <c r="V141" s="536"/>
      <c r="W141" s="536"/>
      <c r="X141" s="536"/>
      <c r="Y141" s="536"/>
    </row>
    <row r="142" spans="3:33" s="526" customFormat="1">
      <c r="C142" s="539"/>
      <c r="D142" s="539"/>
      <c r="E142" s="540"/>
      <c r="F142" s="540"/>
      <c r="G142" s="539"/>
      <c r="H142" s="539"/>
      <c r="I142" s="540"/>
      <c r="J142" s="539"/>
      <c r="K142" s="539"/>
      <c r="L142" s="539"/>
      <c r="M142" s="539"/>
      <c r="N142" s="539"/>
      <c r="O142" s="539"/>
      <c r="P142" s="539"/>
      <c r="Q142" s="539"/>
      <c r="R142" s="539"/>
      <c r="S142" s="539"/>
      <c r="T142" s="536"/>
      <c r="U142" s="536"/>
      <c r="V142" s="536"/>
      <c r="W142" s="536"/>
      <c r="X142" s="536"/>
      <c r="Y142" s="536"/>
    </row>
    <row r="143" spans="3:33" s="526" customFormat="1">
      <c r="C143" s="536"/>
      <c r="D143" s="536"/>
      <c r="E143" s="538"/>
      <c r="F143" s="538"/>
      <c r="G143" s="538"/>
      <c r="H143" s="538"/>
      <c r="I143" s="538"/>
      <c r="J143" s="538"/>
      <c r="K143" s="538"/>
      <c r="L143" s="536"/>
      <c r="M143" s="536"/>
      <c r="N143" s="536"/>
      <c r="O143" s="536"/>
      <c r="P143" s="536"/>
      <c r="Q143" s="538"/>
      <c r="R143" s="536"/>
      <c r="S143" s="536"/>
      <c r="T143" s="536"/>
      <c r="U143" s="536"/>
      <c r="V143" s="536"/>
      <c r="W143" s="536"/>
      <c r="X143" s="536"/>
      <c r="Y143" s="536"/>
      <c r="Z143" s="536"/>
      <c r="AA143" s="536"/>
      <c r="AB143" s="536"/>
      <c r="AC143" s="536"/>
      <c r="AD143" s="536"/>
      <c r="AE143" s="536"/>
      <c r="AF143" s="536"/>
      <c r="AG143" s="536"/>
    </row>
    <row r="144" spans="3:33" s="526" customFormat="1">
      <c r="E144" s="528"/>
      <c r="G144" s="526" t="s">
        <v>3129</v>
      </c>
      <c r="M144" s="528"/>
      <c r="U144" s="528"/>
    </row>
    <row r="145" spans="2:22" s="526" customFormat="1">
      <c r="E145" s="528"/>
      <c r="M145" s="528"/>
      <c r="U145" s="528"/>
    </row>
    <row r="146" spans="2:22" s="526" customFormat="1"/>
    <row r="147" spans="2:22" s="526" customFormat="1">
      <c r="B147" s="535" t="s">
        <v>2100</v>
      </c>
    </row>
    <row r="148" spans="2:22" s="526" customFormat="1"/>
    <row r="149" spans="2:22" s="526" customFormat="1"/>
    <row r="150" spans="2:22" s="526" customFormat="1"/>
    <row r="151" spans="2:22" s="526" customFormat="1"/>
    <row r="152" spans="2:22" s="526" customFormat="1">
      <c r="E152" s="529"/>
      <c r="M152" s="529"/>
      <c r="U152" s="529"/>
    </row>
    <row r="153" spans="2:22" s="526" customFormat="1">
      <c r="E153" s="530"/>
      <c r="F153" s="526" t="s">
        <v>2101</v>
      </c>
      <c r="M153" s="529"/>
      <c r="U153" s="529"/>
    </row>
    <row r="154" spans="2:22" s="526" customFormat="1">
      <c r="E154" s="532"/>
      <c r="M154" s="529"/>
      <c r="U154" s="529"/>
    </row>
    <row r="155" spans="2:22" s="526" customFormat="1">
      <c r="E155" s="532"/>
      <c r="G155" s="541" t="s">
        <v>3130</v>
      </c>
      <c r="M155" s="529"/>
      <c r="U155" s="529"/>
    </row>
    <row r="156" spans="2:22" s="526" customFormat="1">
      <c r="E156" s="531"/>
      <c r="M156" s="530"/>
      <c r="N156" s="526" t="s">
        <v>2053</v>
      </c>
      <c r="U156" s="529"/>
    </row>
    <row r="157" spans="2:22" s="526" customFormat="1">
      <c r="E157" s="529"/>
      <c r="M157" s="532"/>
      <c r="U157" s="529"/>
    </row>
    <row r="158" spans="2:22" s="526" customFormat="1">
      <c r="E158" s="529"/>
      <c r="M158" s="532"/>
      <c r="N158" s="526" t="s">
        <v>2132</v>
      </c>
      <c r="P158" s="541"/>
      <c r="Q158" s="541"/>
      <c r="U158" s="529"/>
    </row>
    <row r="159" spans="2:22" s="526" customFormat="1">
      <c r="E159" s="529"/>
      <c r="M159" s="532"/>
      <c r="O159" s="541" t="s">
        <v>3131</v>
      </c>
      <c r="P159" s="541"/>
      <c r="Q159" s="541"/>
      <c r="U159" s="529"/>
    </row>
    <row r="160" spans="2:22" s="526" customFormat="1">
      <c r="E160" s="529"/>
      <c r="M160" s="531"/>
      <c r="U160" s="530"/>
      <c r="V160" s="526" t="s">
        <v>2133</v>
      </c>
    </row>
    <row r="161" spans="5:22" s="526" customFormat="1">
      <c r="E161" s="529"/>
      <c r="M161" s="529"/>
      <c r="U161" s="532"/>
      <c r="V161" s="526" t="s">
        <v>3132</v>
      </c>
    </row>
    <row r="162" spans="5:22" s="526" customFormat="1">
      <c r="E162" s="529"/>
      <c r="M162" s="529"/>
      <c r="U162" s="532"/>
      <c r="V162" s="526" t="s">
        <v>2134</v>
      </c>
    </row>
    <row r="163" spans="5:22" s="526" customFormat="1">
      <c r="E163" s="529"/>
      <c r="M163" s="529"/>
      <c r="O163" s="526" t="s">
        <v>2102</v>
      </c>
      <c r="U163" s="531"/>
    </row>
    <row r="164" spans="5:22" s="526" customFormat="1">
      <c r="E164" s="529"/>
      <c r="M164" s="530"/>
      <c r="U164" s="529"/>
    </row>
    <row r="165" spans="5:22" s="526" customFormat="1">
      <c r="E165" s="529"/>
      <c r="G165" s="526" t="s">
        <v>2057</v>
      </c>
      <c r="M165" s="532"/>
      <c r="U165" s="529"/>
    </row>
    <row r="166" spans="5:22" s="526" customFormat="1">
      <c r="E166" s="530"/>
      <c r="M166" s="531"/>
      <c r="U166" s="529"/>
    </row>
    <row r="167" spans="5:22" s="526" customFormat="1">
      <c r="E167" s="532"/>
      <c r="M167" s="529"/>
      <c r="U167" s="529"/>
    </row>
    <row r="168" spans="5:22" s="526" customFormat="1">
      <c r="E168" s="532"/>
      <c r="F168" s="526" t="s">
        <v>2135</v>
      </c>
      <c r="M168" s="529"/>
      <c r="U168" s="529"/>
    </row>
    <row r="169" spans="5:22" s="526" customFormat="1">
      <c r="E169" s="532"/>
      <c r="G169" s="536" t="s">
        <v>2058</v>
      </c>
      <c r="M169" s="529"/>
      <c r="U169" s="529"/>
    </row>
    <row r="170" spans="5:22" s="526" customFormat="1">
      <c r="E170" s="531"/>
      <c r="F170" s="528"/>
      <c r="G170" s="528"/>
      <c r="H170" s="528"/>
      <c r="I170" s="528"/>
      <c r="J170" s="528"/>
      <c r="K170" s="528"/>
      <c r="L170" s="533"/>
      <c r="M170" s="528"/>
      <c r="U170" s="528"/>
    </row>
    <row r="171" spans="5:22" s="526" customFormat="1">
      <c r="E171" s="529"/>
      <c r="F171" s="528"/>
      <c r="G171" s="528"/>
      <c r="H171" s="528"/>
      <c r="I171" s="528"/>
      <c r="J171" s="528"/>
      <c r="K171" s="528"/>
      <c r="L171" s="533"/>
      <c r="M171" s="528"/>
      <c r="U171" s="528"/>
    </row>
    <row r="172" spans="5:22" s="526" customFormat="1">
      <c r="E172" s="529"/>
      <c r="F172" s="528"/>
      <c r="G172" s="528"/>
      <c r="H172" s="528"/>
      <c r="I172" s="528"/>
      <c r="J172" s="528"/>
      <c r="K172" s="528"/>
      <c r="L172" s="533"/>
      <c r="M172" s="528"/>
      <c r="U172" s="528"/>
    </row>
    <row r="173" spans="5:22" s="526" customFormat="1">
      <c r="E173" s="529"/>
      <c r="F173" s="528"/>
      <c r="G173" s="528"/>
      <c r="H173" s="528"/>
      <c r="I173" s="528"/>
      <c r="J173" s="528"/>
      <c r="K173" s="528"/>
      <c r="L173" s="533"/>
      <c r="M173" s="528"/>
      <c r="U173" s="528"/>
    </row>
    <row r="174" spans="5:22" s="526" customFormat="1">
      <c r="E174" s="529"/>
      <c r="F174" s="528"/>
      <c r="G174" s="528"/>
      <c r="H174" s="528"/>
      <c r="I174" s="528"/>
      <c r="J174" s="528"/>
      <c r="K174" s="528"/>
      <c r="L174" s="533"/>
      <c r="M174" s="528"/>
      <c r="U174" s="528"/>
    </row>
    <row r="175" spans="5:22" s="526" customFormat="1">
      <c r="E175" s="528"/>
      <c r="M175" s="528"/>
      <c r="U175" s="528"/>
    </row>
    <row r="176" spans="5:22" s="526" customFormat="1">
      <c r="E176" s="528"/>
      <c r="M176" s="528"/>
      <c r="U176" s="528"/>
    </row>
    <row r="177" spans="2:22" s="526" customFormat="1">
      <c r="B177" s="535" t="s">
        <v>2103</v>
      </c>
    </row>
    <row r="178" spans="2:22" s="526" customFormat="1"/>
    <row r="179" spans="2:22" s="526" customFormat="1"/>
    <row r="180" spans="2:22" s="526" customFormat="1"/>
    <row r="181" spans="2:22" s="526" customFormat="1"/>
    <row r="182" spans="2:22" s="526" customFormat="1">
      <c r="E182" s="529"/>
      <c r="M182" s="529"/>
      <c r="U182" s="529"/>
    </row>
    <row r="183" spans="2:22" s="526" customFormat="1">
      <c r="E183" s="530"/>
      <c r="G183" s="526" t="s">
        <v>2052</v>
      </c>
      <c r="M183" s="529"/>
      <c r="U183" s="529"/>
    </row>
    <row r="184" spans="2:22" s="526" customFormat="1">
      <c r="E184" s="531"/>
      <c r="M184" s="530"/>
      <c r="N184" s="526" t="s">
        <v>2053</v>
      </c>
      <c r="U184" s="529"/>
    </row>
    <row r="185" spans="2:22" s="526" customFormat="1">
      <c r="E185" s="529"/>
      <c r="M185" s="532"/>
      <c r="U185" s="529"/>
    </row>
    <row r="186" spans="2:22" s="526" customFormat="1">
      <c r="E186" s="529"/>
      <c r="M186" s="532"/>
      <c r="O186" s="541" t="s">
        <v>3133</v>
      </c>
      <c r="U186" s="529"/>
    </row>
    <row r="187" spans="2:22" s="526" customFormat="1">
      <c r="E187" s="529"/>
      <c r="M187" s="531"/>
      <c r="U187" s="530"/>
    </row>
    <row r="188" spans="2:22" s="526" customFormat="1">
      <c r="E188" s="529"/>
      <c r="M188" s="529"/>
      <c r="U188" s="532"/>
      <c r="V188" s="526" t="s">
        <v>2055</v>
      </c>
    </row>
    <row r="189" spans="2:22" s="526" customFormat="1">
      <c r="E189" s="529"/>
      <c r="M189" s="529"/>
      <c r="O189" s="526" t="s">
        <v>2056</v>
      </c>
      <c r="U189" s="531"/>
    </row>
    <row r="190" spans="2:22" s="526" customFormat="1">
      <c r="E190" s="529"/>
      <c r="M190" s="530"/>
      <c r="U190" s="529"/>
    </row>
    <row r="191" spans="2:22" s="526" customFormat="1">
      <c r="E191" s="529"/>
      <c r="G191" s="526" t="s">
        <v>2057</v>
      </c>
      <c r="M191" s="532"/>
      <c r="U191" s="529"/>
    </row>
    <row r="192" spans="2:22" s="526" customFormat="1">
      <c r="E192" s="530"/>
      <c r="M192" s="531"/>
      <c r="U192" s="529"/>
    </row>
    <row r="193" spans="5:21" s="526" customFormat="1">
      <c r="E193" s="532"/>
      <c r="M193" s="529"/>
      <c r="U193" s="529"/>
    </row>
    <row r="194" spans="5:21" s="526" customFormat="1">
      <c r="E194" s="532"/>
      <c r="G194" s="536" t="s">
        <v>2058</v>
      </c>
      <c r="M194" s="529"/>
      <c r="U194" s="529"/>
    </row>
    <row r="195" spans="5:21" s="526" customFormat="1">
      <c r="E195" s="531"/>
      <c r="F195" s="528"/>
      <c r="G195" s="528"/>
      <c r="H195" s="528"/>
      <c r="I195" s="528"/>
      <c r="J195" s="528"/>
      <c r="K195" s="528"/>
      <c r="L195" s="533"/>
      <c r="M195" s="528"/>
      <c r="U195" s="528"/>
    </row>
    <row r="196" spans="5:21" s="526" customFormat="1">
      <c r="E196" s="529"/>
      <c r="F196" s="528"/>
      <c r="G196" s="528"/>
      <c r="H196" s="528"/>
      <c r="I196" s="528"/>
      <c r="J196" s="528"/>
      <c r="K196" s="528"/>
      <c r="L196" s="533"/>
      <c r="M196" s="528"/>
      <c r="U196" s="528"/>
    </row>
    <row r="197" spans="5:21" s="526" customFormat="1">
      <c r="E197" s="529"/>
      <c r="F197" s="528"/>
      <c r="G197" s="528"/>
      <c r="H197" s="528"/>
      <c r="I197" s="528"/>
      <c r="J197" s="528"/>
      <c r="K197" s="528"/>
      <c r="L197" s="533"/>
      <c r="M197" s="528"/>
      <c r="U197" s="528"/>
    </row>
    <row r="198" spans="5:21" s="526" customFormat="1">
      <c r="E198" s="529"/>
      <c r="F198" s="528"/>
      <c r="G198" s="528"/>
      <c r="H198" s="528"/>
      <c r="I198" s="528"/>
      <c r="J198" s="528"/>
      <c r="K198" s="528"/>
      <c r="L198" s="533"/>
      <c r="M198" s="528"/>
      <c r="U198" s="528"/>
    </row>
    <row r="199" spans="5:21" s="526" customFormat="1">
      <c r="E199" s="529"/>
      <c r="F199" s="528"/>
      <c r="G199" s="528"/>
      <c r="H199" s="528"/>
      <c r="I199" s="528"/>
      <c r="J199" s="528"/>
      <c r="K199" s="528"/>
      <c r="L199" s="533"/>
      <c r="M199" s="528"/>
      <c r="U199" s="528"/>
    </row>
    <row r="200" spans="5:21" s="526" customFormat="1"/>
  </sheetData>
  <phoneticPr fontId="9"/>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149"/>
  <sheetViews>
    <sheetView showGridLines="0" topLeftCell="A49" workbookViewId="0">
      <selection activeCell="T206" sqref="T206"/>
    </sheetView>
  </sheetViews>
  <sheetFormatPr defaultColWidth="4.625" defaultRowHeight="13.5"/>
  <cols>
    <col min="1" max="16384" width="4.625" style="227"/>
  </cols>
  <sheetData>
    <row r="2" spans="1:36" ht="17.25">
      <c r="A2" s="542"/>
      <c r="B2" s="524" t="s">
        <v>2104</v>
      </c>
      <c r="C2" s="525"/>
      <c r="D2" s="525"/>
      <c r="E2" s="525"/>
      <c r="F2" s="525"/>
      <c r="G2" s="525"/>
      <c r="H2" s="525"/>
      <c r="I2" s="525"/>
      <c r="J2" s="525"/>
      <c r="K2" s="525"/>
      <c r="L2" s="525"/>
      <c r="M2" s="525"/>
      <c r="N2" s="525"/>
      <c r="O2" s="525"/>
      <c r="P2" s="525"/>
      <c r="Q2" s="525"/>
      <c r="R2" s="525"/>
      <c r="S2" s="525"/>
      <c r="T2" s="525"/>
      <c r="U2" s="525"/>
      <c r="V2" s="525"/>
      <c r="W2" s="525"/>
      <c r="X2" s="525"/>
      <c r="Y2" s="525"/>
      <c r="Z2" s="525"/>
      <c r="AA2" s="525"/>
      <c r="AB2" s="525"/>
      <c r="AC2" s="525"/>
      <c r="AD2" s="525"/>
      <c r="AE2" s="525"/>
      <c r="AF2" s="525"/>
      <c r="AG2" s="542"/>
      <c r="AH2" s="542"/>
      <c r="AI2" s="542"/>
    </row>
    <row r="3" spans="1:36" ht="17.25">
      <c r="A3" s="542"/>
      <c r="B3" s="543"/>
      <c r="C3" s="542"/>
      <c r="D3" s="542"/>
      <c r="E3" s="542"/>
      <c r="F3" s="542"/>
      <c r="G3" s="542"/>
      <c r="H3" s="542"/>
      <c r="I3" s="542"/>
      <c r="J3" s="542"/>
      <c r="K3" s="542"/>
      <c r="L3" s="542"/>
      <c r="M3" s="542"/>
      <c r="N3" s="542"/>
      <c r="O3" s="542"/>
      <c r="P3" s="542"/>
      <c r="Q3" s="542"/>
      <c r="R3" s="542"/>
      <c r="S3" s="542"/>
      <c r="T3" s="542"/>
      <c r="U3" s="542"/>
      <c r="V3" s="542"/>
      <c r="W3" s="542"/>
      <c r="X3" s="542"/>
      <c r="Y3" s="542"/>
      <c r="Z3" s="542"/>
      <c r="AA3" s="542"/>
      <c r="AB3" s="542"/>
      <c r="AC3" s="542"/>
      <c r="AD3" s="542"/>
      <c r="AE3" s="542"/>
      <c r="AF3" s="542"/>
      <c r="AG3" s="544"/>
      <c r="AH3" s="544"/>
      <c r="AI3" s="544"/>
    </row>
    <row r="4" spans="1:36" s="526" customFormat="1">
      <c r="A4" s="161"/>
      <c r="B4" s="545" t="s">
        <v>2105</v>
      </c>
      <c r="C4" s="161"/>
      <c r="D4" s="161"/>
      <c r="E4" s="161"/>
      <c r="F4" s="161"/>
      <c r="G4" s="161"/>
      <c r="H4" s="161"/>
      <c r="I4" s="161"/>
      <c r="J4" s="161"/>
      <c r="K4" s="161"/>
      <c r="L4" s="161"/>
      <c r="M4" s="161"/>
      <c r="N4" s="161"/>
      <c r="O4" s="161"/>
      <c r="P4" s="161"/>
      <c r="Q4" s="161"/>
      <c r="R4" s="161"/>
      <c r="S4" s="161"/>
      <c r="T4" s="161"/>
      <c r="U4" s="161"/>
      <c r="V4" s="161"/>
      <c r="W4" s="161"/>
      <c r="X4" s="161"/>
      <c r="Y4" s="161"/>
      <c r="Z4" s="161"/>
      <c r="AA4" s="161"/>
      <c r="AB4" s="161"/>
      <c r="AC4" s="161"/>
      <c r="AD4" s="161"/>
      <c r="AE4" s="161"/>
      <c r="AF4" s="161"/>
      <c r="AG4" s="546"/>
      <c r="AH4" s="546"/>
      <c r="AI4" s="546"/>
    </row>
    <row r="5" spans="1:36" s="526" customFormat="1">
      <c r="A5" s="161"/>
      <c r="B5" s="547" t="s">
        <v>2106</v>
      </c>
      <c r="C5" s="547"/>
      <c r="D5" s="547"/>
      <c r="E5" s="547"/>
      <c r="F5" s="547"/>
      <c r="G5" s="547"/>
      <c r="H5" s="547"/>
      <c r="I5" s="547"/>
      <c r="J5" s="547"/>
      <c r="K5" s="547"/>
      <c r="L5" s="547"/>
      <c r="M5" s="547"/>
      <c r="N5" s="547"/>
      <c r="O5" s="547"/>
      <c r="P5" s="547"/>
      <c r="Q5" s="547"/>
      <c r="R5" s="547"/>
      <c r="S5" s="547"/>
      <c r="T5" s="547"/>
      <c r="U5" s="547"/>
      <c r="V5" s="547"/>
      <c r="W5" s="547"/>
      <c r="X5" s="547"/>
      <c r="Y5" s="547"/>
      <c r="Z5" s="547"/>
      <c r="AA5" s="547"/>
      <c r="AB5" s="547"/>
      <c r="AC5" s="547"/>
      <c r="AD5" s="547"/>
      <c r="AE5" s="547"/>
      <c r="AF5" s="547"/>
      <c r="AG5" s="547"/>
      <c r="AH5" s="547"/>
      <c r="AI5" s="547"/>
      <c r="AJ5" s="528"/>
    </row>
    <row r="6" spans="1:36" s="526" customFormat="1">
      <c r="A6" s="161"/>
      <c r="B6" s="160" t="s">
        <v>2107</v>
      </c>
      <c r="C6" s="160"/>
      <c r="D6" s="160"/>
      <c r="E6" s="160"/>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528"/>
    </row>
    <row r="7" spans="1:36" s="526" customFormat="1">
      <c r="A7" s="161"/>
      <c r="B7" s="160" t="s">
        <v>2108</v>
      </c>
      <c r="C7" s="160"/>
      <c r="D7" s="160"/>
      <c r="E7" s="160"/>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528"/>
    </row>
    <row r="8" spans="1:36" s="526" customFormat="1">
      <c r="A8" s="161"/>
      <c r="B8" s="160" t="s">
        <v>2109</v>
      </c>
      <c r="C8" s="161"/>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528"/>
    </row>
    <row r="9" spans="1:36" s="526" customFormat="1">
      <c r="A9" s="161"/>
      <c r="B9" s="160"/>
      <c r="C9" s="160"/>
      <c r="D9" s="160"/>
      <c r="E9" s="160"/>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528"/>
    </row>
    <row r="10" spans="1:36" s="526" customFormat="1">
      <c r="A10" s="161"/>
      <c r="B10" s="160"/>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528"/>
    </row>
    <row r="11" spans="1:36" s="526" customFormat="1">
      <c r="A11" s="161"/>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528"/>
    </row>
    <row r="12" spans="1:36" s="526" customFormat="1">
      <c r="A12" s="161"/>
      <c r="B12" s="160"/>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528"/>
    </row>
    <row r="13" spans="1:36" s="526" customFormat="1">
      <c r="A13" s="161"/>
      <c r="B13" s="160"/>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528"/>
    </row>
    <row r="14" spans="1:36" s="526" customFormat="1">
      <c r="A14" s="161"/>
      <c r="B14" s="160"/>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528"/>
    </row>
    <row r="15" spans="1:36" s="526" customFormat="1">
      <c r="A15" s="161"/>
      <c r="B15" s="160"/>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528"/>
    </row>
    <row r="16" spans="1:36" s="526" customFormat="1">
      <c r="A16" s="161"/>
      <c r="B16" s="160"/>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528"/>
    </row>
    <row r="17" spans="1:36" s="526" customFormat="1">
      <c r="A17" s="161"/>
      <c r="B17" s="160"/>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528"/>
    </row>
    <row r="18" spans="1:36" s="526" customFormat="1">
      <c r="A18" s="161"/>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528"/>
    </row>
    <row r="19" spans="1:36" s="526" customFormat="1">
      <c r="A19" s="161"/>
      <c r="B19" s="160"/>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528"/>
    </row>
    <row r="20" spans="1:36" s="526" customFormat="1">
      <c r="A20" s="161"/>
      <c r="B20" s="160"/>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528"/>
    </row>
    <row r="21" spans="1:36" s="526" customFormat="1">
      <c r="A21" s="161"/>
      <c r="B21" s="160"/>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528"/>
    </row>
    <row r="22" spans="1:36" s="526" customFormat="1">
      <c r="A22" s="161"/>
      <c r="B22" s="160"/>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528"/>
    </row>
    <row r="23" spans="1:36" s="526" customFormat="1">
      <c r="A23" s="161"/>
      <c r="B23" s="160"/>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528"/>
    </row>
    <row r="24" spans="1:36" s="526" customFormat="1">
      <c r="A24" s="161"/>
      <c r="B24" s="160"/>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528"/>
    </row>
    <row r="25" spans="1:36" s="526" customFormat="1">
      <c r="A25" s="161"/>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528"/>
    </row>
    <row r="26" spans="1:36" s="526" customFormat="1">
      <c r="A26" s="161"/>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528"/>
    </row>
    <row r="27" spans="1:36" s="526" customFormat="1">
      <c r="A27" s="161"/>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528"/>
    </row>
    <row r="28" spans="1:36" s="526" customFormat="1">
      <c r="A28" s="161"/>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528"/>
    </row>
    <row r="29" spans="1:36" s="526" customFormat="1">
      <c r="A29" s="161"/>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528"/>
    </row>
    <row r="30" spans="1:36" s="526" customFormat="1">
      <c r="A30" s="161"/>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528"/>
    </row>
    <row r="31" spans="1:36" s="526" customFormat="1">
      <c r="A31" s="161"/>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528"/>
    </row>
    <row r="32" spans="1:36" s="526" customFormat="1">
      <c r="A32" s="161"/>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528"/>
    </row>
    <row r="33" spans="1:36" s="526" customFormat="1">
      <c r="A33" s="161"/>
      <c r="B33" s="548" t="s">
        <v>2110</v>
      </c>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28"/>
    </row>
    <row r="34" spans="1:36" s="526" customFormat="1">
      <c r="A34" s="161"/>
      <c r="B34" s="160" t="s">
        <v>2111</v>
      </c>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528"/>
    </row>
    <row r="35" spans="1:36" s="526" customFormat="1">
      <c r="A35" s="161"/>
      <c r="B35" s="160" t="s">
        <v>2112</v>
      </c>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528"/>
    </row>
    <row r="36" spans="1:36" s="526" customFormat="1">
      <c r="A36" s="161"/>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528"/>
    </row>
    <row r="37" spans="1:36" s="526" customFormat="1">
      <c r="A37" s="161"/>
      <c r="B37" s="160" t="s">
        <v>2113</v>
      </c>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60"/>
      <c r="AD37" s="160"/>
      <c r="AE37" s="160"/>
      <c r="AF37" s="160"/>
      <c r="AG37" s="160"/>
      <c r="AH37" s="160"/>
      <c r="AI37" s="160"/>
      <c r="AJ37" s="528"/>
    </row>
    <row r="38" spans="1:36" s="526" customFormat="1">
      <c r="A38" s="161"/>
      <c r="B38" s="160" t="s">
        <v>2114</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528"/>
    </row>
    <row r="39" spans="1:36" s="526" customFormat="1">
      <c r="A39" s="161"/>
      <c r="B39" s="160" t="s">
        <v>2115</v>
      </c>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528"/>
    </row>
    <row r="40" spans="1:36" s="526" customFormat="1">
      <c r="A40" s="161"/>
      <c r="B40" s="160" t="s">
        <v>2116</v>
      </c>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528"/>
    </row>
    <row r="41" spans="1:36" s="526" customFormat="1">
      <c r="A41" s="161"/>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528"/>
    </row>
    <row r="42" spans="1:36" s="526" customFormat="1">
      <c r="A42" s="161"/>
      <c r="B42" s="160" t="s">
        <v>2117</v>
      </c>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528"/>
    </row>
    <row r="43" spans="1:36" s="526" customFormat="1">
      <c r="A43" s="161"/>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528"/>
    </row>
    <row r="44" spans="1:36" s="526" customFormat="1">
      <c r="A44" s="161"/>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528"/>
    </row>
    <row r="45" spans="1:36" s="526" customFormat="1">
      <c r="A45" s="161"/>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528"/>
    </row>
    <row r="46" spans="1:36" s="526" customFormat="1">
      <c r="A46" s="161"/>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528"/>
    </row>
    <row r="47" spans="1:36" s="526" customFormat="1">
      <c r="A47" s="161"/>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c r="AA47" s="160"/>
      <c r="AB47" s="160"/>
      <c r="AC47" s="160"/>
      <c r="AD47" s="160"/>
      <c r="AE47" s="160"/>
      <c r="AF47" s="160"/>
      <c r="AG47" s="160"/>
      <c r="AH47" s="160"/>
      <c r="AI47" s="160"/>
      <c r="AJ47" s="528"/>
    </row>
    <row r="48" spans="1:36" s="526" customFormat="1">
      <c r="A48" s="161"/>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528"/>
    </row>
    <row r="49" spans="1:36" s="526" customFormat="1">
      <c r="A49" s="161"/>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528"/>
    </row>
    <row r="50" spans="1:36" s="526" customFormat="1">
      <c r="A50" s="161"/>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528"/>
    </row>
    <row r="51" spans="1:36" s="526" customFormat="1">
      <c r="A51" s="161"/>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528"/>
    </row>
    <row r="52" spans="1:36" s="526" customFormat="1">
      <c r="A52" s="161"/>
      <c r="B52" s="548" t="s">
        <v>2118</v>
      </c>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160"/>
      <c r="AG52" s="160"/>
      <c r="AH52" s="160"/>
      <c r="AI52" s="160"/>
      <c r="AJ52" s="528"/>
    </row>
    <row r="53" spans="1:36" s="526" customFormat="1">
      <c r="A53" s="161"/>
      <c r="B53" s="160" t="s">
        <v>2119</v>
      </c>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547"/>
      <c r="AG53" s="547"/>
      <c r="AH53" s="547"/>
      <c r="AI53" s="547"/>
      <c r="AJ53" s="528"/>
    </row>
    <row r="54" spans="1:36" s="526" customFormat="1">
      <c r="A54" s="161"/>
      <c r="B54" s="160" t="s">
        <v>2120</v>
      </c>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528"/>
    </row>
    <row r="55" spans="1:36" s="526" customFormat="1">
      <c r="A55" s="161"/>
      <c r="B55" s="160" t="s">
        <v>2121</v>
      </c>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c r="AA55" s="160"/>
      <c r="AB55" s="160"/>
      <c r="AC55" s="160"/>
      <c r="AD55" s="160"/>
      <c r="AE55" s="160"/>
      <c r="AF55" s="160"/>
      <c r="AG55" s="160"/>
      <c r="AH55" s="160"/>
      <c r="AI55" s="160"/>
      <c r="AJ55" s="528"/>
    </row>
    <row r="56" spans="1:36" s="526" customFormat="1">
      <c r="A56" s="161"/>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528"/>
    </row>
    <row r="57" spans="1:36" s="526" customFormat="1">
      <c r="A57" s="161"/>
      <c r="B57" s="161" t="s">
        <v>2122</v>
      </c>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0"/>
      <c r="AG57" s="160"/>
      <c r="AH57" s="160"/>
      <c r="AI57" s="160"/>
    </row>
    <row r="58" spans="1:36" s="526" customFormat="1">
      <c r="A58" s="161"/>
      <c r="B58" s="161" t="s">
        <v>2123</v>
      </c>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c r="AF58" s="160"/>
      <c r="AG58" s="160"/>
      <c r="AH58" s="160"/>
      <c r="AI58" s="160"/>
    </row>
    <row r="59" spans="1:36" s="526" customFormat="1">
      <c r="A59" s="161"/>
      <c r="B59" s="161" t="s">
        <v>2124</v>
      </c>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0"/>
      <c r="AG59" s="160"/>
      <c r="AH59" s="160"/>
      <c r="AI59" s="160"/>
    </row>
    <row r="60" spans="1:36" s="526" customFormat="1">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0"/>
      <c r="AG60" s="160"/>
      <c r="AH60" s="160"/>
      <c r="AI60" s="160"/>
    </row>
    <row r="61" spans="1:36" s="526" customFormat="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0"/>
      <c r="AG61" s="160"/>
      <c r="AH61" s="160"/>
      <c r="AI61" s="160"/>
    </row>
    <row r="62" spans="1:36" s="526" customFormat="1">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0"/>
      <c r="AG62" s="160"/>
      <c r="AH62" s="160"/>
      <c r="AI62" s="160"/>
    </row>
    <row r="63" spans="1:36" s="526" customFormat="1">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c r="AF63" s="160"/>
      <c r="AG63" s="160"/>
      <c r="AH63" s="160"/>
      <c r="AI63" s="160"/>
    </row>
    <row r="64" spans="1:36" s="526" customFormat="1">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0"/>
      <c r="AG64" s="160"/>
      <c r="AH64" s="160"/>
      <c r="AI64" s="160"/>
    </row>
    <row r="65" spans="1:35" s="526" customFormat="1">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c r="AF65" s="160"/>
      <c r="AG65" s="160"/>
      <c r="AH65" s="160"/>
      <c r="AI65" s="160"/>
    </row>
    <row r="66" spans="1:35" s="526" customFormat="1">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c r="AF66" s="160"/>
      <c r="AG66" s="160"/>
      <c r="AH66" s="160"/>
      <c r="AI66" s="160"/>
    </row>
    <row r="67" spans="1:35" s="526" customFormat="1">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c r="AF67" s="160"/>
      <c r="AG67" s="160"/>
      <c r="AH67" s="160"/>
      <c r="AI67" s="160"/>
    </row>
    <row r="68" spans="1:35" s="526" customFormat="1">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c r="AF68" s="160"/>
      <c r="AG68" s="160"/>
      <c r="AH68" s="160"/>
      <c r="AI68" s="160"/>
    </row>
    <row r="69" spans="1:35" s="526" customFormat="1">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c r="AD69" s="161"/>
      <c r="AE69" s="161"/>
      <c r="AF69" s="160"/>
      <c r="AG69" s="160"/>
      <c r="AH69" s="160"/>
      <c r="AI69" s="160"/>
    </row>
    <row r="70" spans="1:35" s="526" customFormat="1">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c r="AD70" s="161"/>
      <c r="AE70" s="161"/>
      <c r="AF70" s="160"/>
      <c r="AG70" s="160"/>
      <c r="AH70" s="160"/>
      <c r="AI70" s="160"/>
    </row>
    <row r="71" spans="1:35" s="526" customFormat="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0"/>
      <c r="AG71" s="160"/>
      <c r="AH71" s="160"/>
      <c r="AI71" s="160"/>
    </row>
    <row r="72" spans="1:35" s="526" customFormat="1">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c r="AD72" s="161"/>
      <c r="AE72" s="161"/>
      <c r="AF72" s="160"/>
      <c r="AG72" s="160"/>
      <c r="AH72" s="549"/>
      <c r="AI72" s="160"/>
    </row>
    <row r="73" spans="1:35" s="526" customFormat="1">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c r="AD73" s="161"/>
      <c r="AE73" s="161"/>
      <c r="AF73" s="160"/>
      <c r="AG73" s="160"/>
      <c r="AH73" s="550"/>
      <c r="AI73" s="160"/>
    </row>
    <row r="74" spans="1:35" s="526" customFormat="1">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c r="AF74" s="160"/>
      <c r="AG74" s="160"/>
      <c r="AH74" s="549"/>
      <c r="AI74" s="160"/>
    </row>
    <row r="75" spans="1:35" s="526" customFormat="1">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c r="AF75" s="160"/>
      <c r="AG75" s="160"/>
      <c r="AH75" s="550"/>
      <c r="AI75" s="160"/>
    </row>
    <row r="76" spans="1:35" s="526" customFormat="1">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c r="AD76" s="161"/>
      <c r="AE76" s="161"/>
      <c r="AF76" s="160"/>
      <c r="AG76" s="160"/>
      <c r="AH76" s="550"/>
      <c r="AI76" s="160"/>
    </row>
    <row r="77" spans="1:35" s="526" customFormat="1">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0"/>
      <c r="AG77" s="160"/>
      <c r="AH77" s="550"/>
      <c r="AI77" s="160"/>
    </row>
    <row r="78" spans="1:35" s="526" customFormat="1">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0"/>
      <c r="AG78" s="160"/>
      <c r="AH78" s="160"/>
      <c r="AI78" s="160"/>
    </row>
    <row r="79" spans="1:35" s="526" customFormat="1">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0"/>
      <c r="AG79" s="160"/>
      <c r="AH79" s="160"/>
      <c r="AI79" s="160"/>
    </row>
    <row r="80" spans="1:35" s="526" customFormat="1">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0"/>
      <c r="AG80" s="160"/>
      <c r="AH80" s="160"/>
      <c r="AI80" s="160"/>
    </row>
    <row r="81" spans="1:37" s="526" customFormat="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0"/>
      <c r="AG81" s="160"/>
      <c r="AH81" s="160"/>
      <c r="AI81" s="160"/>
    </row>
    <row r="82" spans="1:37" s="526" customFormat="1">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c r="AD82" s="161"/>
      <c r="AE82" s="161"/>
      <c r="AF82" s="160"/>
      <c r="AG82" s="160"/>
      <c r="AH82" s="160"/>
      <c r="AI82" s="160"/>
    </row>
    <row r="83" spans="1:37">
      <c r="A83" s="542"/>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0"/>
      <c r="AG83" s="551"/>
      <c r="AH83" s="551"/>
      <c r="AI83" s="551"/>
    </row>
    <row r="84" spans="1:37" ht="17.25">
      <c r="A84" s="542"/>
      <c r="B84" s="524" t="s">
        <v>2125</v>
      </c>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25"/>
      <c r="AG84" s="525"/>
      <c r="AH84" s="525"/>
      <c r="AI84" s="525"/>
    </row>
    <row r="85" spans="1:37">
      <c r="A85" s="542"/>
      <c r="B85" s="542"/>
      <c r="C85" s="542"/>
      <c r="D85" s="542"/>
      <c r="E85" s="542"/>
      <c r="F85" s="542"/>
      <c r="G85" s="542"/>
      <c r="H85" s="542"/>
      <c r="I85" s="542"/>
      <c r="J85" s="542"/>
      <c r="K85" s="542"/>
      <c r="L85" s="542"/>
      <c r="M85" s="542"/>
      <c r="N85" s="542"/>
      <c r="O85" s="542"/>
      <c r="P85" s="542"/>
      <c r="Q85" s="542"/>
      <c r="R85" s="542"/>
      <c r="S85" s="542"/>
      <c r="T85" s="542"/>
      <c r="U85" s="542"/>
      <c r="V85" s="542"/>
      <c r="W85" s="542"/>
      <c r="X85" s="542"/>
      <c r="Y85" s="542"/>
      <c r="Z85" s="542"/>
      <c r="AA85" s="542"/>
      <c r="AB85" s="542"/>
      <c r="AC85" s="542"/>
      <c r="AD85" s="542"/>
      <c r="AE85" s="542"/>
      <c r="AF85" s="542"/>
      <c r="AG85" s="542"/>
      <c r="AH85" s="542"/>
      <c r="AI85" s="542"/>
    </row>
    <row r="86" spans="1:37">
      <c r="B86" s="552"/>
      <c r="C86" s="552"/>
      <c r="D86" s="552"/>
      <c r="E86" s="553" t="s">
        <v>2548</v>
      </c>
      <c r="F86" s="552"/>
      <c r="G86" s="552"/>
      <c r="H86" s="552"/>
      <c r="I86" s="552"/>
      <c r="J86" s="552"/>
      <c r="K86" s="552"/>
      <c r="L86" s="552"/>
      <c r="M86" s="552"/>
      <c r="N86" s="552"/>
      <c r="O86" s="552"/>
      <c r="P86" s="552"/>
      <c r="Q86" s="552"/>
      <c r="R86" s="554"/>
      <c r="S86" s="554"/>
      <c r="T86" s="554"/>
      <c r="U86" s="555" t="s">
        <v>2549</v>
      </c>
      <c r="V86" s="554"/>
      <c r="W86" s="554"/>
      <c r="X86" s="554"/>
      <c r="Y86" s="554"/>
      <c r="Z86" s="554"/>
      <c r="AA86" s="554"/>
      <c r="AB86" s="554"/>
      <c r="AC86" s="554"/>
      <c r="AD86" s="554"/>
      <c r="AE86" s="554"/>
      <c r="AF86" s="554"/>
      <c r="AG86" s="554"/>
      <c r="AH86" s="554"/>
      <c r="AI86" s="554"/>
      <c r="AJ86" s="536"/>
      <c r="AK86" s="536"/>
    </row>
    <row r="87" spans="1:37">
      <c r="A87" s="542"/>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c r="AJ87" s="526"/>
      <c r="AK87" s="526"/>
    </row>
    <row r="88" spans="1:37">
      <c r="A88" s="542"/>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c r="AD88" s="161"/>
      <c r="AE88" s="161"/>
      <c r="AF88" s="161"/>
      <c r="AG88" s="161"/>
      <c r="AH88" s="161"/>
      <c r="AI88" s="161"/>
      <c r="AJ88" s="526"/>
      <c r="AK88" s="526"/>
    </row>
    <row r="89" spans="1:37">
      <c r="A89" s="542"/>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c r="AD89" s="161"/>
      <c r="AE89" s="161"/>
      <c r="AF89" s="161"/>
      <c r="AG89" s="161"/>
      <c r="AH89" s="161"/>
      <c r="AI89" s="161"/>
      <c r="AJ89" s="526"/>
      <c r="AK89" s="526"/>
    </row>
    <row r="90" spans="1:37">
      <c r="A90" s="542"/>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c r="AC90" s="161"/>
      <c r="AD90" s="161"/>
      <c r="AE90" s="161"/>
      <c r="AF90" s="161"/>
      <c r="AG90" s="161"/>
      <c r="AH90" s="161"/>
      <c r="AI90" s="161"/>
      <c r="AJ90" s="526"/>
      <c r="AK90" s="526"/>
    </row>
    <row r="91" spans="1:37">
      <c r="A91" s="542"/>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c r="AC91" s="161"/>
      <c r="AD91" s="161"/>
      <c r="AE91" s="161"/>
      <c r="AF91" s="161"/>
      <c r="AG91" s="161"/>
      <c r="AH91" s="161"/>
      <c r="AI91" s="161"/>
      <c r="AJ91" s="526"/>
      <c r="AK91" s="526"/>
    </row>
    <row r="92" spans="1:37">
      <c r="A92" s="542"/>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c r="AC92" s="161"/>
      <c r="AD92" s="161"/>
      <c r="AE92" s="161"/>
      <c r="AF92" s="161"/>
      <c r="AG92" s="161"/>
      <c r="AH92" s="161"/>
      <c r="AI92" s="161"/>
      <c r="AJ92" s="526"/>
      <c r="AK92" s="526"/>
    </row>
    <row r="93" spans="1:37">
      <c r="A93" s="542"/>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C93" s="161"/>
      <c r="AD93" s="161"/>
      <c r="AE93" s="161"/>
      <c r="AF93" s="161"/>
      <c r="AG93" s="161"/>
      <c r="AH93" s="161"/>
      <c r="AI93" s="161"/>
      <c r="AJ93" s="526"/>
      <c r="AK93" s="526"/>
    </row>
    <row r="94" spans="1:37">
      <c r="A94" s="542"/>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c r="AI94" s="161"/>
      <c r="AJ94" s="526"/>
      <c r="AK94" s="526"/>
    </row>
    <row r="95" spans="1:37">
      <c r="A95" s="542"/>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c r="AD95" s="161"/>
      <c r="AE95" s="161"/>
      <c r="AF95" s="161"/>
      <c r="AG95" s="161"/>
      <c r="AH95" s="161"/>
      <c r="AI95" s="161"/>
      <c r="AJ95" s="526"/>
      <c r="AK95" s="526"/>
    </row>
    <row r="96" spans="1:37">
      <c r="A96" s="542"/>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526"/>
      <c r="AK96" s="526"/>
    </row>
    <row r="97" spans="1:37">
      <c r="A97" s="542"/>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526"/>
      <c r="AK97" s="526"/>
    </row>
    <row r="98" spans="1:37">
      <c r="A98" s="542"/>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526"/>
      <c r="AK98" s="526"/>
    </row>
    <row r="99" spans="1:37">
      <c r="A99" s="542"/>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c r="AD99" s="161"/>
      <c r="AE99" s="161"/>
      <c r="AF99" s="161"/>
      <c r="AG99" s="161"/>
      <c r="AH99" s="161"/>
      <c r="AI99" s="161"/>
      <c r="AJ99" s="526"/>
      <c r="AK99" s="526"/>
    </row>
    <row r="100" spans="1:37">
      <c r="A100" s="542"/>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c r="AF100" s="161"/>
      <c r="AG100" s="161"/>
      <c r="AH100" s="161"/>
      <c r="AI100" s="161"/>
      <c r="AJ100" s="526"/>
      <c r="AK100" s="526"/>
    </row>
    <row r="101" spans="1:37">
      <c r="A101" s="542"/>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c r="AF101" s="161"/>
      <c r="AG101" s="161"/>
      <c r="AH101" s="161"/>
      <c r="AI101" s="161"/>
      <c r="AJ101" s="526"/>
      <c r="AK101" s="526"/>
    </row>
    <row r="102" spans="1:37">
      <c r="A102" s="542"/>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c r="AF102" s="161"/>
      <c r="AG102" s="161"/>
      <c r="AH102" s="161"/>
      <c r="AI102" s="161"/>
      <c r="AJ102" s="526"/>
      <c r="AK102" s="526"/>
    </row>
    <row r="103" spans="1:37">
      <c r="A103" s="542"/>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c r="AF103" s="161"/>
      <c r="AG103" s="161"/>
      <c r="AH103" s="161"/>
      <c r="AI103" s="161"/>
      <c r="AJ103" s="526"/>
      <c r="AK103" s="526"/>
    </row>
    <row r="104" spans="1:37">
      <c r="A104" s="542"/>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c r="AI104" s="161"/>
      <c r="AJ104" s="526"/>
      <c r="AK104" s="526"/>
    </row>
    <row r="105" spans="1:37">
      <c r="A105" s="542"/>
      <c r="B105" s="161"/>
      <c r="C105" s="161"/>
      <c r="D105" s="161"/>
      <c r="E105" s="161"/>
      <c r="F105" s="161"/>
      <c r="G105" s="161"/>
      <c r="H105" s="161"/>
      <c r="I105" s="161"/>
      <c r="J105" s="161"/>
      <c r="K105" s="161"/>
      <c r="L105" s="161"/>
      <c r="M105" s="161"/>
      <c r="N105" s="526"/>
      <c r="O105" s="161"/>
      <c r="P105" s="161"/>
      <c r="Q105" s="161"/>
      <c r="R105" s="161"/>
      <c r="S105" s="161"/>
      <c r="T105" s="161"/>
      <c r="U105" s="161"/>
      <c r="V105" s="526"/>
      <c r="W105" s="161"/>
      <c r="X105" s="161"/>
      <c r="Y105" s="161"/>
      <c r="Z105" s="161"/>
      <c r="AA105" s="161"/>
      <c r="AB105" s="161"/>
      <c r="AC105" s="161"/>
      <c r="AD105" s="161"/>
      <c r="AE105" s="161"/>
      <c r="AF105" s="161"/>
      <c r="AG105" s="161"/>
      <c r="AH105" s="161"/>
      <c r="AI105" s="161"/>
      <c r="AJ105" s="526"/>
      <c r="AK105" s="526"/>
    </row>
    <row r="106" spans="1:37">
      <c r="A106" s="542"/>
      <c r="B106" s="161"/>
      <c r="C106" s="161"/>
      <c r="D106" s="161"/>
      <c r="E106" s="161"/>
      <c r="F106" s="161"/>
      <c r="G106" s="161"/>
      <c r="H106" s="161"/>
      <c r="I106" s="161"/>
      <c r="J106" s="161"/>
      <c r="K106" s="161"/>
      <c r="L106" s="161"/>
      <c r="M106" s="161"/>
      <c r="N106" s="526"/>
      <c r="O106" s="161"/>
      <c r="P106" s="161"/>
      <c r="Q106" s="161"/>
      <c r="R106" s="161"/>
      <c r="S106" s="161"/>
      <c r="T106" s="161"/>
      <c r="U106" s="161"/>
      <c r="V106" s="526"/>
      <c r="W106" s="161"/>
      <c r="X106" s="161"/>
      <c r="Y106" s="161"/>
      <c r="Z106" s="161"/>
      <c r="AA106" s="161"/>
      <c r="AB106" s="161"/>
      <c r="AC106" s="161"/>
      <c r="AD106" s="161"/>
      <c r="AE106" s="161"/>
      <c r="AF106" s="161"/>
      <c r="AG106" s="161"/>
      <c r="AH106" s="161"/>
      <c r="AI106" s="161"/>
      <c r="AJ106" s="526"/>
      <c r="AK106" s="526"/>
    </row>
    <row r="107" spans="1:37">
      <c r="A107" s="542"/>
      <c r="B107" s="161"/>
      <c r="C107" s="161"/>
      <c r="D107" s="161"/>
      <c r="E107" s="161"/>
      <c r="F107" s="161"/>
      <c r="G107" s="161"/>
      <c r="H107" s="161"/>
      <c r="I107" s="161"/>
      <c r="J107" s="161"/>
      <c r="K107" s="161"/>
      <c r="L107" s="161"/>
      <c r="M107" s="161"/>
      <c r="N107" s="526"/>
      <c r="O107" s="161"/>
      <c r="P107" s="161"/>
      <c r="Q107" s="161"/>
      <c r="R107" s="161"/>
      <c r="S107" s="161"/>
      <c r="T107" s="161"/>
      <c r="U107" s="161"/>
      <c r="V107" s="526"/>
      <c r="W107" s="161"/>
      <c r="X107" s="161"/>
      <c r="Y107" s="161"/>
      <c r="Z107" s="161"/>
      <c r="AA107" s="161"/>
      <c r="AB107" s="161"/>
      <c r="AC107" s="161"/>
      <c r="AD107" s="161"/>
      <c r="AE107" s="161"/>
      <c r="AF107" s="161"/>
      <c r="AG107" s="161"/>
      <c r="AH107" s="161"/>
      <c r="AI107" s="161"/>
      <c r="AJ107" s="526"/>
      <c r="AK107" s="526"/>
    </row>
    <row r="108" spans="1:37">
      <c r="A108" s="542"/>
      <c r="B108" s="161"/>
      <c r="C108" s="161"/>
      <c r="D108" s="161"/>
      <c r="E108" s="161"/>
      <c r="F108" s="161"/>
      <c r="G108" s="161"/>
      <c r="H108" s="161"/>
      <c r="I108" s="161"/>
      <c r="J108" s="161"/>
      <c r="K108" s="161"/>
      <c r="L108" s="161"/>
      <c r="M108" s="161"/>
      <c r="N108" s="526"/>
      <c r="O108" s="161"/>
      <c r="P108" s="161"/>
      <c r="Q108" s="161"/>
      <c r="R108" s="161"/>
      <c r="S108" s="161"/>
      <c r="T108" s="161"/>
      <c r="U108" s="161"/>
      <c r="V108" s="526"/>
      <c r="W108" s="161"/>
      <c r="X108" s="161"/>
      <c r="Y108" s="161"/>
      <c r="Z108" s="161"/>
      <c r="AA108" s="161"/>
      <c r="AB108" s="161"/>
      <c r="AC108" s="161"/>
      <c r="AD108" s="161"/>
      <c r="AE108" s="161"/>
      <c r="AF108" s="161"/>
      <c r="AG108" s="161"/>
      <c r="AH108" s="161"/>
      <c r="AI108" s="161"/>
      <c r="AJ108" s="526"/>
      <c r="AK108" s="526"/>
    </row>
    <row r="109" spans="1:37">
      <c r="A109" s="542"/>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c r="AF109" s="161"/>
      <c r="AG109" s="161"/>
      <c r="AH109" s="161"/>
      <c r="AI109" s="161"/>
      <c r="AJ109" s="526"/>
      <c r="AK109" s="526"/>
    </row>
    <row r="110" spans="1:37">
      <c r="A110" s="542"/>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c r="AF110" s="161"/>
      <c r="AG110" s="161"/>
      <c r="AH110" s="161"/>
      <c r="AI110" s="161"/>
      <c r="AJ110" s="526"/>
      <c r="AK110" s="526"/>
    </row>
    <row r="111" spans="1:37">
      <c r="A111" s="542"/>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526"/>
      <c r="AK111" s="526"/>
    </row>
    <row r="112" spans="1:37">
      <c r="A112" s="542"/>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c r="AF112" s="161"/>
      <c r="AG112" s="161"/>
      <c r="AH112" s="161"/>
      <c r="AI112" s="161"/>
      <c r="AJ112" s="526"/>
      <c r="AK112" s="526"/>
    </row>
    <row r="113" spans="1:37">
      <c r="A113" s="542"/>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c r="AF113" s="161"/>
      <c r="AG113" s="161"/>
      <c r="AH113" s="161"/>
      <c r="AI113" s="161"/>
      <c r="AJ113" s="526"/>
      <c r="AK113" s="526"/>
    </row>
    <row r="114" spans="1:37">
      <c r="A114" s="542"/>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c r="AF114" s="161"/>
      <c r="AG114" s="161"/>
      <c r="AH114" s="161"/>
      <c r="AI114" s="161"/>
      <c r="AJ114" s="526"/>
      <c r="AK114" s="526"/>
    </row>
    <row r="115" spans="1:37">
      <c r="A115" s="542"/>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c r="AF115" s="160"/>
      <c r="AG115" s="161"/>
      <c r="AH115" s="161"/>
      <c r="AI115" s="161"/>
      <c r="AJ115" s="526"/>
      <c r="AK115" s="526"/>
    </row>
    <row r="116" spans="1:37">
      <c r="A116" s="542"/>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c r="AF116" s="160"/>
      <c r="AG116" s="161"/>
      <c r="AH116" s="161"/>
      <c r="AI116" s="161"/>
      <c r="AJ116" s="526"/>
      <c r="AK116" s="526"/>
    </row>
    <row r="117" spans="1:37">
      <c r="A117" s="542"/>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c r="AF117" s="160"/>
      <c r="AG117" s="161"/>
      <c r="AH117" s="161"/>
      <c r="AI117" s="161"/>
      <c r="AJ117" s="526"/>
      <c r="AK117" s="526"/>
    </row>
    <row r="118" spans="1:37">
      <c r="A118" s="542"/>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0"/>
      <c r="AG118" s="161"/>
      <c r="AH118" s="161"/>
      <c r="AI118" s="161"/>
      <c r="AJ118" s="526"/>
      <c r="AK118" s="526"/>
    </row>
    <row r="119" spans="1:37">
      <c r="A119" s="542"/>
      <c r="B119" s="161"/>
      <c r="C119" s="161"/>
      <c r="D119" s="161"/>
      <c r="E119" s="161"/>
      <c r="F119" s="161"/>
      <c r="G119" s="161"/>
      <c r="H119" s="161"/>
      <c r="I119" s="161"/>
      <c r="J119" s="161"/>
      <c r="K119" s="161"/>
      <c r="L119" s="161"/>
      <c r="M119" s="161"/>
      <c r="N119" s="526"/>
      <c r="O119" s="161"/>
      <c r="P119" s="161"/>
      <c r="Q119" s="161"/>
      <c r="R119" s="161"/>
      <c r="S119" s="161"/>
      <c r="T119" s="161"/>
      <c r="U119" s="161"/>
      <c r="V119" s="161"/>
      <c r="W119" s="161"/>
      <c r="X119" s="161"/>
      <c r="Y119" s="161"/>
      <c r="Z119" s="161"/>
      <c r="AA119" s="161"/>
      <c r="AB119" s="161"/>
      <c r="AC119" s="161"/>
      <c r="AD119" s="161"/>
      <c r="AE119" s="161"/>
      <c r="AF119" s="160"/>
      <c r="AG119" s="161"/>
      <c r="AH119" s="161"/>
      <c r="AI119" s="161"/>
      <c r="AJ119" s="526"/>
      <c r="AK119" s="526"/>
    </row>
    <row r="120" spans="1:37">
      <c r="A120" s="542"/>
      <c r="B120" s="161"/>
      <c r="C120" s="161"/>
      <c r="D120" s="161"/>
      <c r="E120" s="161"/>
      <c r="F120" s="161"/>
      <c r="G120" s="161"/>
      <c r="H120" s="161"/>
      <c r="I120" s="161"/>
      <c r="J120" s="161"/>
      <c r="K120" s="161"/>
      <c r="L120" s="161"/>
      <c r="M120" s="161"/>
      <c r="N120" s="526"/>
      <c r="O120" s="161"/>
      <c r="P120" s="161"/>
      <c r="Q120" s="161"/>
      <c r="R120" s="161"/>
      <c r="S120" s="161"/>
      <c r="T120" s="161"/>
      <c r="U120" s="161"/>
      <c r="V120" s="161"/>
      <c r="W120" s="161"/>
      <c r="X120" s="161"/>
      <c r="Y120" s="161"/>
      <c r="Z120" s="161"/>
      <c r="AA120" s="161"/>
      <c r="AB120" s="161"/>
      <c r="AC120" s="161"/>
      <c r="AD120" s="161"/>
      <c r="AE120" s="161"/>
      <c r="AF120" s="160"/>
      <c r="AG120" s="161"/>
      <c r="AH120" s="161"/>
      <c r="AI120" s="161"/>
      <c r="AJ120" s="526"/>
      <c r="AK120" s="526"/>
    </row>
    <row r="121" spans="1:37">
      <c r="A121" s="542"/>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c r="AF121" s="160"/>
      <c r="AG121" s="161"/>
      <c r="AH121" s="161"/>
      <c r="AI121" s="161"/>
      <c r="AJ121" s="526"/>
      <c r="AK121" s="526"/>
    </row>
    <row r="122" spans="1:37">
      <c r="A122" s="542"/>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c r="AF122" s="160"/>
      <c r="AG122" s="161"/>
      <c r="AH122" s="161"/>
      <c r="AI122" s="161"/>
      <c r="AJ122" s="526"/>
      <c r="AK122" s="526"/>
    </row>
    <row r="123" spans="1:37">
      <c r="A123" s="542"/>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c r="AF123" s="160"/>
      <c r="AG123" s="161"/>
      <c r="AH123" s="161"/>
      <c r="AI123" s="161"/>
      <c r="AJ123" s="526"/>
      <c r="AK123" s="526"/>
    </row>
    <row r="124" spans="1:37">
      <c r="A124" s="542"/>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0"/>
      <c r="AG124" s="161"/>
      <c r="AH124" s="161"/>
      <c r="AI124" s="161"/>
      <c r="AJ124" s="526"/>
      <c r="AK124" s="526"/>
    </row>
    <row r="125" spans="1:37">
      <c r="A125" s="542"/>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c r="AF125" s="160"/>
      <c r="AG125" s="161"/>
      <c r="AH125" s="161"/>
      <c r="AI125" s="161"/>
      <c r="AJ125" s="526"/>
      <c r="AK125" s="526"/>
    </row>
    <row r="126" spans="1:37">
      <c r="A126" s="542"/>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c r="AF126" s="160"/>
      <c r="AG126" s="161"/>
      <c r="AH126" s="161"/>
      <c r="AI126" s="161"/>
      <c r="AJ126" s="526"/>
      <c r="AK126" s="526"/>
    </row>
    <row r="127" spans="1:37">
      <c r="A127" s="542"/>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c r="AF127" s="160"/>
      <c r="AG127" s="161"/>
      <c r="AH127" s="161"/>
      <c r="AI127" s="161"/>
      <c r="AJ127" s="526"/>
      <c r="AK127" s="526"/>
    </row>
    <row r="128" spans="1:37" s="526" customFormat="1">
      <c r="A128" s="542"/>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c r="AF128" s="160"/>
      <c r="AG128" s="161"/>
      <c r="AH128" s="161"/>
      <c r="AI128" s="161"/>
    </row>
    <row r="129" spans="1:37" s="526" customFormat="1">
      <c r="A129" s="542"/>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c r="AF129" s="161"/>
      <c r="AG129" s="161"/>
      <c r="AH129" s="161"/>
      <c r="AI129" s="161"/>
    </row>
    <row r="130" spans="1:37" s="526" customFormat="1">
      <c r="A130" s="542"/>
      <c r="B130" s="161"/>
      <c r="C130" s="161" t="s">
        <v>2126</v>
      </c>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row>
    <row r="131" spans="1:37">
      <c r="A131" s="542"/>
      <c r="B131" s="161"/>
      <c r="C131" s="161" t="s">
        <v>2550</v>
      </c>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c r="AF131" s="161"/>
      <c r="AG131" s="161"/>
      <c r="AH131" s="161"/>
      <c r="AI131" s="161"/>
      <c r="AJ131" s="526"/>
      <c r="AK131" s="526"/>
    </row>
    <row r="132" spans="1:37">
      <c r="B132" s="161"/>
      <c r="C132" s="161" t="s">
        <v>2127</v>
      </c>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c r="AF132" s="161"/>
      <c r="AG132" s="161"/>
      <c r="AH132" s="161"/>
      <c r="AI132" s="161"/>
      <c r="AJ132" s="526"/>
      <c r="AK132" s="526"/>
    </row>
    <row r="133" spans="1:37">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c r="AF133" s="161"/>
      <c r="AG133" s="161"/>
      <c r="AH133" s="161"/>
      <c r="AI133" s="161"/>
      <c r="AJ133" s="526"/>
      <c r="AK133" s="526"/>
    </row>
    <row r="134" spans="1:37">
      <c r="B134" s="161" t="s">
        <v>2784</v>
      </c>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c r="AF134" s="161"/>
      <c r="AG134" s="161"/>
      <c r="AH134" s="161"/>
      <c r="AI134" s="161"/>
      <c r="AJ134" s="526"/>
      <c r="AK134" s="526"/>
    </row>
    <row r="135" spans="1:37">
      <c r="B135" s="161" t="s">
        <v>2788</v>
      </c>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c r="AF135" s="161"/>
      <c r="AG135" s="161"/>
      <c r="AH135" s="161"/>
      <c r="AI135" s="161"/>
      <c r="AJ135" s="526"/>
      <c r="AK135" s="526"/>
    </row>
    <row r="136" spans="1:37">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c r="AF136" s="161"/>
      <c r="AG136" s="161"/>
      <c r="AH136" s="161"/>
      <c r="AI136" s="161"/>
      <c r="AJ136" s="526"/>
      <c r="AK136" s="526"/>
    </row>
    <row r="137" spans="1:37">
      <c r="B137" s="161" t="s">
        <v>2787</v>
      </c>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c r="AF137" s="161"/>
      <c r="AG137" s="161"/>
      <c r="AH137" s="161"/>
      <c r="AI137" s="161"/>
      <c r="AJ137" s="526"/>
      <c r="AK137" s="526"/>
    </row>
    <row r="138" spans="1:37">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c r="AF138" s="161"/>
      <c r="AG138" s="161"/>
      <c r="AH138" s="161"/>
      <c r="AI138" s="161"/>
      <c r="AJ138" s="526"/>
      <c r="AK138" s="526"/>
    </row>
    <row r="139" spans="1:37">
      <c r="B139" s="161"/>
      <c r="C139" s="161"/>
      <c r="D139" s="161"/>
      <c r="E139" s="161"/>
      <c r="F139" s="161"/>
      <c r="G139" s="161" t="s">
        <v>2785</v>
      </c>
      <c r="H139" s="161"/>
      <c r="I139" s="161"/>
      <c r="J139" s="161"/>
      <c r="K139" s="161"/>
      <c r="L139" s="161"/>
      <c r="M139" s="161" t="s">
        <v>2786</v>
      </c>
      <c r="N139" s="161"/>
      <c r="O139" s="161"/>
      <c r="P139" s="161"/>
      <c r="Q139" s="161"/>
      <c r="R139" s="161"/>
      <c r="S139" s="161"/>
      <c r="T139" s="161"/>
      <c r="U139" s="161"/>
      <c r="V139" s="161"/>
      <c r="W139" s="161"/>
      <c r="X139" s="161"/>
      <c r="Y139" s="161"/>
      <c r="Z139" s="161"/>
      <c r="AA139" s="161"/>
      <c r="AB139" s="161"/>
      <c r="AC139" s="161"/>
      <c r="AD139" s="161"/>
      <c r="AE139" s="161"/>
      <c r="AF139" s="161"/>
      <c r="AG139" s="161"/>
      <c r="AH139" s="161"/>
      <c r="AI139" s="161"/>
      <c r="AJ139" s="526"/>
      <c r="AK139" s="526"/>
    </row>
    <row r="140" spans="1:37">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526"/>
      <c r="AK140" s="526"/>
    </row>
    <row r="141" spans="1:37">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c r="AF141" s="161"/>
      <c r="AG141" s="161"/>
      <c r="AH141" s="161"/>
      <c r="AI141" s="161"/>
      <c r="AJ141" s="526"/>
      <c r="AK141" s="526"/>
    </row>
    <row r="142" spans="1:37">
      <c r="A142" s="542"/>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c r="AF142" s="161"/>
      <c r="AG142" s="161"/>
      <c r="AH142" s="161"/>
      <c r="AI142" s="161"/>
      <c r="AJ142" s="526"/>
      <c r="AK142" s="526"/>
    </row>
    <row r="143" spans="1:37">
      <c r="A143" s="161"/>
      <c r="B143" s="548" t="s">
        <v>2128</v>
      </c>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28"/>
      <c r="AK143" s="526"/>
    </row>
    <row r="144" spans="1:37">
      <c r="A144" s="161"/>
      <c r="B144" s="161" t="s">
        <v>2129</v>
      </c>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526"/>
      <c r="AK144" s="526"/>
    </row>
    <row r="145" spans="1:37">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c r="AF145" s="161"/>
      <c r="AG145" s="161"/>
      <c r="AH145" s="161"/>
      <c r="AI145" s="161"/>
      <c r="AJ145" s="526"/>
      <c r="AK145" s="526"/>
    </row>
    <row r="146" spans="1:37" s="559" customFormat="1">
      <c r="A146" s="556"/>
      <c r="B146" s="557" t="s">
        <v>3038</v>
      </c>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c r="AE146" s="558"/>
      <c r="AF146" s="558"/>
      <c r="AG146" s="558"/>
      <c r="AH146" s="558"/>
      <c r="AI146" s="558"/>
    </row>
    <row r="147" spans="1:37" s="559" customFormat="1">
      <c r="A147" s="556"/>
      <c r="B147" s="556" t="s">
        <v>3040</v>
      </c>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row>
    <row r="148" spans="1:37" s="559" customFormat="1">
      <c r="A148" s="556"/>
      <c r="B148" s="556" t="s">
        <v>3039</v>
      </c>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row>
    <row r="149" spans="1:37">
      <c r="A149" s="542"/>
      <c r="B149" s="542"/>
      <c r="C149" s="542"/>
      <c r="D149" s="542"/>
      <c r="E149" s="542"/>
      <c r="F149" s="542"/>
      <c r="G149" s="542"/>
      <c r="H149" s="542"/>
      <c r="I149" s="542"/>
      <c r="J149" s="542"/>
      <c r="K149" s="542"/>
      <c r="L149" s="542"/>
      <c r="M149" s="542"/>
      <c r="N149" s="542"/>
      <c r="O149" s="542"/>
      <c r="P149" s="542"/>
      <c r="Q149" s="542"/>
      <c r="R149" s="542"/>
      <c r="S149" s="542"/>
      <c r="T149" s="542"/>
      <c r="U149" s="542"/>
      <c r="V149" s="542"/>
      <c r="W149" s="542"/>
      <c r="X149" s="542"/>
      <c r="Y149" s="542"/>
      <c r="Z149" s="542"/>
      <c r="AA149" s="542"/>
      <c r="AB149" s="542"/>
      <c r="AC149" s="542"/>
      <c r="AD149" s="542"/>
      <c r="AE149" s="542"/>
      <c r="AF149" s="542"/>
      <c r="AG149" s="542"/>
      <c r="AH149" s="542"/>
      <c r="AI149" s="542"/>
    </row>
  </sheetData>
  <phoneticPr fontId="9"/>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5</vt:i4>
      </vt:variant>
    </vt:vector>
  </HeadingPairs>
  <TitlesOfParts>
    <vt:vector size="27" baseType="lpstr">
      <vt:lpstr>表紙</vt:lpstr>
      <vt:lpstr>改版履歴</vt:lpstr>
      <vt:lpstr>機能概要</vt:lpstr>
      <vt:lpstr>全体シーケンスイメージ</vt:lpstr>
      <vt:lpstr>通信プロトコル_概要</vt:lpstr>
      <vt:lpstr>転送データフォーマット(ヘッダ)</vt:lpstr>
      <vt:lpstr>転送データフォーマット(データ, CheckSum)</vt:lpstr>
      <vt:lpstr>転送データ詳細仕様</vt:lpstr>
      <vt:lpstr>転送データ詳細仕様(MD⇔HU)</vt:lpstr>
      <vt:lpstr>転送データ詳細仕様(I-AUDIO)</vt:lpstr>
      <vt:lpstr>暗号化検討</vt:lpstr>
      <vt:lpstr>OpenSSLライセンス条項</vt:lpstr>
      <vt:lpstr>OpenSSL脆弱性対応検討</vt:lpstr>
      <vt:lpstr>CheckSum</vt:lpstr>
      <vt:lpstr>双方向_機能検討</vt:lpstr>
      <vt:lpstr>双方向_全体シーケンス</vt:lpstr>
      <vt:lpstr>HU定期通知周期変更</vt:lpstr>
      <vt:lpstr>エアコン温度設定についての注意事項</vt:lpstr>
      <vt:lpstr>その他補足事項</vt:lpstr>
      <vt:lpstr>HU通信開始要求受信可能タイミング</vt:lpstr>
      <vt:lpstr>公開鍵証明書有効期限化 </vt:lpstr>
      <vt:lpstr>APK署名チェック </vt:lpstr>
      <vt:lpstr>機能概要!_Ref445313046</vt:lpstr>
      <vt:lpstr>OpenSSLライセンス条項!Print_Area</vt:lpstr>
      <vt:lpstr>全体シーケンスイメージ!Print_Area</vt:lpstr>
      <vt:lpstr>'転送データフォーマット(データ, CheckSum)'!Print_Area</vt:lpstr>
      <vt:lpstr>'転送データフォーマット(ヘッダ)'!Print_Area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2018-04-27T06:42:03Z</dcterms:modified>
</cp:coreProperties>
</file>