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uuuu\Desktop\"/>
    </mc:Choice>
  </mc:AlternateContent>
  <bookViews>
    <workbookView xWindow="0" yWindow="0" windowWidth="24490" windowHeight="9660" activeTab="3"/>
  </bookViews>
  <sheets>
    <sheet name="基本情報" sheetId="1" r:id="rId1"/>
    <sheet name="ADAS関連" sheetId="2" r:id="rId2"/>
    <sheet name="ＣＡＮレイアウト" sheetId="4" r:id="rId3"/>
    <sheet name="ＣＡＮレイアウト（車輪速パターン）" sheetId="6" r:id="rId4"/>
    <sheet name="temp" sheetId="3" r:id="rId5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3" i="1" l="1"/>
  <c r="U13" i="1"/>
  <c r="S13" i="1"/>
  <c r="V12" i="1"/>
  <c r="U12" i="1"/>
  <c r="S12" i="1"/>
  <c r="U11" i="1"/>
  <c r="S11" i="1"/>
  <c r="V11" i="1"/>
  <c r="S10" i="1"/>
  <c r="V10" i="1"/>
  <c r="U10" i="1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L11" i="6"/>
  <c r="M11" i="6"/>
  <c r="L10" i="6"/>
  <c r="M10" i="6"/>
  <c r="G103" i="4"/>
  <c r="G104" i="4"/>
  <c r="G105" i="4"/>
  <c r="G106" i="4"/>
  <c r="G107" i="4"/>
  <c r="G108" i="4"/>
  <c r="G109" i="4"/>
  <c r="G110" i="4"/>
  <c r="G111" i="4"/>
  <c r="G112" i="4"/>
  <c r="G114" i="4"/>
  <c r="G115" i="4"/>
  <c r="G116" i="4"/>
  <c r="G117" i="4"/>
  <c r="G118" i="4"/>
  <c r="G119" i="4"/>
  <c r="G101" i="4"/>
  <c r="G100" i="4"/>
  <c r="G99" i="4"/>
  <c r="G98" i="4"/>
  <c r="G97" i="4"/>
  <c r="J10" i="4"/>
  <c r="K10" i="4"/>
  <c r="J9" i="4"/>
  <c r="K9" i="4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2" i="4"/>
  <c r="L9" i="6"/>
  <c r="M9" i="6"/>
  <c r="L8" i="6"/>
  <c r="M8" i="6"/>
  <c r="L7" i="6"/>
  <c r="M7" i="6"/>
  <c r="L6" i="6"/>
  <c r="M6" i="6"/>
  <c r="L5" i="6"/>
  <c r="M5" i="6"/>
  <c r="L4" i="6"/>
  <c r="M4" i="6"/>
  <c r="L3" i="6"/>
  <c r="M3" i="6"/>
  <c r="L2" i="6"/>
  <c r="M2" i="6"/>
  <c r="N2" i="6"/>
  <c r="J2" i="4"/>
  <c r="K2" i="4"/>
  <c r="J8" i="4"/>
  <c r="K8" i="4"/>
  <c r="J7" i="4"/>
  <c r="K7" i="4"/>
  <c r="J6" i="4"/>
  <c r="K6" i="4"/>
  <c r="J5" i="4"/>
  <c r="K5" i="4"/>
  <c r="J4" i="4"/>
  <c r="K4" i="4"/>
  <c r="J3" i="4"/>
  <c r="K3" i="4"/>
  <c r="G3" i="3"/>
  <c r="H3" i="3"/>
  <c r="G4" i="3"/>
  <c r="H4" i="3"/>
  <c r="G5" i="3"/>
  <c r="H5" i="3"/>
  <c r="G6" i="3"/>
  <c r="H6" i="3"/>
  <c r="G7" i="3"/>
  <c r="H7" i="3"/>
  <c r="G8" i="3"/>
  <c r="H8" i="3"/>
  <c r="G9" i="3"/>
  <c r="G2" i="3"/>
  <c r="H2" i="3"/>
  <c r="I2" i="3"/>
  <c r="L2" i="4"/>
  <c r="T18" i="2"/>
  <c r="V18" i="2"/>
  <c r="W18" i="2"/>
  <c r="T19" i="2"/>
  <c r="W19" i="2"/>
  <c r="T20" i="2"/>
  <c r="W20" i="2"/>
  <c r="T21" i="2"/>
  <c r="W21" i="2"/>
  <c r="T24" i="2"/>
  <c r="V24" i="2"/>
  <c r="W23" i="2"/>
  <c r="V23" i="2"/>
  <c r="T22" i="2"/>
  <c r="W22" i="2"/>
  <c r="W17" i="2"/>
  <c r="V17" i="2"/>
  <c r="T16" i="2"/>
  <c r="W16" i="2"/>
  <c r="T15" i="2"/>
  <c r="W15" i="2"/>
  <c r="W14" i="2"/>
  <c r="V14" i="2"/>
  <c r="W13" i="2"/>
  <c r="V13" i="2"/>
  <c r="W12" i="2"/>
  <c r="V12" i="2"/>
  <c r="W11" i="2"/>
  <c r="V11" i="2"/>
  <c r="T10" i="2"/>
  <c r="W10" i="2"/>
  <c r="T9" i="2"/>
  <c r="W9" i="2"/>
  <c r="T8" i="2"/>
  <c r="W8" i="2"/>
  <c r="T6" i="2"/>
  <c r="W6" i="2"/>
  <c r="T5" i="2"/>
  <c r="W5" i="2"/>
  <c r="T4" i="2"/>
  <c r="W4" i="2"/>
  <c r="W3" i="2"/>
  <c r="V3" i="2"/>
  <c r="T2" i="2"/>
  <c r="W2" i="2"/>
  <c r="V89" i="1"/>
  <c r="U89" i="1"/>
  <c r="V88" i="1"/>
  <c r="U88" i="1"/>
  <c r="V87" i="1"/>
  <c r="U87" i="1"/>
  <c r="V86" i="1"/>
  <c r="U86" i="1"/>
  <c r="V85" i="1"/>
  <c r="U85" i="1"/>
  <c r="V95" i="1"/>
  <c r="U95" i="1"/>
  <c r="V79" i="1"/>
  <c r="U79" i="1"/>
  <c r="V80" i="1"/>
  <c r="U80" i="1"/>
  <c r="V94" i="1"/>
  <c r="U94" i="1"/>
  <c r="V90" i="1"/>
  <c r="U90" i="1"/>
  <c r="V83" i="1"/>
  <c r="U83" i="1"/>
  <c r="V82" i="1"/>
  <c r="U82" i="1"/>
  <c r="V81" i="1"/>
  <c r="U81" i="1"/>
  <c r="V78" i="1"/>
  <c r="U78" i="1"/>
  <c r="V91" i="1"/>
  <c r="U91" i="1"/>
  <c r="S93" i="1"/>
  <c r="V93" i="1"/>
  <c r="V92" i="1"/>
  <c r="U92" i="1"/>
  <c r="S84" i="1"/>
  <c r="U84" i="1"/>
  <c r="V76" i="1"/>
  <c r="U76" i="1"/>
  <c r="V77" i="1"/>
  <c r="U77" i="1"/>
  <c r="V75" i="1"/>
  <c r="U75" i="1"/>
  <c r="V74" i="1"/>
  <c r="U74" i="1"/>
  <c r="V73" i="1"/>
  <c r="U73" i="1"/>
  <c r="V72" i="1"/>
  <c r="U72" i="1"/>
  <c r="V71" i="1"/>
  <c r="U71" i="1"/>
  <c r="S70" i="1"/>
  <c r="U70" i="1"/>
  <c r="S69" i="1"/>
  <c r="U69" i="1"/>
  <c r="S68" i="1"/>
  <c r="V68" i="1"/>
  <c r="S67" i="1"/>
  <c r="V67" i="1"/>
  <c r="S66" i="1"/>
  <c r="U66" i="1"/>
  <c r="S65" i="1"/>
  <c r="V65" i="1"/>
  <c r="V34" i="1"/>
  <c r="U34" i="1"/>
  <c r="S28" i="1"/>
  <c r="V28" i="1"/>
  <c r="S29" i="1"/>
  <c r="U29" i="1"/>
  <c r="S26" i="1"/>
  <c r="V26" i="1"/>
  <c r="V25" i="1"/>
  <c r="U25" i="1"/>
  <c r="S24" i="1"/>
  <c r="V24" i="1"/>
  <c r="V23" i="1"/>
  <c r="U23" i="1"/>
  <c r="S22" i="1"/>
  <c r="V22" i="1"/>
  <c r="V21" i="1"/>
  <c r="U21" i="1"/>
  <c r="V20" i="1"/>
  <c r="U20" i="1"/>
  <c r="S19" i="1"/>
  <c r="U19" i="1"/>
  <c r="S18" i="1"/>
  <c r="V18" i="1"/>
  <c r="S17" i="1"/>
  <c r="V17" i="1"/>
  <c r="S16" i="1"/>
  <c r="V16" i="1"/>
  <c r="V15" i="1"/>
  <c r="U15" i="1"/>
  <c r="S14" i="1"/>
  <c r="V14" i="1"/>
  <c r="V9" i="1"/>
  <c r="U9" i="1"/>
  <c r="S8" i="1"/>
  <c r="V8" i="1"/>
  <c r="V7" i="1"/>
  <c r="U7" i="1"/>
  <c r="V6" i="1"/>
  <c r="U6" i="1"/>
  <c r="V5" i="1"/>
  <c r="U5" i="1"/>
  <c r="V4" i="1"/>
  <c r="U4" i="1"/>
  <c r="V3" i="1"/>
  <c r="U3" i="1"/>
  <c r="V2" i="1"/>
  <c r="U2" i="1"/>
  <c r="W24" i="2"/>
  <c r="V20" i="2"/>
  <c r="V21" i="2"/>
  <c r="V19" i="2"/>
  <c r="V15" i="2"/>
  <c r="V8" i="2"/>
  <c r="V22" i="2"/>
  <c r="V16" i="2"/>
  <c r="V4" i="2"/>
  <c r="V6" i="2"/>
  <c r="V5" i="2"/>
  <c r="V9" i="2"/>
  <c r="V2" i="2"/>
  <c r="V10" i="2"/>
  <c r="V84" i="1"/>
  <c r="U93" i="1"/>
  <c r="V69" i="1"/>
  <c r="V70" i="1"/>
  <c r="U65" i="1"/>
  <c r="U68" i="1"/>
  <c r="V66" i="1"/>
  <c r="U67" i="1"/>
  <c r="U28" i="1"/>
  <c r="U26" i="1"/>
  <c r="V29" i="1"/>
  <c r="U8" i="1"/>
  <c r="V19" i="1"/>
  <c r="U24" i="1"/>
  <c r="U16" i="1"/>
  <c r="U18" i="1"/>
  <c r="U22" i="1"/>
  <c r="U14" i="1"/>
  <c r="U17" i="1"/>
</calcChain>
</file>

<file path=xl/sharedStrings.xml><?xml version="1.0" encoding="utf-8"?>
<sst xmlns="http://schemas.openxmlformats.org/spreadsheetml/2006/main" count="3627" uniqueCount="996">
  <si>
    <t>車両情報関連</t>
    <rPh sb="0" eb="2">
      <t>シャリョウ</t>
    </rPh>
    <rPh sb="2" eb="4">
      <t>ジョウホウ</t>
    </rPh>
    <rPh sb="4" eb="6">
      <t>カンレン</t>
    </rPh>
    <phoneticPr fontId="1"/>
  </si>
  <si>
    <t>ヨーレート</t>
    <phoneticPr fontId="1"/>
  </si>
  <si>
    <t>横G</t>
    <rPh sb="0" eb="1">
      <t>ヨコ</t>
    </rPh>
    <phoneticPr fontId="1"/>
  </si>
  <si>
    <t>前後G</t>
    <rPh sb="0" eb="2">
      <t>ゼンゴ</t>
    </rPh>
    <phoneticPr fontId="1"/>
  </si>
  <si>
    <t>アクセル開度</t>
    <rPh sb="4" eb="6">
      <t>カイド</t>
    </rPh>
    <phoneticPr fontId="1"/>
  </si>
  <si>
    <t>舵角</t>
    <rPh sb="0" eb="2">
      <t>ダカク</t>
    </rPh>
    <phoneticPr fontId="1"/>
  </si>
  <si>
    <t>舵角速度</t>
    <rPh sb="0" eb="2">
      <t>ダカク</t>
    </rPh>
    <rPh sb="2" eb="4">
      <t>ソクド</t>
    </rPh>
    <phoneticPr fontId="1"/>
  </si>
  <si>
    <t>エンジン回転数</t>
    <rPh sb="4" eb="7">
      <t>カイテンスウ</t>
    </rPh>
    <phoneticPr fontId="1"/>
  </si>
  <si>
    <t>ブレーキ圧</t>
    <rPh sb="4" eb="5">
      <t>アツ</t>
    </rPh>
    <phoneticPr fontId="1"/>
  </si>
  <si>
    <t>左右前後車輪速</t>
    <rPh sb="0" eb="2">
      <t>サユウ</t>
    </rPh>
    <rPh sb="2" eb="4">
      <t>ゼンゴ</t>
    </rPh>
    <rPh sb="4" eb="6">
      <t>シャリン</t>
    </rPh>
    <rPh sb="6" eb="7">
      <t>ソク</t>
    </rPh>
    <phoneticPr fontId="1"/>
  </si>
  <si>
    <t>メータ積算量</t>
    <rPh sb="3" eb="5">
      <t>セキサン</t>
    </rPh>
    <rPh sb="5" eb="6">
      <t>リョウ</t>
    </rPh>
    <phoneticPr fontId="1"/>
  </si>
  <si>
    <t>スピードメーター</t>
    <phoneticPr fontId="1"/>
  </si>
  <si>
    <t>エンジン水温、吸気温</t>
    <rPh sb="4" eb="6">
      <t>スイオン</t>
    </rPh>
    <rPh sb="7" eb="9">
      <t>キュウキ</t>
    </rPh>
    <rPh sb="9" eb="10">
      <t>オン</t>
    </rPh>
    <phoneticPr fontId="1"/>
  </si>
  <si>
    <t>消費燃料積算値</t>
    <rPh sb="0" eb="2">
      <t>ショウヒ</t>
    </rPh>
    <rPh sb="2" eb="4">
      <t>ネンリョウ</t>
    </rPh>
    <rPh sb="4" eb="6">
      <t>セキサン</t>
    </rPh>
    <rPh sb="6" eb="7">
      <t>チ</t>
    </rPh>
    <phoneticPr fontId="1"/>
  </si>
  <si>
    <t>エンジンオイル残寿命</t>
    <rPh sb="7" eb="8">
      <t>ザン</t>
    </rPh>
    <rPh sb="8" eb="10">
      <t>ジュミョウ</t>
    </rPh>
    <phoneticPr fontId="1"/>
  </si>
  <si>
    <t>標識認識関連</t>
    <rPh sb="0" eb="2">
      <t>ヒョウシキ</t>
    </rPh>
    <rPh sb="2" eb="4">
      <t>ニンシキ</t>
    </rPh>
    <rPh sb="4" eb="6">
      <t>カンレン</t>
    </rPh>
    <phoneticPr fontId="1"/>
  </si>
  <si>
    <t>運転席側</t>
    <rPh sb="0" eb="2">
      <t>ウンテン</t>
    </rPh>
    <rPh sb="2" eb="3">
      <t>セキ</t>
    </rPh>
    <rPh sb="3" eb="4">
      <t>ガワ</t>
    </rPh>
    <phoneticPr fontId="1"/>
  </si>
  <si>
    <t>助手席側</t>
    <rPh sb="0" eb="3">
      <t>ジョシュセキ</t>
    </rPh>
    <rPh sb="3" eb="4">
      <t>ガワ</t>
    </rPh>
    <phoneticPr fontId="1"/>
  </si>
  <si>
    <t>車体センサ関連</t>
    <rPh sb="0" eb="2">
      <t>シャタイ</t>
    </rPh>
    <rPh sb="5" eb="7">
      <t>カンレン</t>
    </rPh>
    <phoneticPr fontId="1"/>
  </si>
  <si>
    <t>外気温度</t>
    <rPh sb="0" eb="2">
      <t>ガイキ</t>
    </rPh>
    <rPh sb="2" eb="3">
      <t>オン</t>
    </rPh>
    <rPh sb="3" eb="4">
      <t>ド</t>
    </rPh>
    <phoneticPr fontId="1"/>
  </si>
  <si>
    <t>雨滴検知</t>
    <rPh sb="0" eb="2">
      <t>ウテキ</t>
    </rPh>
    <rPh sb="2" eb="4">
      <t>ケンチ</t>
    </rPh>
    <phoneticPr fontId="1"/>
  </si>
  <si>
    <t>大気圧</t>
    <rPh sb="0" eb="3">
      <t>タイキアツ</t>
    </rPh>
    <phoneticPr fontId="1"/>
  </si>
  <si>
    <t>Transmitter</t>
  </si>
  <si>
    <t>Receivers</t>
  </si>
  <si>
    <t>Signal Name</t>
  </si>
  <si>
    <t>Message</t>
  </si>
  <si>
    <t>Type</t>
  </si>
  <si>
    <t>PRI</t>
  </si>
  <si>
    <t>PF</t>
  </si>
  <si>
    <t>ID</t>
  </si>
  <si>
    <t>ID-Format</t>
  </si>
  <si>
    <t>Tx Method</t>
  </si>
  <si>
    <t>Cycle Time</t>
  </si>
  <si>
    <t>PS</t>
  </si>
  <si>
    <t>DLC</t>
  </si>
  <si>
    <t>Layout</t>
  </si>
  <si>
    <t>Value Type</t>
  </si>
  <si>
    <t>Initial Value</t>
  </si>
  <si>
    <t>Factor</t>
  </si>
  <si>
    <t>Offset</t>
  </si>
  <si>
    <t>Minimum</t>
  </si>
  <si>
    <t>Maximum</t>
  </si>
  <si>
    <t>Unit</t>
  </si>
  <si>
    <t>ValueTableJ</t>
  </si>
  <si>
    <t>ValueTableE</t>
  </si>
  <si>
    <t>DescriptionJ</t>
  </si>
  <si>
    <t>DescriptionE</t>
  </si>
  <si>
    <t>CommentTxJ</t>
  </si>
  <si>
    <t>CommentTxE</t>
  </si>
  <si>
    <t>CommentRxJ</t>
  </si>
  <si>
    <t>CommentRxE</t>
  </si>
  <si>
    <t>VSA</t>
  </si>
  <si>
    <t>AHU,EPS,IDAS,NAVI</t>
    <phoneticPr fontId="4"/>
  </si>
  <si>
    <t>VSA_YAW_1</t>
    <phoneticPr fontId="4"/>
  </si>
  <si>
    <t>VSA_091</t>
    <phoneticPr fontId="4"/>
  </si>
  <si>
    <t>091</t>
  </si>
  <si>
    <t>Standard</t>
  </si>
  <si>
    <t>Cyclic</t>
  </si>
  <si>
    <t>0.7-1.6</t>
  </si>
  <si>
    <t>Unsigned</t>
  </si>
  <si>
    <t>000: -125.0 [°/s]
200: 0 [°/s]
3FF: 125.0 [°/s]</t>
    <phoneticPr fontId="4"/>
  </si>
  <si>
    <t>YAW1データ
※出力定義は別表による
※保証範囲はSPECを参照</t>
  </si>
  <si>
    <t>YAW1 data
* Refer to the attachment for the definition of the output.
* Refer to SPEC for the guarantee range.</t>
  </si>
  <si>
    <t>2.3-3.2</t>
  </si>
  <si>
    <t>000: -24.5 [m/s2]
200: 0 [m/s2]
3FF: 24.5 [m/s2]</t>
    <phoneticPr fontId="4"/>
  </si>
  <si>
    <t>LAT_Gデータ
※出力定義は別表による
※保証範囲はSPECを参照</t>
  </si>
  <si>
    <t>AHU,EDPS,NAVI</t>
    <phoneticPr fontId="4"/>
  </si>
  <si>
    <t>VSA_LAT_G</t>
    <phoneticPr fontId="4"/>
  </si>
  <si>
    <t>VSA_091</t>
    <phoneticPr fontId="4"/>
  </si>
  <si>
    <t>000: -24.5 [m/s2]
200: 0 [m/s2]
3FF: 24.5 [m/s2]</t>
    <phoneticPr fontId="4"/>
  </si>
  <si>
    <t>AHU,CVT,EDPS,ENG,IDAS,NAVI</t>
    <phoneticPr fontId="4"/>
  </si>
  <si>
    <t>VSA_LON_G</t>
    <phoneticPr fontId="4"/>
  </si>
  <si>
    <t>3.1-4.0</t>
  </si>
  <si>
    <t>LON_Gデータ
※出力定義は別表による
※保証範囲はSPECを参照</t>
  </si>
  <si>
    <t>ENG</t>
  </si>
  <si>
    <t>ENG_SMART_ACCELE_PEDAL_POSITION</t>
    <phoneticPr fontId="4"/>
  </si>
  <si>
    <t>ENG_130</t>
    <phoneticPr fontId="4"/>
  </si>
  <si>
    <t>130</t>
    <phoneticPr fontId="4"/>
  </si>
  <si>
    <t>4.7-4.0</t>
  </si>
  <si>
    <t>%</t>
  </si>
  <si>
    <t>アクセルペダル位置
（スマートペダルシステム適用時）</t>
  </si>
  <si>
    <t>Acceleration pedal position (%)
( at the time of a Smart Pedal System Application )</t>
  </si>
  <si>
    <t>STR</t>
  </si>
  <si>
    <t>EDPS,EPS,IDAS,METER,MVCPA,VSA</t>
    <phoneticPr fontId="4"/>
  </si>
  <si>
    <t>STR_ANGLE</t>
    <phoneticPr fontId="4"/>
  </si>
  <si>
    <t>STR_156</t>
    <phoneticPr fontId="4"/>
  </si>
  <si>
    <t>156</t>
  </si>
  <si>
    <t>0.7-1.0</t>
  </si>
  <si>
    <t>Signed</t>
  </si>
  <si>
    <t>deg</t>
  </si>
  <si>
    <t>操舵角信号
E278h = -756[deg]
0000h = 0[deg]
1D88h = +756[deg]
7FFFh = Invalid</t>
  </si>
  <si>
    <t>METER経由でACL，MVCへ</t>
  </si>
  <si>
    <t>IDAS,METER,MVCPA</t>
    <phoneticPr fontId="4"/>
  </si>
  <si>
    <t>STR_SPEED</t>
    <phoneticPr fontId="4"/>
  </si>
  <si>
    <t>STR_156</t>
    <phoneticPr fontId="4"/>
  </si>
  <si>
    <t>2.7-3.0</t>
  </si>
  <si>
    <t>deg/s</t>
  </si>
  <si>
    <t>操舵角速度信号
0000h = 0[deg/s]
07d0h～ = 2000[deg/s]～(検出限界)
7FFFh = Invalid</t>
  </si>
  <si>
    <t>EDPS,EPS,MVCPA,NAVI,VSA</t>
    <phoneticPr fontId="4"/>
  </si>
  <si>
    <t>ENG_ENG_SPEED</t>
    <phoneticPr fontId="4"/>
  </si>
  <si>
    <t>ENG_17C</t>
    <phoneticPr fontId="4"/>
  </si>
  <si>
    <t>17C</t>
  </si>
  <si>
    <t>rpm</t>
  </si>
  <si>
    <t>エンジン回転数
0～15000rpm</t>
    <phoneticPr fontId="4"/>
  </si>
  <si>
    <t>Engine speed
0 to 15000 rpm</t>
    <phoneticPr fontId="4"/>
  </si>
  <si>
    <t>CVT,ENG,IDAS</t>
    <phoneticPr fontId="4"/>
  </si>
  <si>
    <t>VSA_MASTER_CYLINDER_PRESSURE</t>
    <phoneticPr fontId="4"/>
  </si>
  <si>
    <t>VSA_1A4</t>
    <phoneticPr fontId="4"/>
  </si>
  <si>
    <t>1A4</t>
  </si>
  <si>
    <t>0.3-1.0</t>
    <phoneticPr fontId="4"/>
  </si>
  <si>
    <t>Unsigned</t>
    <phoneticPr fontId="4"/>
  </si>
  <si>
    <t>kPa</t>
  </si>
  <si>
    <t>0066: 0kPa(0.5V)
0399: 19983.6kPa(4.5V)</t>
    <phoneticPr fontId="4"/>
  </si>
  <si>
    <t xml:space="preserve">マスターシリンダー液圧(センサA/D生値)
･センサ出力範囲
0～20000kPa
･Diag出力があるので注意
･DIAG波形がある場合は受け側に影響を与えないこと
※NK21Vシステムの場合、出力範囲/LSBに変更があるので
整合をし受信する事 </t>
    <phoneticPr fontId="4"/>
  </si>
  <si>
    <t>ABS,VSA</t>
    <phoneticPr fontId="4"/>
  </si>
  <si>
    <t>4.6-4.6</t>
  </si>
  <si>
    <t>4.5-4.5</t>
  </si>
  <si>
    <t>4.4-4.4</t>
  </si>
  <si>
    <t>4.3-4.3</t>
  </si>
  <si>
    <t>METER</t>
  </si>
  <si>
    <t>CVT,ENG,IDAS,NAVI</t>
    <phoneticPr fontId="4"/>
  </si>
  <si>
    <t>METER_ODO_DATA</t>
    <phoneticPr fontId="4"/>
  </si>
  <si>
    <t>METER_294</t>
    <phoneticPr fontId="4"/>
  </si>
  <si>
    <t>294</t>
  </si>
  <si>
    <t>3.7-5.0</t>
  </si>
  <si>
    <t>km</t>
  </si>
  <si>
    <t>メータ積算距離
このデータは1km単位でkm仕向は
999999kmでロック、
mile仕向は1609998kmでロックする。</t>
    <phoneticPr fontId="4"/>
  </si>
  <si>
    <t>Total meter distance
This data is calculated in units of 1 km. For destinations with the km specification, the maximum value is locked at 999999 km. For destinations with the mile specification, the maximum value is locked at 1609998 km.</t>
    <phoneticPr fontId="4"/>
  </si>
  <si>
    <t>METER_DISPLAY_SPEED</t>
    <phoneticPr fontId="4"/>
  </si>
  <si>
    <t>METER_309</t>
    <phoneticPr fontId="4"/>
  </si>
  <si>
    <t>309</t>
  </si>
  <si>
    <t>4.7-5.0</t>
    <phoneticPr fontId="4"/>
  </si>
  <si>
    <t>Unsigned</t>
    <phoneticPr fontId="4"/>
  </si>
  <si>
    <t>km/h</t>
    <phoneticPr fontId="4"/>
  </si>
  <si>
    <t xml:space="preserve">メータ指示車速
0～300km/h
</t>
    <phoneticPr fontId="4"/>
  </si>
  <si>
    <t>アナログスピードメータでは指示角を車速値に変換した値を送信する。
Meterの自己診断の際に、停車中に0以外の値が送信される場合があるので注意。(自己診断中は0固定だが、指針が0に戻る前に自己診断モードを抜けた場合、現在の指針位置の値を送信してしまう。)</t>
    <phoneticPr fontId="4"/>
  </si>
  <si>
    <t>CVT,METER,NAVI</t>
    <phoneticPr fontId="4"/>
  </si>
  <si>
    <t>ENG_ENG_COOLANT_TEMP</t>
    <phoneticPr fontId="4"/>
  </si>
  <si>
    <t>ENG_324</t>
    <phoneticPr fontId="4"/>
  </si>
  <si>
    <t>324</t>
  </si>
  <si>
    <t>0.7-0.0</t>
  </si>
  <si>
    <t>℃</t>
  </si>
  <si>
    <t>エンジン水温
-40～150℃</t>
    <phoneticPr fontId="4"/>
  </si>
  <si>
    <t>Engine water temperature
-40 to 150 °C</t>
    <phoneticPr fontId="4"/>
  </si>
  <si>
    <t>AHU,CVT,NAVI</t>
    <phoneticPr fontId="4"/>
  </si>
  <si>
    <t>ENG_INTAKE_AIR_TEMP</t>
    <phoneticPr fontId="4"/>
  </si>
  <si>
    <t>ENG_324</t>
    <phoneticPr fontId="4"/>
  </si>
  <si>
    <t>1.7-1.0</t>
  </si>
  <si>
    <t>エンジン吸気温
-40～150℃</t>
    <phoneticPr fontId="4"/>
  </si>
  <si>
    <t>Engine intake air temperature
-40 to 150 °C</t>
    <phoneticPr fontId="4"/>
  </si>
  <si>
    <t>cm3</t>
  </si>
  <si>
    <t>消費燃料(積算値)</t>
  </si>
  <si>
    <t>METER,NAVI</t>
    <phoneticPr fontId="4"/>
  </si>
  <si>
    <t>ENG_FUEL_USED</t>
    <phoneticPr fontId="4"/>
  </si>
  <si>
    <t>ENG_324</t>
    <phoneticPr fontId="4"/>
  </si>
  <si>
    <t>Fuel consumption (total value)</t>
    <phoneticPr fontId="4"/>
  </si>
  <si>
    <t>METER,NAVI</t>
    <phoneticPr fontId="4"/>
  </si>
  <si>
    <t>ENG_ENG_OIL_LIFE</t>
    <phoneticPr fontId="4"/>
  </si>
  <si>
    <t>ENG_454</t>
    <phoneticPr fontId="4"/>
  </si>
  <si>
    <t>454</t>
  </si>
  <si>
    <t>0～100：エンジンオイル残存寿命
255：送信データ未算出</t>
    <rPh sb="22" eb="24">
      <t>ソウシン</t>
    </rPh>
    <rPh sb="27" eb="28">
      <t>ミ</t>
    </rPh>
    <rPh sb="28" eb="30">
      <t>サンシュツ</t>
    </rPh>
    <phoneticPr fontId="4"/>
  </si>
  <si>
    <t>0 to 100: Remaining engine oil life
255: Transmission data not yet calculated</t>
    <phoneticPr fontId="4"/>
  </si>
  <si>
    <t>IDAS</t>
  </si>
  <si>
    <t>FCM_INFO_IND_TSR_SIGN_R_SIDE</t>
    <phoneticPr fontId="4"/>
  </si>
  <si>
    <t>FCM_35E</t>
    <phoneticPr fontId="4"/>
  </si>
  <si>
    <t>35E</t>
    <phoneticPr fontId="4"/>
  </si>
  <si>
    <t>2.6-2.0</t>
    <phoneticPr fontId="4"/>
  </si>
  <si>
    <t>0: 別紙で定義</t>
    <phoneticPr fontId="4"/>
  </si>
  <si>
    <t>認識中の標識の表示要求(R側)</t>
    <rPh sb="0" eb="2">
      <t>ニンシキ</t>
    </rPh>
    <rPh sb="2" eb="3">
      <t>チュウ</t>
    </rPh>
    <rPh sb="4" eb="6">
      <t>ヒョウシキ</t>
    </rPh>
    <rPh sb="7" eb="9">
      <t>ヒョウジ</t>
    </rPh>
    <rPh sb="9" eb="11">
      <t>ヨウキュウ</t>
    </rPh>
    <rPh sb="13" eb="14">
      <t>ガワ</t>
    </rPh>
    <phoneticPr fontId="4"/>
  </si>
  <si>
    <t>FCM_INFO_IND_TSR_SIGN_L_SIDE</t>
    <phoneticPr fontId="4"/>
  </si>
  <si>
    <t>FCM_35E</t>
    <phoneticPr fontId="4"/>
  </si>
  <si>
    <t>35E</t>
    <phoneticPr fontId="4"/>
  </si>
  <si>
    <t>3.6-3.0</t>
    <phoneticPr fontId="4"/>
  </si>
  <si>
    <t>認識中の標識の表示要求（L側）</t>
    <rPh sb="0" eb="2">
      <t>ニンシキ</t>
    </rPh>
    <rPh sb="2" eb="3">
      <t>チュウ</t>
    </rPh>
    <rPh sb="4" eb="6">
      <t>ヒョウシキ</t>
    </rPh>
    <rPh sb="7" eb="9">
      <t>ヒョウジ</t>
    </rPh>
    <rPh sb="9" eb="11">
      <t>ヨウキュウ</t>
    </rPh>
    <rPh sb="13" eb="14">
      <t>ガワ</t>
    </rPh>
    <phoneticPr fontId="4"/>
  </si>
  <si>
    <t>METER_OUTTEMP</t>
    <phoneticPr fontId="4"/>
  </si>
  <si>
    <t>METER_374</t>
    <phoneticPr fontId="4"/>
  </si>
  <si>
    <t>374</t>
  </si>
  <si>
    <t>0: センサｼｮｰﾄ
255: センサｵｰﾌﾟﾝ</t>
    <phoneticPr fontId="4"/>
  </si>
  <si>
    <t>0: Sensor shorted
255:  Sensor open</t>
    <phoneticPr fontId="4"/>
  </si>
  <si>
    <t>外気温データ（-40℃～+62℃）
B-CANからの情報
(更新周期注意)
実温度は変換ﾃｰﾌﾞﾙ参照</t>
    <phoneticPr fontId="4"/>
  </si>
  <si>
    <t>Ambient temperature data (-40 °C to +62 °C)
Information from B-CAN
(Pay attention to the refresh cycle)
Refer to the conversion table for the actual temperature</t>
    <phoneticPr fontId="4"/>
  </si>
  <si>
    <t>METER_RAIN</t>
    <phoneticPr fontId="4"/>
  </si>
  <si>
    <t>METER_374</t>
    <phoneticPr fontId="4"/>
  </si>
  <si>
    <t>1.4-1.4</t>
  </si>
  <si>
    <t>0: 雨滴検知なし
1: 雨滴検知あり</t>
    <phoneticPr fontId="4"/>
  </si>
  <si>
    <t>0: No raindrop detection
1: Raindrop detection</t>
    <phoneticPr fontId="4"/>
  </si>
  <si>
    <t>雨滴感知情報
BCAN AUTOWIP「C_RAIN」のゲートウェイ。
元データ初回受信前、通信フェール確定時の値は「0」とする。</t>
    <rPh sb="0" eb="2">
      <t>ウテキ</t>
    </rPh>
    <rPh sb="2" eb="4">
      <t>カンチ</t>
    </rPh>
    <rPh sb="4" eb="6">
      <t>ジョウホウ</t>
    </rPh>
    <phoneticPr fontId="4"/>
  </si>
  <si>
    <t>Information from B-CAN
  (Pay attention to the refresh cycle)</t>
  </si>
  <si>
    <t>CVT,EDPS,NAVI</t>
    <phoneticPr fontId="4"/>
  </si>
  <si>
    <t>ENG_ATMOSPHERIC_PRESSURE</t>
    <phoneticPr fontId="4"/>
  </si>
  <si>
    <t>ENG_454</t>
    <phoneticPr fontId="4"/>
  </si>
  <si>
    <t>mmHg</t>
  </si>
  <si>
    <t>大気圧
offset=91.4mmHg
00h(91.4mmHg)～FFh(776.1mmHg)</t>
    <phoneticPr fontId="4"/>
  </si>
  <si>
    <t>Atmospheric pressure
Offset = 91.4 mmHg
00h (91.4 mmHg) to FFh (776.1 mmHg)</t>
    <phoneticPr fontId="4"/>
  </si>
  <si>
    <t>灯器類</t>
  </si>
  <si>
    <t>フォグ</t>
  </si>
  <si>
    <t>パッシング</t>
  </si>
  <si>
    <t>ウィンカーL</t>
    <phoneticPr fontId="1"/>
  </si>
  <si>
    <t>ウィンカーR</t>
    <phoneticPr fontId="1"/>
  </si>
  <si>
    <t>ワンタッチ　ウィンカーL</t>
    <phoneticPr fontId="1"/>
  </si>
  <si>
    <t>ワンタッチ　ウィンカーR</t>
    <phoneticPr fontId="1"/>
  </si>
  <si>
    <t>ハザード</t>
    <phoneticPr fontId="1"/>
  </si>
  <si>
    <t>パッシングSW</t>
    <phoneticPr fontId="1"/>
  </si>
  <si>
    <t>ワイパー関連</t>
    <rPh sb="4" eb="6">
      <t>カンレン</t>
    </rPh>
    <phoneticPr fontId="1"/>
  </si>
  <si>
    <t>フロントミスト</t>
    <phoneticPr fontId="1"/>
  </si>
  <si>
    <t>フロントウォッシャー</t>
    <phoneticPr fontId="1"/>
  </si>
  <si>
    <t>リアウォッシャー</t>
    <phoneticPr fontId="1"/>
  </si>
  <si>
    <t>ヘッドライト</t>
    <phoneticPr fontId="1"/>
  </si>
  <si>
    <t>ENG,NAVI</t>
    <phoneticPr fontId="4"/>
  </si>
  <si>
    <t>METER_LIGHT_STATUS</t>
    <phoneticPr fontId="4"/>
  </si>
  <si>
    <t>METER_1A6</t>
    <phoneticPr fontId="4"/>
  </si>
  <si>
    <t>1A6</t>
  </si>
  <si>
    <t>0.1-0.0</t>
  </si>
  <si>
    <t>0: オフ
1: SMALL LIGHT オン
2: LOW BEAM オン
3: HIGH BEAM オン</t>
    <phoneticPr fontId="4"/>
  </si>
  <si>
    <t>0: OFF
1: Small light ON
2: Low beam ON
3: High beam ON</t>
    <phoneticPr fontId="4"/>
  </si>
  <si>
    <t>Lo/Hi BeamはB-CANからの情報
  (更新周期注意)</t>
  </si>
  <si>
    <t>METER_FRFOGRLY</t>
    <phoneticPr fontId="4"/>
  </si>
  <si>
    <t/>
  </si>
  <si>
    <t>374</t>
    <phoneticPr fontId="4"/>
  </si>
  <si>
    <t>2.0-2.0</t>
  </si>
  <si>
    <t>0: フロントFOG消灯
1: フロントFOG点灯</t>
    <phoneticPr fontId="4"/>
  </si>
  <si>
    <t>0: Front fog light OFF
1: Front fog light ON</t>
    <phoneticPr fontId="4"/>
  </si>
  <si>
    <t>B-CANからの情報
  (更新周期注意)</t>
    <phoneticPr fontId="4"/>
  </si>
  <si>
    <t>Information from B-CAN
(Pay attention to the refresh cycle)</t>
    <phoneticPr fontId="4"/>
  </si>
  <si>
    <t>MICU</t>
  </si>
  <si>
    <t>ACL,AUTOLV,METER</t>
    <phoneticPr fontId="4"/>
  </si>
  <si>
    <t>C_PASS</t>
  </si>
  <si>
    <t>HLSW_ICU</t>
  </si>
  <si>
    <t>F870</t>
  </si>
  <si>
    <t>AF87010</t>
  </si>
  <si>
    <t>Extended</t>
  </si>
  <si>
    <t>Combined</t>
  </si>
  <si>
    <t>+B</t>
  </si>
  <si>
    <t>0.1-0.1</t>
  </si>
  <si>
    <t>0: OFF
1: ON</t>
  </si>
  <si>
    <t>ﾊﾟｯｼﾝｸﾞSW</t>
  </si>
  <si>
    <t>AUTOLV
ICU→ﾘﾔﾌｫｸﾞ消し忘れ防止
R/M→ﾍｯﾄﾞﾗｲﾄ、ﾍｯﾄﾞﾗｲﾄ自動消灯、ｶﾅﾀﾞDRL、ﾌﾛﾝﾄFOG、欧州DRL
MET→ﾊｲﾋﾞｰﾑINDの点灯
YOP→FOG-LT(US)点灯条件判断</t>
  </si>
  <si>
    <t>IDAS,NAVI</t>
    <phoneticPr fontId="4"/>
  </si>
  <si>
    <t>METER_TURN_SIGNAL_R_TURN</t>
    <phoneticPr fontId="4"/>
  </si>
  <si>
    <t>0.6-0.6</t>
    <phoneticPr fontId="4"/>
  </si>
  <si>
    <t>1: R-TURN オン</t>
    <phoneticPr fontId="4"/>
  </si>
  <si>
    <t>1: R-turn ON</t>
    <phoneticPr fontId="4"/>
  </si>
  <si>
    <t>B-CANからの情報
  (更新周期注意)</t>
    <phoneticPr fontId="4"/>
  </si>
  <si>
    <t>Information from B-CAN
  (Pay attention to the refresh cycle)</t>
    <phoneticPr fontId="4"/>
  </si>
  <si>
    <t>IDAS,NAVI</t>
    <phoneticPr fontId="4"/>
  </si>
  <si>
    <t>METER_TURN_SIGNAL_L_TURN</t>
    <phoneticPr fontId="4"/>
  </si>
  <si>
    <t>0.5-0.5</t>
    <phoneticPr fontId="4"/>
  </si>
  <si>
    <t>1: L-TURN オン</t>
    <phoneticPr fontId="4"/>
  </si>
  <si>
    <t>1: L-TURN ON</t>
    <phoneticPr fontId="4"/>
  </si>
  <si>
    <t>Information from B-CAN
  (Pay attention to the refresh cycle)</t>
    <phoneticPr fontId="4"/>
  </si>
  <si>
    <t>C_HAZARDSW</t>
  </si>
  <si>
    <t>MICU_ICU</t>
  </si>
  <si>
    <t>F810</t>
  </si>
  <si>
    <t>12F81010</t>
  </si>
  <si>
    <t>2.5-2.5</t>
  </si>
  <si>
    <t>HAZARD_SW</t>
  </si>
  <si>
    <t>AHU,NAVI</t>
    <phoneticPr fontId="4"/>
  </si>
  <si>
    <t>C_TURN_L_ONETOUCH</t>
    <phoneticPr fontId="4"/>
  </si>
  <si>
    <t>MICU_ICU</t>
    <phoneticPr fontId="4"/>
  </si>
  <si>
    <t>4.7-4.7</t>
    <phoneticPr fontId="4"/>
  </si>
  <si>
    <t>0: OFF
1: ON</t>
  </si>
  <si>
    <t>ﾜﾝﾀｯﾁｳｨﾝｶｰL作動状態</t>
    <rPh sb="11" eb="13">
      <t>サドウ</t>
    </rPh>
    <rPh sb="13" eb="15">
      <t>ジョウタイ</t>
    </rPh>
    <phoneticPr fontId="4"/>
  </si>
  <si>
    <t>C_TURN_R_ONETOUCH</t>
    <phoneticPr fontId="4"/>
  </si>
  <si>
    <t>4.6-4.6</t>
    <phoneticPr fontId="4"/>
  </si>
  <si>
    <t>ﾜﾝﾀｯﾁｳｨﾝｶｰR作動状態</t>
    <rPh sb="11" eb="13">
      <t>サドウ</t>
    </rPh>
    <rPh sb="13" eb="15">
      <t>ジョウタイ</t>
    </rPh>
    <phoneticPr fontId="4"/>
  </si>
  <si>
    <t>ACL,AUTOLV,METER</t>
    <phoneticPr fontId="4"/>
  </si>
  <si>
    <t>フロント</t>
    <phoneticPr fontId="1"/>
  </si>
  <si>
    <t>METER_MICU_FRWIPMTR</t>
    <phoneticPr fontId="4"/>
  </si>
  <si>
    <t>METER_37B</t>
    <phoneticPr fontId="4"/>
  </si>
  <si>
    <t>37B</t>
  </si>
  <si>
    <t>2.1-2.0</t>
  </si>
  <si>
    <t>0: OFF
1: Lo ON
2: Hi ON
3: 初回受信前、通信フェール</t>
    <phoneticPr fontId="4"/>
  </si>
  <si>
    <t>ワイパーモーター作動状態。
BCAN RM「C_FRWIPMTR」のゲートウェイ。
元データ初回受信前、通信フェール確定時の値は「3」とする。</t>
  </si>
  <si>
    <t>AC,METER</t>
    <phoneticPr fontId="4"/>
  </si>
  <si>
    <t>C_FRMIST</t>
  </si>
  <si>
    <t>WIPSW_ICU</t>
  </si>
  <si>
    <t>F871</t>
  </si>
  <si>
    <t>AF87110</t>
  </si>
  <si>
    <t>ﾌﾛﾝﾄﾜｲﾊﾟｰMIST-SW
※IG1=OFF時は値0に固定される</t>
  </si>
  <si>
    <t>C_FRWASH</t>
  </si>
  <si>
    <t>0.0-0.0</t>
  </si>
  <si>
    <t>ﾌﾛﾝﾄﾜｲﾊﾟｰ ｳｫｯｼｬｰSW
※IG1=OFF時は値0に固定される</t>
  </si>
  <si>
    <t>C_RRWIPINT</t>
    <phoneticPr fontId="4"/>
  </si>
  <si>
    <t>WIPSW_ICU</t>
    <phoneticPr fontId="4"/>
  </si>
  <si>
    <t>F871</t>
    <phoneticPr fontId="6"/>
  </si>
  <si>
    <t>2.7-2.7</t>
    <phoneticPr fontId="6"/>
  </si>
  <si>
    <r>
      <t xml:space="preserve">ﾘｱﾜｲﾊﾟｰINT-SW
</t>
    </r>
    <r>
      <rPr>
        <strike/>
        <sz val="11"/>
        <color indexed="8"/>
        <rFont val="ＭＳ Ｐゴシック"/>
        <family val="3"/>
        <charset val="128"/>
      </rPr>
      <t>※IG1=OFF時は値0に固定される</t>
    </r>
    <phoneticPr fontId="4"/>
  </si>
  <si>
    <t>リア</t>
    <phoneticPr fontId="1"/>
  </si>
  <si>
    <t>C_RRWASH</t>
  </si>
  <si>
    <t>2.6-2.6</t>
  </si>
  <si>
    <t>ﾘｱﾜｲﾊﾟｰ ｳｫｯｼｬｰSW
※IG1=OFF時は値0に固定される</t>
  </si>
  <si>
    <t>車内温度</t>
    <rPh sb="0" eb="2">
      <t>シャナイ</t>
    </rPh>
    <rPh sb="2" eb="4">
      <t>オンド</t>
    </rPh>
    <phoneticPr fontId="1"/>
  </si>
  <si>
    <t>外気温度</t>
    <rPh sb="0" eb="2">
      <t>ガイキ</t>
    </rPh>
    <rPh sb="2" eb="4">
      <t>オンド</t>
    </rPh>
    <phoneticPr fontId="1"/>
  </si>
  <si>
    <t>日射量</t>
    <rPh sb="0" eb="2">
      <t>ニッシャ</t>
    </rPh>
    <rPh sb="2" eb="3">
      <t>リョウ</t>
    </rPh>
    <phoneticPr fontId="1"/>
  </si>
  <si>
    <t>日射角度（方位、仰角）/精度</t>
    <rPh sb="0" eb="2">
      <t>ニッシャ</t>
    </rPh>
    <rPh sb="2" eb="4">
      <t>カクド</t>
    </rPh>
    <rPh sb="5" eb="7">
      <t>ホウイ</t>
    </rPh>
    <rPh sb="8" eb="9">
      <t>オッシャ</t>
    </rPh>
    <rPh sb="9" eb="10">
      <t>カク</t>
    </rPh>
    <rPh sb="12" eb="14">
      <t>セイド</t>
    </rPh>
    <phoneticPr fontId="1"/>
  </si>
  <si>
    <t>航続可能距離</t>
    <rPh sb="0" eb="2">
      <t>コウゾク</t>
    </rPh>
    <rPh sb="2" eb="4">
      <t>カノウ</t>
    </rPh>
    <rPh sb="4" eb="6">
      <t>キョリ</t>
    </rPh>
    <phoneticPr fontId="1"/>
  </si>
  <si>
    <t>トリップ距離</t>
    <rPh sb="4" eb="6">
      <t>キョリ</t>
    </rPh>
    <phoneticPr fontId="1"/>
  </si>
  <si>
    <t>平均燃費</t>
    <rPh sb="0" eb="2">
      <t>ヘイキン</t>
    </rPh>
    <rPh sb="2" eb="4">
      <t>ネンピ</t>
    </rPh>
    <phoneticPr fontId="1"/>
  </si>
  <si>
    <t>平均車速</t>
    <rPh sb="0" eb="2">
      <t>ヘイキン</t>
    </rPh>
    <rPh sb="2" eb="3">
      <t>シャ</t>
    </rPh>
    <rPh sb="3" eb="4">
      <t>ソク</t>
    </rPh>
    <phoneticPr fontId="1"/>
  </si>
  <si>
    <t>今回/前回/前々回ドライブ平均燃費</t>
    <rPh sb="0" eb="2">
      <t>コンカイ</t>
    </rPh>
    <rPh sb="3" eb="5">
      <t>ゼンカイ</t>
    </rPh>
    <rPh sb="6" eb="8">
      <t>ゼンゼン</t>
    </rPh>
    <rPh sb="8" eb="9">
      <t>カイ</t>
    </rPh>
    <rPh sb="13" eb="15">
      <t>ヘイキン</t>
    </rPh>
    <rPh sb="15" eb="17">
      <t>ネンピ</t>
    </rPh>
    <phoneticPr fontId="1"/>
  </si>
  <si>
    <t>時刻　2017/08/03/23</t>
    <rPh sb="0" eb="2">
      <t>ジコク</t>
    </rPh>
    <phoneticPr fontId="1"/>
  </si>
  <si>
    <t>曜日</t>
    <rPh sb="0" eb="2">
      <t>ヨウビ</t>
    </rPh>
    <phoneticPr fontId="1"/>
  </si>
  <si>
    <t>NAVI</t>
  </si>
  <si>
    <t>C_INCARTEMP</t>
  </si>
  <si>
    <t>AC</t>
  </si>
  <si>
    <t>F853</t>
  </si>
  <si>
    <t>12F85351</t>
  </si>
  <si>
    <t>IG2</t>
  </si>
  <si>
    <t>00: 物理値（[-30℃] 1℃/STEP）
73: 物理値（[+85℃] １℃/STEP）
FE: 未確定
FF: ｾﾝｻｴﾗｰ</t>
  </si>
  <si>
    <t>内気温度</t>
  </si>
  <si>
    <t>C_OUTTEMP10BIT</t>
  </si>
  <si>
    <t>6.7-7.6</t>
  </si>
  <si>
    <t>0: デフォルト・故障(GNDショート)
29: 外気温度(AD値)
3E6: 外気温度(AD値)
3FF: 故障(オープン)</t>
  </si>
  <si>
    <t>外気温度(10bit)</t>
  </si>
  <si>
    <t>41-998:外気温度(AD値)</t>
  </si>
  <si>
    <t>C_SUNVOL</t>
  </si>
  <si>
    <t>ACHV</t>
  </si>
  <si>
    <t>F858</t>
  </si>
  <si>
    <t>12F85851</t>
  </si>
  <si>
    <t>Combined</t>
    <phoneticPr fontId="4"/>
  </si>
  <si>
    <t>2.4-2.1</t>
  </si>
  <si>
    <t>0: 0cal/m2h_日射量(100kcal/STEP) 
E: 1400cal/m2h_日射量(100kcal/STEP) 
F: センサエラー</t>
  </si>
  <si>
    <t>日射量</t>
  </si>
  <si>
    <t>C_SUNANGLERELI</t>
  </si>
  <si>
    <t>SUNANG</t>
  </si>
  <si>
    <t>F955</t>
  </si>
  <si>
    <t>12F95555</t>
  </si>
  <si>
    <t>ACC</t>
  </si>
  <si>
    <t>0.7-0.6</t>
  </si>
  <si>
    <t>0: 日射角精度0（未確定）&lt;初期値&gt;
1: 日射角精度1
2: 日射角精度2
3: 日射角精度3</t>
  </si>
  <si>
    <t>日射角信頼性データ</t>
  </si>
  <si>
    <t>AHU,NAVI</t>
    <phoneticPr fontId="4"/>
  </si>
  <si>
    <t>C_TRICOM_RANGE</t>
    <phoneticPr fontId="4"/>
  </si>
  <si>
    <t>TRICOM3</t>
    <phoneticPr fontId="4"/>
  </si>
  <si>
    <t>F962</t>
  </si>
  <si>
    <t>12F96250</t>
  </si>
  <si>
    <t>Combined</t>
    <phoneticPr fontId="4"/>
  </si>
  <si>
    <t>30000</t>
    <phoneticPr fontId="4"/>
  </si>
  <si>
    <t>0.2-1.0</t>
    <phoneticPr fontId="4"/>
  </si>
  <si>
    <t>0: 0
7FD: 2045
7FE: 表示なし
7FF: ”－－－－”</t>
    <rPh sb="20" eb="22">
      <t>ヒョウジ</t>
    </rPh>
    <phoneticPr fontId="4"/>
  </si>
  <si>
    <t>航続可能距離値。
0～7FD：0～2045
7FE：表示なし
7FF：”－－－－”
IG1 OFF中は'7FE'を送信する。</t>
    <rPh sb="0" eb="2">
      <t>コウゾク</t>
    </rPh>
    <rPh sb="2" eb="4">
      <t>カノウ</t>
    </rPh>
    <rPh sb="4" eb="6">
      <t>キョリ</t>
    </rPh>
    <rPh sb="6" eb="7">
      <t>アタイ</t>
    </rPh>
    <rPh sb="26" eb="28">
      <t>ヒョウジ</t>
    </rPh>
    <phoneticPr fontId="4"/>
  </si>
  <si>
    <t>AHU,NAVI</t>
    <phoneticPr fontId="4"/>
  </si>
  <si>
    <t>C_DISPLAY_UNIT</t>
  </si>
  <si>
    <t>ODO_TRIP</t>
  </si>
  <si>
    <t>F95F</t>
  </si>
  <si>
    <t>12F95F50</t>
  </si>
  <si>
    <t>0.7-0.7</t>
  </si>
  <si>
    <t>0: km
1: mile</t>
  </si>
  <si>
    <t>C_TRICOM_AVG_FUELA</t>
    <phoneticPr fontId="4"/>
  </si>
  <si>
    <t>TRICOM2</t>
  </si>
  <si>
    <t>F961</t>
  </si>
  <si>
    <t>12F96150</t>
  </si>
  <si>
    <t>5000</t>
    <phoneticPr fontId="4"/>
  </si>
  <si>
    <t>7</t>
  </si>
  <si>
    <t>0.2-1.0</t>
    <phoneticPr fontId="4"/>
  </si>
  <si>
    <t>0: 0.0
7FD: 204.5
7FE: 表示なし
7FF: ”--.-”</t>
    <rPh sb="23" eb="25">
      <t>ヒョウジ</t>
    </rPh>
    <phoneticPr fontId="4"/>
  </si>
  <si>
    <t>平均燃費A値。
0.0～204.5：0～7FD（bit0～10)
表示なし：7FE
”--.-”：7FF
IG1 OFF中は'7FE'を送信する。</t>
    <rPh sb="0" eb="2">
      <t>ヘイキン</t>
    </rPh>
    <rPh sb="2" eb="4">
      <t>ネンピ</t>
    </rPh>
    <rPh sb="5" eb="6">
      <t>アタイ</t>
    </rPh>
    <rPh sb="33" eb="35">
      <t>ヒョウジ</t>
    </rPh>
    <rPh sb="60" eb="61">
      <t>チュウ</t>
    </rPh>
    <rPh sb="68" eb="70">
      <t>ソウシン</t>
    </rPh>
    <phoneticPr fontId="4"/>
  </si>
  <si>
    <t>AHU,NAVI</t>
    <phoneticPr fontId="4"/>
  </si>
  <si>
    <t>C_TRICOM_AVG_SPEED_A</t>
    <phoneticPr fontId="4"/>
  </si>
  <si>
    <t>5000</t>
    <phoneticPr fontId="4"/>
  </si>
  <si>
    <t>4.7-4.0</t>
    <phoneticPr fontId="4"/>
  </si>
  <si>
    <t>0: 0
F0: 240
F1: (未使用)
FD: (未使用)
FE: 表示なし
FF: ”－－－”</t>
    <rPh sb="37" eb="39">
      <t>ヒョウジ</t>
    </rPh>
    <phoneticPr fontId="4"/>
  </si>
  <si>
    <t>平均車速A値。
0～240：0～F0
(未使用)：F1～FD
表示なし：FE
”－－－”：FF
IG1 OFF中は'FE'を送信する。</t>
    <rPh sb="0" eb="2">
      <t>ヘイキン</t>
    </rPh>
    <rPh sb="2" eb="3">
      <t>シャ</t>
    </rPh>
    <rPh sb="3" eb="4">
      <t>ソク</t>
    </rPh>
    <rPh sb="5" eb="6">
      <t>アタイ</t>
    </rPh>
    <rPh sb="31" eb="33">
      <t>ヒョウジ</t>
    </rPh>
    <rPh sb="55" eb="56">
      <t>チュウ</t>
    </rPh>
    <rPh sb="62" eb="64">
      <t>ソウシン</t>
    </rPh>
    <phoneticPr fontId="4"/>
  </si>
  <si>
    <t>C_METER_ECO_AVG_FUEL_CURRENT</t>
    <phoneticPr fontId="4"/>
  </si>
  <si>
    <t>TRICOM4</t>
  </si>
  <si>
    <t>F96B</t>
  </si>
  <si>
    <t>12F96B50</t>
  </si>
  <si>
    <t>0.5-1.3</t>
    <phoneticPr fontId="4"/>
  </si>
  <si>
    <t>1ドライブ平均燃費 今回値。
0.0～204.5：0～7FD（bit0～10)
表示なし：7FE
”--.-”：7FF
IG1 OFF中は'7FE'を送信する。</t>
    <rPh sb="5" eb="7">
      <t>ヘイキン</t>
    </rPh>
    <rPh sb="7" eb="9">
      <t>ネンピ</t>
    </rPh>
    <rPh sb="10" eb="12">
      <t>コンカイ</t>
    </rPh>
    <rPh sb="12" eb="13">
      <t>アタイ</t>
    </rPh>
    <phoneticPr fontId="4"/>
  </si>
  <si>
    <t>C_METER_ECO_AVG_FUEL_1</t>
    <phoneticPr fontId="4"/>
  </si>
  <si>
    <t>1.2-2.0</t>
    <phoneticPr fontId="4"/>
  </si>
  <si>
    <t>1ドライブ平均燃費 前回値。
0.0～204.5：0～7FD（bit0～10)
表示なし：7FE
”--.-”：7FF
IG1 OFF中は'7FE'を送信する。</t>
    <rPh sb="5" eb="7">
      <t>ヘイキン</t>
    </rPh>
    <rPh sb="7" eb="9">
      <t>ネンピ</t>
    </rPh>
    <rPh sb="10" eb="12">
      <t>ゼンカイ</t>
    </rPh>
    <rPh sb="12" eb="13">
      <t>アタイ</t>
    </rPh>
    <phoneticPr fontId="4"/>
  </si>
  <si>
    <t>C_METER_ECO_AVG_FUEL_2</t>
    <phoneticPr fontId="4"/>
  </si>
  <si>
    <t>3.7-4.5</t>
    <phoneticPr fontId="4"/>
  </si>
  <si>
    <t>1ドライブ平均燃費 前々回値。
0.0～204.5：0～7FD（bit0～10)
表示なし：7FE
”--.-”：7FF
IG1 OFF中は'7FE'を送信する。</t>
    <rPh sb="5" eb="7">
      <t>ヘイキン</t>
    </rPh>
    <rPh sb="7" eb="9">
      <t>ネンピ</t>
    </rPh>
    <rPh sb="10" eb="13">
      <t>ゼンゼンカイ</t>
    </rPh>
    <rPh sb="13" eb="14">
      <t>アタイ</t>
    </rPh>
    <phoneticPr fontId="4"/>
  </si>
  <si>
    <t>C_METER_ECO_AVG_FUEL_3</t>
    <phoneticPr fontId="4"/>
  </si>
  <si>
    <t>4.4-5.2</t>
    <phoneticPr fontId="4"/>
  </si>
  <si>
    <t>1ドライブ平均燃費 前々々回値。
0.0～204.5：0～7FD（bit0～10)
表示なし：7FE
”--.-”：7FF
IG1 OFF中は'7FE'を送信する。</t>
    <rPh sb="5" eb="7">
      <t>ヘイキン</t>
    </rPh>
    <rPh sb="7" eb="9">
      <t>ネンピ</t>
    </rPh>
    <rPh sb="10" eb="12">
      <t>マエマエ</t>
    </rPh>
    <rPh sb="13" eb="14">
      <t>カイ</t>
    </rPh>
    <rPh sb="14" eb="15">
      <t>アタイ</t>
    </rPh>
    <phoneticPr fontId="4"/>
  </si>
  <si>
    <t>C_GPS_LOCAL_YEAR</t>
    <phoneticPr fontId="4"/>
  </si>
  <si>
    <t>GPSTIME</t>
    <phoneticPr fontId="4"/>
  </si>
  <si>
    <t>5</t>
  </si>
  <si>
    <t>F97D</t>
    <phoneticPr fontId="4"/>
  </si>
  <si>
    <t>16F97D55</t>
  </si>
  <si>
    <t>1000</t>
  </si>
  <si>
    <t>IG1</t>
  </si>
  <si>
    <t>8</t>
  </si>
  <si>
    <t>3.7-3.1</t>
    <phoneticPr fontId="4"/>
  </si>
  <si>
    <t>00: 2000年
01: 2001年
7F: 2127年</t>
    <phoneticPr fontId="4"/>
  </si>
  <si>
    <t>00: 2000 year
01: 2001 year
7F: 2127 year</t>
    <phoneticPr fontId="4"/>
  </si>
  <si>
    <t>2000年を00hとし、1年に1インクリメントするシリアル値。時差を含む地域時間を元にする。</t>
    <rPh sb="4" eb="5">
      <t>ネン</t>
    </rPh>
    <rPh sb="13" eb="14">
      <t>ネン</t>
    </rPh>
    <rPh sb="29" eb="30">
      <t>アタイ</t>
    </rPh>
    <rPh sb="31" eb="33">
      <t>ジサ</t>
    </rPh>
    <rPh sb="34" eb="35">
      <t>フク</t>
    </rPh>
    <rPh sb="36" eb="38">
      <t>チイキ</t>
    </rPh>
    <rPh sb="38" eb="40">
      <t>ジカン</t>
    </rPh>
    <rPh sb="41" eb="42">
      <t>モト</t>
    </rPh>
    <phoneticPr fontId="4"/>
  </si>
  <si>
    <t>C_GPS_LOCAL_MONTH</t>
    <phoneticPr fontId="4"/>
  </si>
  <si>
    <t>GPSTIME</t>
    <phoneticPr fontId="4"/>
  </si>
  <si>
    <t>F97D</t>
    <phoneticPr fontId="4"/>
  </si>
  <si>
    <t>3.0-4.5</t>
    <phoneticPr fontId="4"/>
  </si>
  <si>
    <t>1: 1月
2: 2月
C: 12月</t>
    <phoneticPr fontId="4"/>
  </si>
  <si>
    <t>1: January
2: February
C: December</t>
    <phoneticPr fontId="4"/>
  </si>
  <si>
    <t>1月を1hとし、1月に1インクリメントするシリアル値。時差を含む地域時間を元にする。</t>
    <rPh sb="1" eb="2">
      <t>ガツ</t>
    </rPh>
    <rPh sb="9" eb="10">
      <t>ツキ</t>
    </rPh>
    <rPh sb="25" eb="26">
      <t>アタイ</t>
    </rPh>
    <rPh sb="27" eb="29">
      <t>ジサ</t>
    </rPh>
    <rPh sb="30" eb="31">
      <t>フク</t>
    </rPh>
    <rPh sb="32" eb="34">
      <t>チイキ</t>
    </rPh>
    <rPh sb="34" eb="36">
      <t>ジカン</t>
    </rPh>
    <rPh sb="37" eb="38">
      <t>モト</t>
    </rPh>
    <phoneticPr fontId="4"/>
  </si>
  <si>
    <t>C_GPS_LOCAL_DAY</t>
    <phoneticPr fontId="4"/>
  </si>
  <si>
    <t>4.4-4.0</t>
    <phoneticPr fontId="4"/>
  </si>
  <si>
    <t>01: 1日
02: 2日
1F: 31日</t>
    <phoneticPr fontId="4"/>
  </si>
  <si>
    <t>01: 1st day
02: 2nd day
1F: 31st day</t>
    <phoneticPr fontId="4"/>
  </si>
  <si>
    <t>1日を01hとし、1日に1インクリメントするシリアル値。時差を含む地域時間を元にする。</t>
    <rPh sb="1" eb="2">
      <t>ニチ</t>
    </rPh>
    <rPh sb="10" eb="11">
      <t>ニチ</t>
    </rPh>
    <rPh sb="26" eb="27">
      <t>アタイ</t>
    </rPh>
    <rPh sb="28" eb="30">
      <t>ジサ</t>
    </rPh>
    <rPh sb="31" eb="32">
      <t>フク</t>
    </rPh>
    <rPh sb="33" eb="35">
      <t>チイキ</t>
    </rPh>
    <rPh sb="35" eb="37">
      <t>ジカン</t>
    </rPh>
    <rPh sb="38" eb="39">
      <t>モト</t>
    </rPh>
    <phoneticPr fontId="4"/>
  </si>
  <si>
    <t>C_GPS_LOCAL_HOUR</t>
    <phoneticPr fontId="4"/>
  </si>
  <si>
    <t>5.7-5.3</t>
    <phoneticPr fontId="4"/>
  </si>
  <si>
    <t>00: 0時
01: 1時
17: 23時</t>
    <phoneticPr fontId="4"/>
  </si>
  <si>
    <t>00: 0 hour
01: 1 hour
17: 23 hour</t>
    <phoneticPr fontId="4"/>
  </si>
  <si>
    <t>0時を00hとし、1時間に1インクリメントするシリアル値。C_GPS_TIME_MODEとは関係無く、常に24時間フォーマット。時差を含む地域時間を元にする。</t>
    <rPh sb="1" eb="2">
      <t>ジ</t>
    </rPh>
    <rPh sb="10" eb="12">
      <t>ジカン</t>
    </rPh>
    <rPh sb="27" eb="28">
      <t>アタイ</t>
    </rPh>
    <rPh sb="46" eb="48">
      <t>カンケイ</t>
    </rPh>
    <rPh sb="48" eb="49">
      <t>ナ</t>
    </rPh>
    <rPh sb="51" eb="52">
      <t>ツネ</t>
    </rPh>
    <rPh sb="55" eb="57">
      <t>ジカン</t>
    </rPh>
    <rPh sb="64" eb="66">
      <t>ジサ</t>
    </rPh>
    <rPh sb="67" eb="68">
      <t>フク</t>
    </rPh>
    <rPh sb="69" eb="71">
      <t>チイキ</t>
    </rPh>
    <rPh sb="71" eb="73">
      <t>ジカン</t>
    </rPh>
    <rPh sb="74" eb="75">
      <t>モト</t>
    </rPh>
    <phoneticPr fontId="4"/>
  </si>
  <si>
    <t>C_GPS_LOCAL_MINUTE</t>
    <phoneticPr fontId="4"/>
  </si>
  <si>
    <t>5.2-6.5</t>
    <phoneticPr fontId="4"/>
  </si>
  <si>
    <t>00: 0分
01: 1分
3B: 59分</t>
    <phoneticPr fontId="4"/>
  </si>
  <si>
    <t>00: 0 minute
01: 1 minute
3B: 59 minute</t>
    <phoneticPr fontId="4"/>
  </si>
  <si>
    <t>0分を00hとし、1分に1インクリメントするシリアル値。</t>
    <rPh sb="1" eb="2">
      <t>プン</t>
    </rPh>
    <rPh sb="10" eb="11">
      <t>フン</t>
    </rPh>
    <rPh sb="26" eb="27">
      <t>アタイ</t>
    </rPh>
    <phoneticPr fontId="4"/>
  </si>
  <si>
    <t>C_GPS_LOCAL_WEEK</t>
    <phoneticPr fontId="4"/>
  </si>
  <si>
    <t>GPSTIME</t>
    <phoneticPr fontId="4"/>
  </si>
  <si>
    <t>F97D</t>
    <phoneticPr fontId="4"/>
  </si>
  <si>
    <t>7.6-7.4</t>
    <phoneticPr fontId="4"/>
  </si>
  <si>
    <t>0: 未使用
1: 日曜
2: 月曜
3: 火曜
4: 水曜
5: 木曜
6: 金曜
7: 土曜</t>
    <rPh sb="3" eb="6">
      <t>ミシヨウ</t>
    </rPh>
    <rPh sb="10" eb="12">
      <t>ニチヨウ</t>
    </rPh>
    <rPh sb="16" eb="18">
      <t>ゲツヨウ</t>
    </rPh>
    <rPh sb="22" eb="24">
      <t>カヨウ</t>
    </rPh>
    <rPh sb="28" eb="30">
      <t>スイヨウ</t>
    </rPh>
    <rPh sb="34" eb="36">
      <t>モクヨウ</t>
    </rPh>
    <rPh sb="40" eb="42">
      <t>キンヨウ</t>
    </rPh>
    <rPh sb="46" eb="48">
      <t>ドヨウ</t>
    </rPh>
    <phoneticPr fontId="4"/>
  </si>
  <si>
    <t>0: Not defined
1: Sunday
2: Monday
3: Tuesday
4: Wednesday
5: Thursday
6: Friday
7: Saturday</t>
    <phoneticPr fontId="4"/>
  </si>
  <si>
    <t>時差を含む地域時間を元にした曜日。</t>
    <rPh sb="0" eb="2">
      <t>ジサ</t>
    </rPh>
    <rPh sb="3" eb="4">
      <t>フク</t>
    </rPh>
    <rPh sb="5" eb="7">
      <t>チイキ</t>
    </rPh>
    <rPh sb="7" eb="9">
      <t>ジカン</t>
    </rPh>
    <rPh sb="10" eb="11">
      <t>モト</t>
    </rPh>
    <rPh sb="14" eb="16">
      <t>ヨウビ</t>
    </rPh>
    <phoneticPr fontId="4"/>
  </si>
  <si>
    <t>エアコン関連</t>
    <rPh sb="4" eb="6">
      <t>カンレン</t>
    </rPh>
    <phoneticPr fontId="1"/>
  </si>
  <si>
    <t>フロント風量</t>
    <rPh sb="4" eb="6">
      <t>フウリョウ</t>
    </rPh>
    <phoneticPr fontId="1"/>
  </si>
  <si>
    <t>モード</t>
    <phoneticPr fontId="1"/>
  </si>
  <si>
    <t>リア風量</t>
    <rPh sb="2" eb="4">
      <t>フウリョウ</t>
    </rPh>
    <phoneticPr fontId="1"/>
  </si>
  <si>
    <t>ドライバ/助手席　Hot　Max</t>
    <rPh sb="5" eb="8">
      <t>ジョシュセキ</t>
    </rPh>
    <phoneticPr fontId="1"/>
  </si>
  <si>
    <t>ドライバ/助手席　Cool　Max</t>
    <rPh sb="5" eb="8">
      <t>ジョシュセキ</t>
    </rPh>
    <phoneticPr fontId="1"/>
  </si>
  <si>
    <t>エアコンONOFF</t>
    <phoneticPr fontId="1"/>
  </si>
  <si>
    <t>C_ACAC_FR</t>
  </si>
  <si>
    <t>ACINFO</t>
  </si>
  <si>
    <t>F952</t>
  </si>
  <si>
    <t>EF95251</t>
  </si>
  <si>
    <t>4.5-4.4</t>
  </si>
  <si>
    <t>0: 無し（AUTO制御、ｼｽﾃﾑOFF）
1: OFF（MANUAL制御）
2: NO（MANUAL制御）
3: 未使用</t>
  </si>
  <si>
    <t>FR席A/C ON/OFF表示</t>
  </si>
  <si>
    <t>C_ACFAN_FR</t>
  </si>
  <si>
    <t>0.3-0.0</t>
  </si>
  <si>
    <t>0: FAN0
1: FAN1
2: FAN2
3: FAN3
4: FAN4
5: FAN5
6: FAN6
7: FAN7
F: 非表示（ｼｽﾃﾑOFF）</t>
    <phoneticPr fontId="4"/>
  </si>
  <si>
    <t>FR席FAN風量表示</t>
  </si>
  <si>
    <t>C_ACTEMP_DR</t>
  </si>
  <si>
    <t>1.7-1.2</t>
  </si>
  <si>
    <t>0: 非表示（ｼｽﾃﾑOFF）
1: Hi
2: Lo
10: 16℃
1F:  31℃
20: 59°F
3F: 89°F</t>
  </si>
  <si>
    <t>DR席設定温度表示</t>
  </si>
  <si>
    <t>C_ACTEMP_AS</t>
  </si>
  <si>
    <t>2.7-2.2</t>
  </si>
  <si>
    <t>0: 非表示（ｼｽﾃﾑOFF）
1: Hi
2: Lo
3: 未使用
F: 未使用
10: 16℃
1F: 31℃
20: 59°F
3F: 89°F</t>
  </si>
  <si>
    <t>AS席設定温度表示
0: 非表示（ｼｽﾃﾑOFF）
1: Hi
2: Lo
3-15:未使用
16-31:16℃-31℃
32-63:59-89°F</t>
  </si>
  <si>
    <t>助手席　設定温度</t>
    <phoneticPr fontId="1"/>
  </si>
  <si>
    <t>ドライバ　設定温度</t>
    <rPh sb="5" eb="7">
      <t>セッテイ</t>
    </rPh>
    <rPh sb="7" eb="9">
      <t>オンド</t>
    </rPh>
    <phoneticPr fontId="1"/>
  </si>
  <si>
    <t>C_ACMAXHOT_DR</t>
  </si>
  <si>
    <t>1.1-1.1</t>
  </si>
  <si>
    <t>0: 消灯
1: 点灯</t>
  </si>
  <si>
    <t>DR席MAX HOT表示</t>
  </si>
  <si>
    <t>C_ACMAXCOOL_DR</t>
  </si>
  <si>
    <t>1.0-1.0</t>
  </si>
  <si>
    <t>DR席MAX COOL表示</t>
  </si>
  <si>
    <t>C_ACMODE_DR</t>
  </si>
  <si>
    <t>3.7-3.4</t>
  </si>
  <si>
    <t>0: 全点灯
1: DEF
2: H/D
3: HEAT
4: B/L
5: VENT
6: B/L L2
7: B/L L1
8: B/L M
9: B/L H1
A: B/L H2
F: 非表示</t>
  </si>
  <si>
    <t>DR席MODE表示</t>
  </si>
  <si>
    <t>C_ACTEMP_RR</t>
  </si>
  <si>
    <t>6.7-6.2</t>
  </si>
  <si>
    <t>0: No Display (System Off)
1: Hi
2: Lo
3: (Reserved)
F: (Reserved)
10: 16℃
1F: 31℃
20: 58?
3F: 89?</t>
  </si>
  <si>
    <t>Rear Temperature Display</t>
  </si>
  <si>
    <t>基本情報</t>
    <rPh sb="0" eb="2">
      <t>キホン</t>
    </rPh>
    <rPh sb="2" eb="4">
      <t>ジョウホウ</t>
    </rPh>
    <phoneticPr fontId="1"/>
  </si>
  <si>
    <t>シフト位置</t>
    <rPh sb="3" eb="5">
      <t>イチ</t>
    </rPh>
    <phoneticPr fontId="1"/>
  </si>
  <si>
    <t>VSAオフ</t>
    <phoneticPr fontId="1"/>
  </si>
  <si>
    <t>パーキングブレーキシステムオフ</t>
    <phoneticPr fontId="1"/>
  </si>
  <si>
    <t>追突軽減ブレーキオンオフ</t>
    <rPh sb="0" eb="2">
      <t>ツイトツ</t>
    </rPh>
    <rPh sb="2" eb="4">
      <t>ケイゲン</t>
    </rPh>
    <phoneticPr fontId="1"/>
  </si>
  <si>
    <t>バックライト点灯</t>
    <rPh sb="6" eb="8">
      <t>テントウ</t>
    </rPh>
    <phoneticPr fontId="1"/>
  </si>
  <si>
    <t>アイドルストップオンオフ</t>
    <phoneticPr fontId="1"/>
  </si>
  <si>
    <t>アイドルストップ復帰</t>
    <rPh sb="8" eb="10">
      <t>フッキ</t>
    </rPh>
    <phoneticPr fontId="1"/>
  </si>
  <si>
    <t>ECOスイッチON-OFF</t>
    <phoneticPr fontId="1"/>
  </si>
  <si>
    <t>CVT</t>
  </si>
  <si>
    <t>191</t>
  </si>
  <si>
    <t>0.5-0.5</t>
  </si>
  <si>
    <t xml:space="preserve">セレクトレバー位置
</t>
  </si>
  <si>
    <t>0.4-0.4</t>
  </si>
  <si>
    <t>AHU,EDPS,ENG,IDAS,METER,MVCPA,NAVI,VSA</t>
    <phoneticPr fontId="4"/>
  </si>
  <si>
    <t>0.3-0.3</t>
  </si>
  <si>
    <t>1: 'D'</t>
    <phoneticPr fontId="4"/>
  </si>
  <si>
    <t>0.2-0.2</t>
  </si>
  <si>
    <t xml:space="preserve">Select lever position
</t>
    <phoneticPr fontId="4"/>
  </si>
  <si>
    <t>AHU,ENG,IDAS,METER,MVCPA,NAVI,VSA</t>
    <phoneticPr fontId="4"/>
  </si>
  <si>
    <t>CVT_SHFT_IN_L</t>
    <phoneticPr fontId="4"/>
  </si>
  <si>
    <t>CVT_191</t>
    <phoneticPr fontId="4"/>
  </si>
  <si>
    <t>1: 'L'</t>
    <phoneticPr fontId="4"/>
  </si>
  <si>
    <t>1: 'L'</t>
    <phoneticPr fontId="4"/>
  </si>
  <si>
    <t xml:space="preserve">Select lever position
</t>
    <phoneticPr fontId="4"/>
  </si>
  <si>
    <t>AHU,ENG,IDAS,METER,MVCPA,NAVI,VSA</t>
    <phoneticPr fontId="4"/>
  </si>
  <si>
    <t>CVT_SHFT_IN_S</t>
    <phoneticPr fontId="4"/>
  </si>
  <si>
    <t>1: 'S'</t>
    <phoneticPr fontId="4"/>
  </si>
  <si>
    <t xml:space="preserve">セレクトレバー位置
ﾒｰﾀ”S”点灯情報
※下記2仕様におけるS点灯情報
・ｼﾌﾄﾚﾊﾞｰ”Sﾚﾝｼﾞ”
 ・S SWによる”ｽﾎﾟｰﾂﾓｰﾄﾞ（SPO-IND）” </t>
    <phoneticPr fontId="4"/>
  </si>
  <si>
    <t>Select lever position
Meter 'S' lighting information
* S lighting information under the following two specifications
- 'S range' on the shift lever
 - 'Sports mode (SPO-IND)' effected by the S SW </t>
    <phoneticPr fontId="4"/>
  </si>
  <si>
    <t>CVT_SHFT_IN_D</t>
    <phoneticPr fontId="4"/>
  </si>
  <si>
    <t>CVT_191</t>
    <phoneticPr fontId="4"/>
  </si>
  <si>
    <t>1: 'D'</t>
    <phoneticPr fontId="4"/>
  </si>
  <si>
    <t>AHU,EDPS,ENG,EPS,IDAS,METER,MVCPA,NAVI,VSA</t>
    <phoneticPr fontId="4"/>
  </si>
  <si>
    <t>CVT_SHFT_IN_NEUTRAL</t>
    <phoneticPr fontId="4"/>
  </si>
  <si>
    <t>CVT_191</t>
    <phoneticPr fontId="4"/>
  </si>
  <si>
    <t>1: ニュートラル</t>
    <phoneticPr fontId="4"/>
  </si>
  <si>
    <t>1: Neutral</t>
    <phoneticPr fontId="4"/>
  </si>
  <si>
    <t>AHU,EDPS,ENG,IDAS,METER,MVCPA,NAVI,VSA</t>
    <phoneticPr fontId="4"/>
  </si>
  <si>
    <t>CVT_SHFT_IN_REVERSE</t>
    <phoneticPr fontId="4"/>
  </si>
  <si>
    <t>1: リバース</t>
    <phoneticPr fontId="4"/>
  </si>
  <si>
    <t>1: Reverse</t>
    <phoneticPr fontId="4"/>
  </si>
  <si>
    <t>CVT_SHFT_IN_PARKING</t>
    <phoneticPr fontId="4"/>
  </si>
  <si>
    <t>1: パーキング</t>
    <phoneticPr fontId="4"/>
  </si>
  <si>
    <t>1: Parking</t>
    <phoneticPr fontId="4"/>
  </si>
  <si>
    <t xml:space="preserve">Select lever position
</t>
    <phoneticPr fontId="4"/>
  </si>
  <si>
    <t>METER_SW_STATUS_VSA_OFF</t>
    <phoneticPr fontId="4"/>
  </si>
  <si>
    <t>METER_1A6</t>
    <phoneticPr fontId="4"/>
  </si>
  <si>
    <t>1A6</t>
    <phoneticPr fontId="4"/>
  </si>
  <si>
    <t xml:space="preserve">1: VSA-オフ スイッチ オン  </t>
    <phoneticPr fontId="4"/>
  </si>
  <si>
    <t>1: VSA-off SW ON</t>
    <phoneticPr fontId="4"/>
  </si>
  <si>
    <t>Meterでチャタリング吸収を行う。</t>
  </si>
  <si>
    <t>EDPS,EPS,IDAS,MVCPA,NAVI,VSA</t>
    <phoneticPr fontId="4"/>
  </si>
  <si>
    <t>METER_SW_STATUS_PARK_BRAKE</t>
    <phoneticPr fontId="4"/>
  </si>
  <si>
    <t>METER_1A6</t>
    <phoneticPr fontId="4"/>
  </si>
  <si>
    <t>1: パーキングブレーキ スイッチ オン</t>
    <phoneticPr fontId="4"/>
  </si>
  <si>
    <t>1: Parking brake SW ON</t>
    <phoneticPr fontId="4"/>
  </si>
  <si>
    <t>METER_SW_STATUS_CVR_B</t>
    <phoneticPr fontId="4"/>
  </si>
  <si>
    <t>METER_1A6</t>
    <phoneticPr fontId="4"/>
  </si>
  <si>
    <t>1.3-1.3</t>
  </si>
  <si>
    <t>1: 追突軽減ブレーキ(B) スイッチ オン</t>
    <phoneticPr fontId="4"/>
  </si>
  <si>
    <t>1: Rear-end collision reduction brake (B) switch ON</t>
    <phoneticPr fontId="4"/>
  </si>
  <si>
    <t>Meterでチャタリング吸収を行う。</t>
    <rPh sb="12" eb="14">
      <t>キュウシュウ</t>
    </rPh>
    <rPh sb="15" eb="16">
      <t>オコナ</t>
    </rPh>
    <phoneticPr fontId="4"/>
  </si>
  <si>
    <t>METER_RL_STATUS</t>
    <phoneticPr fontId="4"/>
  </si>
  <si>
    <t>METER_1A6</t>
    <phoneticPr fontId="4"/>
  </si>
  <si>
    <t>2.2-2.2</t>
  </si>
  <si>
    <t>0: バックライト OFF
1: バックライト ON</t>
    <phoneticPr fontId="4"/>
  </si>
  <si>
    <t>0: Backlight OFF
1: Backlight ON</t>
    <phoneticPr fontId="4"/>
  </si>
  <si>
    <t>バックライト入力情報
BCAN MICU  4.7: C_BACKLTSWのゲートウエイ</t>
    <phoneticPr fontId="4"/>
  </si>
  <si>
    <t>METER_IS_INHIBITSW_ON</t>
    <phoneticPr fontId="4"/>
  </si>
  <si>
    <t>METER_221</t>
    <phoneticPr fontId="4"/>
  </si>
  <si>
    <t>221</t>
  </si>
  <si>
    <t>2.5-2.5</t>
    <phoneticPr fontId="4"/>
  </si>
  <si>
    <t>1: アイドルストップ禁止SW ON</t>
    <phoneticPr fontId="4"/>
  </si>
  <si>
    <t>アイドルストップ禁止SW情報。</t>
    <rPh sb="8" eb="10">
      <t>キンシ</t>
    </rPh>
    <rPh sb="12" eb="14">
      <t>ジョウホウ</t>
    </rPh>
    <phoneticPr fontId="4"/>
  </si>
  <si>
    <t>METER_ECONSW_ON</t>
    <phoneticPr fontId="4"/>
  </si>
  <si>
    <t>2.7-2.7</t>
    <phoneticPr fontId="4"/>
  </si>
  <si>
    <t>Unsigned</t>
    <phoneticPr fontId="4"/>
  </si>
  <si>
    <t>1: ECON SWオン情報</t>
    <phoneticPr fontId="4"/>
  </si>
  <si>
    <t>1: Econ SW ON information</t>
    <phoneticPr fontId="4"/>
  </si>
  <si>
    <t>ENG_IS_INH_REASON</t>
    <phoneticPr fontId="4"/>
  </si>
  <si>
    <t>ENG_320</t>
    <phoneticPr fontId="4"/>
  </si>
  <si>
    <t>320</t>
  </si>
  <si>
    <t>5.2-5.0</t>
    <phoneticPr fontId="4"/>
  </si>
  <si>
    <t>0: なし
1: BATT
2: エアコン
3: ENG水温
4: BATT始動
5: エアコン始動
6: ブレーキ踏み込み要求
7: クラッチ踏み込み要求</t>
    <phoneticPr fontId="4"/>
  </si>
  <si>
    <t>0: Nothing
1: BATT
2: A/C
3: ENG Water Temperature
4: ENG Run Request （BATT） 
5: ENG Run Request （A/C） 
6: Request Tread On Brake
7: Request Tread On Clutch</t>
    <phoneticPr fontId="4"/>
  </si>
  <si>
    <t>アイドルストップ禁止理由表示要求</t>
    <rPh sb="8" eb="10">
      <t>キンシ</t>
    </rPh>
    <rPh sb="10" eb="12">
      <t>リユウ</t>
    </rPh>
    <rPh sb="12" eb="14">
      <t>ヒョウジ</t>
    </rPh>
    <rPh sb="14" eb="16">
      <t>ヨウキュウ</t>
    </rPh>
    <phoneticPr fontId="4"/>
  </si>
  <si>
    <t>LKASSW</t>
    <phoneticPr fontId="1"/>
  </si>
  <si>
    <t>LKASスイッチオン</t>
    <phoneticPr fontId="1"/>
  </si>
  <si>
    <t>LKAS車線支援維持機能中</t>
    <rPh sb="4" eb="6">
      <t>シャセン</t>
    </rPh>
    <rPh sb="6" eb="8">
      <t>シエン</t>
    </rPh>
    <rPh sb="8" eb="10">
      <t>イジ</t>
    </rPh>
    <rPh sb="10" eb="12">
      <t>キノウ</t>
    </rPh>
    <rPh sb="12" eb="13">
      <t>チュウ</t>
    </rPh>
    <phoneticPr fontId="1"/>
  </si>
  <si>
    <t>LKAS　Ready表示</t>
    <rPh sb="10" eb="12">
      <t>ヒョウジ</t>
    </rPh>
    <phoneticPr fontId="1"/>
  </si>
  <si>
    <t>LKAS車線表示</t>
    <rPh sb="4" eb="6">
      <t>シャセン</t>
    </rPh>
    <rPh sb="6" eb="8">
      <t>ヒョウジ</t>
    </rPh>
    <phoneticPr fontId="1"/>
  </si>
  <si>
    <t>LKASステアマーク表示</t>
    <rPh sb="10" eb="12">
      <t>ヒョウジ</t>
    </rPh>
    <phoneticPr fontId="1"/>
  </si>
  <si>
    <t>逸脱警報表示</t>
    <rPh sb="0" eb="2">
      <t>イツダツ</t>
    </rPh>
    <rPh sb="2" eb="4">
      <t>ケイホウ</t>
    </rPh>
    <rPh sb="4" eb="6">
      <t>ヒョウジ</t>
    </rPh>
    <phoneticPr fontId="1"/>
  </si>
  <si>
    <t>LKAS警報音</t>
    <rPh sb="4" eb="6">
      <t>ケイホウ</t>
    </rPh>
    <rPh sb="6" eb="7">
      <t>オン</t>
    </rPh>
    <phoneticPr fontId="1"/>
  </si>
  <si>
    <t>警報関連</t>
    <rPh sb="0" eb="2">
      <t>ケイホウ</t>
    </rPh>
    <rPh sb="2" eb="4">
      <t>カンレン</t>
    </rPh>
    <phoneticPr fontId="1"/>
  </si>
  <si>
    <t>ブレーキ</t>
    <phoneticPr fontId="1"/>
  </si>
  <si>
    <t>ABS</t>
    <phoneticPr fontId="1"/>
  </si>
  <si>
    <t>VSA</t>
    <phoneticPr fontId="1"/>
  </si>
  <si>
    <t>パンク</t>
    <phoneticPr fontId="1"/>
  </si>
  <si>
    <t>ブレーキシステム</t>
    <phoneticPr fontId="1"/>
  </si>
  <si>
    <t>追突軽減ブレーキ</t>
    <rPh sb="0" eb="2">
      <t>ツイトツ</t>
    </rPh>
    <rPh sb="2" eb="4">
      <t>ケイゲン</t>
    </rPh>
    <phoneticPr fontId="1"/>
  </si>
  <si>
    <t>残燃料</t>
    <rPh sb="0" eb="1">
      <t>ザン</t>
    </rPh>
    <rPh sb="1" eb="3">
      <t>ネンリョウ</t>
    </rPh>
    <phoneticPr fontId="1"/>
  </si>
  <si>
    <t>前後左右ドア</t>
    <rPh sb="0" eb="2">
      <t>ゼンゴ</t>
    </rPh>
    <rPh sb="2" eb="4">
      <t>サユウ</t>
    </rPh>
    <phoneticPr fontId="1"/>
  </si>
  <si>
    <t>VSA制御中</t>
    <rPh sb="3" eb="5">
      <t>セイギョ</t>
    </rPh>
    <rPh sb="5" eb="6">
      <t>チュウ</t>
    </rPh>
    <phoneticPr fontId="1"/>
  </si>
  <si>
    <t>ABS制御中</t>
    <rPh sb="3" eb="5">
      <t>セイギョ</t>
    </rPh>
    <rPh sb="5" eb="6">
      <t>チュウ</t>
    </rPh>
    <phoneticPr fontId="1"/>
  </si>
  <si>
    <t>前、後シートベルト</t>
    <rPh sb="0" eb="1">
      <t>ゼン</t>
    </rPh>
    <rPh sb="2" eb="3">
      <t>ウシ</t>
    </rPh>
    <phoneticPr fontId="1"/>
  </si>
  <si>
    <t>バッテリー劣化</t>
    <rPh sb="5" eb="7">
      <t>レッカ</t>
    </rPh>
    <phoneticPr fontId="1"/>
  </si>
  <si>
    <t>SRS</t>
    <phoneticPr fontId="1"/>
  </si>
  <si>
    <t>SRS</t>
  </si>
  <si>
    <t>METER_294</t>
    <phoneticPr fontId="4"/>
  </si>
  <si>
    <t>1: 警告灯点灯</t>
    <phoneticPr fontId="4"/>
  </si>
  <si>
    <t>1: Warning lamp ON</t>
    <phoneticPr fontId="4"/>
  </si>
  <si>
    <t>METER_WARN_STATUS_FUEL</t>
    <phoneticPr fontId="4"/>
  </si>
  <si>
    <t xml:space="preserve">残燃料警告灯
</t>
  </si>
  <si>
    <t>Remaining fuel warning lamp</t>
    <phoneticPr fontId="4"/>
  </si>
  <si>
    <t>METER,NAVI</t>
    <phoneticPr fontId="4"/>
  </si>
  <si>
    <t>SRS_DR_BELT</t>
    <phoneticPr fontId="4"/>
  </si>
  <si>
    <t>SRS_305</t>
    <phoneticPr fontId="4"/>
  </si>
  <si>
    <t>305</t>
  </si>
  <si>
    <t>0: Dｒシートベルト不警報
1: Drシートベルト警報</t>
    <phoneticPr fontId="4"/>
  </si>
  <si>
    <t>0: No Dr seat belt warning
1: Dr seat belt warning</t>
    <phoneticPr fontId="4"/>
  </si>
  <si>
    <t>Dr席シートベルトリマインダ情報
（“非装着”→警報）</t>
    <phoneticPr fontId="4"/>
  </si>
  <si>
    <t>Dr seat belt reminder information
('Not fastened'® Warning)</t>
    <phoneticPr fontId="4"/>
  </si>
  <si>
    <t>SRS_PS1_BELT</t>
    <phoneticPr fontId="4"/>
  </si>
  <si>
    <t>0.6-0.6</t>
  </si>
  <si>
    <t>0: Ps1シートベルト不警報
1: Ps1シートベルト警報</t>
    <phoneticPr fontId="4"/>
  </si>
  <si>
    <t>0: No Ps1 seat belt warning
1: Ps1 seat belt warning</t>
    <phoneticPr fontId="4"/>
  </si>
  <si>
    <t>Ps席シートベルトリマインダ情報
（“着座”＆“非装着”→警報）</t>
    <phoneticPr fontId="4"/>
  </si>
  <si>
    <t>Ps seat belt reminder information
('Seated' &amp; 'Not fastened' ® Warning)</t>
    <phoneticPr fontId="4"/>
  </si>
  <si>
    <t>CVT,ENG,IDAS</t>
    <phoneticPr fontId="4"/>
  </si>
  <si>
    <t>VSA_ACC_BRAKE_ACT</t>
    <phoneticPr fontId="4"/>
  </si>
  <si>
    <t>VSA_1A4</t>
    <phoneticPr fontId="4"/>
  </si>
  <si>
    <t>2.7-2.7</t>
  </si>
  <si>
    <t>1: 追突軽減ブレーキ又はACCブレーキ作動中</t>
    <phoneticPr fontId="4"/>
  </si>
  <si>
    <t>1:  Rear-end collision reduction brake or ACC brake active</t>
    <phoneticPr fontId="4"/>
  </si>
  <si>
    <t>ABS,VSA</t>
    <phoneticPr fontId="4"/>
  </si>
  <si>
    <t>AHU,ENG,IDAS,METER,NAVI</t>
    <phoneticPr fontId="4"/>
  </si>
  <si>
    <t>VSA_WARN_STATUS_BRAKE</t>
    <phoneticPr fontId="4"/>
  </si>
  <si>
    <t>3.7-3.7</t>
  </si>
  <si>
    <t>1: BRAKE ウォーニングランプ点灯</t>
    <phoneticPr fontId="4"/>
  </si>
  <si>
    <t>1: Brake warning lamp ON</t>
    <phoneticPr fontId="4"/>
  </si>
  <si>
    <t>AHU,NAVI</t>
    <phoneticPr fontId="4"/>
  </si>
  <si>
    <t>VSA_WARN_STATUS_PUNCTURE</t>
    <phoneticPr fontId="4"/>
  </si>
  <si>
    <t>VSA_1A4</t>
    <phoneticPr fontId="4"/>
  </si>
  <si>
    <t>3.1-3.1</t>
  </si>
  <si>
    <t>1: PUNCTURE ウォーニングランプ点灯</t>
    <phoneticPr fontId="4"/>
  </si>
  <si>
    <t>1: PUNCTURE warning lamp ON</t>
    <phoneticPr fontId="4"/>
  </si>
  <si>
    <t>VSA_WARN_STATUS_BRAKESYSTEM</t>
    <phoneticPr fontId="4"/>
  </si>
  <si>
    <t>1A4</t>
    <phoneticPr fontId="4"/>
  </si>
  <si>
    <t>1: BRAKE SYSTEM ウォーニングランプ点灯</t>
    <phoneticPr fontId="4"/>
  </si>
  <si>
    <t>1: Brake system warning lamp ON</t>
    <phoneticPr fontId="4"/>
  </si>
  <si>
    <t>CVT,ENG,IDAS</t>
    <phoneticPr fontId="4"/>
  </si>
  <si>
    <t>VSA_ACC_BRAKE_ACT</t>
    <phoneticPr fontId="4"/>
  </si>
  <si>
    <t>VSA_1A4</t>
    <phoneticPr fontId="4"/>
  </si>
  <si>
    <t>1: 追突軽減ブレーキ又はACCブレーキ作動中</t>
    <phoneticPr fontId="4"/>
  </si>
  <si>
    <t>1:  Rear-end collision reduction brake or ACC brake active</t>
    <phoneticPr fontId="4"/>
  </si>
  <si>
    <t>AHU,CVT,ENG,IDAS,MVCPA,NAVI</t>
    <phoneticPr fontId="4"/>
  </si>
  <si>
    <t>VSA_VSA_TCS_ACT</t>
    <phoneticPr fontId="4"/>
  </si>
  <si>
    <t>1: VSA,TCS作動中</t>
    <phoneticPr fontId="4"/>
  </si>
  <si>
    <t>1:  VSA, TCS active</t>
    <phoneticPr fontId="4"/>
  </si>
  <si>
    <t>TSAが作動しﾌﾞﾚｰｷﾗﾝﾌﾟ点灯をする場合はﾋﾞｯﾄを1にすること</t>
  </si>
  <si>
    <t>If the TSA becomes active and the brake lamp turns ON, the bit must be turned 1.</t>
  </si>
  <si>
    <t>ENG_IS_BATT_DEGRADATION_INFO</t>
    <phoneticPr fontId="4"/>
  </si>
  <si>
    <t>ENG_320</t>
    <phoneticPr fontId="4"/>
  </si>
  <si>
    <t>7.6-7.6</t>
    <phoneticPr fontId="4"/>
  </si>
  <si>
    <t>1: 表示要求</t>
    <phoneticPr fontId="4"/>
  </si>
  <si>
    <t>バッテリ劣化検知表示要求</t>
    <rPh sb="4" eb="6">
      <t>レッカ</t>
    </rPh>
    <rPh sb="6" eb="8">
      <t>ケンチ</t>
    </rPh>
    <rPh sb="8" eb="10">
      <t>ヒョウジ</t>
    </rPh>
    <rPh sb="10" eb="12">
      <t>ヨウキュウ</t>
    </rPh>
    <phoneticPr fontId="4"/>
  </si>
  <si>
    <t>METER_WARN_STATUS_VSA_ACT</t>
    <phoneticPr fontId="4"/>
  </si>
  <si>
    <t>METER_405</t>
    <phoneticPr fontId="4"/>
  </si>
  <si>
    <t>405</t>
  </si>
  <si>
    <t>1: VSA ACT点灯</t>
    <phoneticPr fontId="4"/>
  </si>
  <si>
    <t>METER_WARN_STATUS_ABS</t>
    <phoneticPr fontId="4"/>
  </si>
  <si>
    <t>METER_405</t>
    <phoneticPr fontId="4"/>
  </si>
  <si>
    <t>1: ABS点灯</t>
    <phoneticPr fontId="4"/>
  </si>
  <si>
    <t>METER_WARN_STATUS_SRS</t>
    <phoneticPr fontId="4"/>
  </si>
  <si>
    <t>1: SRS点灯</t>
    <phoneticPr fontId="4"/>
  </si>
  <si>
    <t>METER_WARN_STATUS_DR_RL</t>
    <phoneticPr fontId="4"/>
  </si>
  <si>
    <t>4.7-4.7</t>
  </si>
  <si>
    <t>1: DrRL (ドア開)点灯</t>
    <phoneticPr fontId="4"/>
  </si>
  <si>
    <t>METER_WARN_STATUS_DR_FR</t>
    <phoneticPr fontId="4"/>
  </si>
  <si>
    <t>1: DrFR (ドア開)点灯</t>
    <phoneticPr fontId="4"/>
  </si>
  <si>
    <t>METER_WARN_STATUS_DR_FL</t>
    <phoneticPr fontId="4"/>
  </si>
  <si>
    <t>1: DｒFL (ドア開)点灯</t>
    <phoneticPr fontId="4"/>
  </si>
  <si>
    <t>METER_WARN_STATUS_DR_RR</t>
    <phoneticPr fontId="4"/>
  </si>
  <si>
    <t>METER_405</t>
    <phoneticPr fontId="4"/>
  </si>
  <si>
    <t>5.0-5.0</t>
  </si>
  <si>
    <t>1: DrRR (ドア開)点灯</t>
    <phoneticPr fontId="4"/>
  </si>
  <si>
    <t>METER_WARN_STATUS_TRUNK</t>
    <phoneticPr fontId="4"/>
  </si>
  <si>
    <t>5.1-5.1</t>
  </si>
  <si>
    <t>1: Trunk Open</t>
    <phoneticPr fontId="4"/>
  </si>
  <si>
    <t>ACC関連</t>
    <rPh sb="3" eb="5">
      <t>カンレン</t>
    </rPh>
    <phoneticPr fontId="1"/>
  </si>
  <si>
    <t>クルーズメインオン‐オフ</t>
    <phoneticPr fontId="1"/>
  </si>
  <si>
    <t>ACC指示車速</t>
    <rPh sb="3" eb="5">
      <t>シジ</t>
    </rPh>
    <rPh sb="5" eb="6">
      <t>シャ</t>
    </rPh>
    <rPh sb="6" eb="7">
      <t>ソク</t>
    </rPh>
    <phoneticPr fontId="1"/>
  </si>
  <si>
    <t>ACC車間設定</t>
    <rPh sb="3" eb="5">
      <t>シャカン</t>
    </rPh>
    <rPh sb="5" eb="7">
      <t>セッテイ</t>
    </rPh>
    <phoneticPr fontId="1"/>
  </si>
  <si>
    <t>ACCターゲット種別</t>
    <rPh sb="8" eb="10">
      <t>シュベツ</t>
    </rPh>
    <phoneticPr fontId="1"/>
  </si>
  <si>
    <t>静止物</t>
    <rPh sb="0" eb="2">
      <t>セイシ</t>
    </rPh>
    <rPh sb="2" eb="3">
      <t>ブツ</t>
    </rPh>
    <phoneticPr fontId="1"/>
  </si>
  <si>
    <t>移動物</t>
    <rPh sb="0" eb="2">
      <t>イドウ</t>
    </rPh>
    <rPh sb="2" eb="3">
      <t>ブツ</t>
    </rPh>
    <phoneticPr fontId="1"/>
  </si>
  <si>
    <t>ACCブザーオン</t>
    <phoneticPr fontId="1"/>
  </si>
  <si>
    <t>６種類</t>
    <rPh sb="1" eb="3">
      <t>シュルイ</t>
    </rPh>
    <phoneticPr fontId="1"/>
  </si>
  <si>
    <t>ACCインフォ</t>
    <phoneticPr fontId="1"/>
  </si>
  <si>
    <t>非表示</t>
    <rPh sb="0" eb="3">
      <t>ヒヒョウジ</t>
    </rPh>
    <phoneticPr fontId="1"/>
  </si>
  <si>
    <t>ACC障害物距離</t>
    <rPh sb="3" eb="6">
      <t>ショウガイブツ</t>
    </rPh>
    <rPh sb="6" eb="8">
      <t>キョリ</t>
    </rPh>
    <phoneticPr fontId="1"/>
  </si>
  <si>
    <t>ACC障害物相対速度</t>
    <rPh sb="3" eb="6">
      <t>ショウガイブツ</t>
    </rPh>
    <rPh sb="6" eb="8">
      <t>ソウタイ</t>
    </rPh>
    <rPh sb="8" eb="10">
      <t>ソクド</t>
    </rPh>
    <phoneticPr fontId="1"/>
  </si>
  <si>
    <t>先行車発進お知らせ</t>
    <rPh sb="0" eb="3">
      <t>センコウシャ</t>
    </rPh>
    <rPh sb="3" eb="5">
      <t>ハッシン</t>
    </rPh>
    <rPh sb="6" eb="7">
      <t>シ</t>
    </rPh>
    <phoneticPr fontId="1"/>
  </si>
  <si>
    <t>ACCオープニングメッセージ　高速で使って</t>
    <rPh sb="15" eb="17">
      <t>コウソク</t>
    </rPh>
    <rPh sb="18" eb="19">
      <t>ツカ</t>
    </rPh>
    <phoneticPr fontId="1"/>
  </si>
  <si>
    <t>ACC勾配推定</t>
    <rPh sb="3" eb="5">
      <t>コウバイ</t>
    </rPh>
    <rPh sb="5" eb="7">
      <t>スイテイ</t>
    </rPh>
    <phoneticPr fontId="1"/>
  </si>
  <si>
    <t>ACCエンブレ推定値</t>
    <rPh sb="7" eb="10">
      <t>スイテイチ</t>
    </rPh>
    <phoneticPr fontId="1"/>
  </si>
  <si>
    <t>IDAS,METER,VSA</t>
    <phoneticPr fontId="4"/>
  </si>
  <si>
    <t>ENG_CRUISE_STATUS_CRUISE_LMP</t>
    <phoneticPr fontId="4"/>
  </si>
  <si>
    <t>ENG_17C</t>
    <phoneticPr fontId="4"/>
  </si>
  <si>
    <t>1: クルーズ制御ランプ点灯</t>
    <phoneticPr fontId="4"/>
  </si>
  <si>
    <t>1: Cruise control lamp ON</t>
    <phoneticPr fontId="4"/>
  </si>
  <si>
    <t>クルーズset</t>
    <phoneticPr fontId="1"/>
  </si>
  <si>
    <t>ENG,IDAS</t>
    <phoneticPr fontId="4"/>
  </si>
  <si>
    <t>METER_SW_STATUS_CC_STANDARD</t>
    <phoneticPr fontId="4"/>
  </si>
  <si>
    <t>METER_1A6</t>
    <phoneticPr fontId="4"/>
  </si>
  <si>
    <t>0.7-0.5</t>
    <phoneticPr fontId="4"/>
  </si>
  <si>
    <t>Unsigned</t>
    <phoneticPr fontId="4"/>
  </si>
  <si>
    <t>00: ON操作なし
01: メイン スイッチ オン
02: キャンセル スイッチ オン
03: SET スイッチ オン
04: RESUME スイッチ オン
05: 
06: ハーネス断線
07: ハーネスショート</t>
    <phoneticPr fontId="4"/>
  </si>
  <si>
    <t>00: ＡＬＬ ＯＦＦ
01: ＭＡＩＮ ＳＷ ＯＮ
02: ＣＡＮＣＥＬ ＳＷ ＯＮ
03: ＳＥＴ ＳＷ ＯＮ
04: ＲＥＳＵＭＥ ＳＷ ＯＮ
05: 
06: ＨＡＲＮＥＳＳ ＯＰＥＮ
07: ＨＡＲＮＥＳＳ ＳＨＯＲＴ</t>
    <phoneticPr fontId="4"/>
  </si>
  <si>
    <t>クルーズＳＷ分圧情報（ＭＡＩＮ／ＣＡＮＣＥＬ／ＳＥＴ／ＲＥＳＵＭＥ）</t>
    <phoneticPr fontId="4"/>
  </si>
  <si>
    <t>ENG,METER</t>
    <phoneticPr fontId="4"/>
  </si>
  <si>
    <t>ACC_DISPLAY_SPEED_30C</t>
    <phoneticPr fontId="4"/>
  </si>
  <si>
    <t>ACC_30C</t>
    <phoneticPr fontId="4"/>
  </si>
  <si>
    <t>30C</t>
  </si>
  <si>
    <t>3.7-3.0</t>
  </si>
  <si>
    <t>FC: 'STOP'を表示
FD: '- -'を表示
FE: 'C C'を表示</t>
    <phoneticPr fontId="4"/>
  </si>
  <si>
    <t>FC: 'STOP' is shown
FD: '---' is shown
FE:  'C C' is shown</t>
    <phoneticPr fontId="4"/>
  </si>
  <si>
    <t>ACC表示指示車速
--制御中の場合--
FB-FFhの表示，または表示OFF動作はﾒｰﾀｰ判断によるｻｰﾋﾞｽﾓｰﾄﾞ時はNo.やTCを出力
メモリー車速表示の場合は、速度単位を添えて表示する
0-FA: 0-250を表示
FBh,FF: 表示オフ</t>
    <phoneticPr fontId="4"/>
  </si>
  <si>
    <t xml:space="preserve">ACC command vehicle speed to be displayed
</t>
    <phoneticPr fontId="4"/>
  </si>
  <si>
    <t>ACCメモリ</t>
    <phoneticPr fontId="1"/>
  </si>
  <si>
    <t>ENG_CRUISE_MEMORY_SPEED</t>
    <phoneticPr fontId="4"/>
  </si>
  <si>
    <t>ENG_324</t>
    <phoneticPr fontId="4"/>
  </si>
  <si>
    <t>km/h</t>
  </si>
  <si>
    <t>オートクルーズメモリ車速
0～255km/h,ﾒｰﾀ補正済みﾃﾞｰﾀ</t>
    <phoneticPr fontId="4"/>
  </si>
  <si>
    <t>Memorized auto cruise vehicle speed
0 to 255 km/h. Data after meter correction.</t>
    <phoneticPr fontId="4"/>
  </si>
  <si>
    <t>ACC_INFO_IND_DISTANCE</t>
    <phoneticPr fontId="4"/>
  </si>
  <si>
    <t>5.7-5.6</t>
  </si>
  <si>
    <t>0: 設定なし
1: SHORT
2: MIDDLE
3: LONG</t>
    <phoneticPr fontId="4"/>
  </si>
  <si>
    <t>0: Not set
1: Short
2: Middle
3: Long</t>
    <phoneticPr fontId="4"/>
  </si>
  <si>
    <t>ACC車間設定</t>
  </si>
  <si>
    <t>ACC headway distance setting</t>
    <phoneticPr fontId="4"/>
  </si>
  <si>
    <t>ACC_INFO_IND_ACCLSF_SUBSEG</t>
    <phoneticPr fontId="4"/>
  </si>
  <si>
    <t>ACC_30C</t>
    <phoneticPr fontId="4"/>
  </si>
  <si>
    <t>5.5-5.4</t>
  </si>
  <si>
    <t>0: 非表示
1: '先行車なし（制御中）'点灯
2: '先行車あり（制御中）'点灯
3: 'OFF'点灯</t>
    <phoneticPr fontId="4"/>
  </si>
  <si>
    <t>0: No display
1:  'NO LEADING CAR (CONTROL ACTIVE)' is lit
2:  'LEADING CAR (CONTROL ACTIVE)' is lit
3: 'OFF' is lit</t>
    <phoneticPr fontId="4"/>
  </si>
  <si>
    <t>ACCLSF制御副表示</t>
  </si>
  <si>
    <t>ACCLSF control sub-display</t>
    <phoneticPr fontId="4"/>
  </si>
  <si>
    <t>ACC_INFO_BUZZER_ON</t>
    <phoneticPr fontId="4"/>
  </si>
  <si>
    <t>6.3-6.1</t>
  </si>
  <si>
    <t>0: ブザーオフ
1: ブザーオン(ピ_ピ_ピ_・・・）
2: ブザーオン(ピ-）1
3: ブザーオン(ピ__）
4: ブザーオン(ピ_ピ_）
5: ブザーオン(ピ-）2</t>
    <phoneticPr fontId="4"/>
  </si>
  <si>
    <t>0: Buzzer OFF
1: Buzzer ON (beep, beep, beep, ...)
2: Buzzer ON (beep) 1
3: Buzzer ON (beep)
4: Buzzer ON (beep, beep)
5: Buzzer ON (beep) 2</t>
    <phoneticPr fontId="4"/>
  </si>
  <si>
    <t>表示、ブザーイネーブル</t>
  </si>
  <si>
    <t>Display, buzzer enabling</t>
    <phoneticPr fontId="4"/>
  </si>
  <si>
    <t>ACC_INFO_IND_WARNING</t>
    <phoneticPr fontId="4"/>
  </si>
  <si>
    <t>ACC_30C</t>
    <phoneticPr fontId="4"/>
  </si>
  <si>
    <t>5.3-5.2</t>
  </si>
  <si>
    <t>0: 非表示
1: 'BRAKE'点灯
2: 'シフトアップ'点灯
3: 'シフトダウン'点灯</t>
    <phoneticPr fontId="4"/>
  </si>
  <si>
    <t>0: No display
1: 'BRAKE' is lit
2:  'UPSHIFT' is lit
3: 'DOWNSHIFT' is lit</t>
    <phoneticPr fontId="4"/>
  </si>
  <si>
    <t>警報表示</t>
  </si>
  <si>
    <t>Warning display</t>
    <phoneticPr fontId="4"/>
  </si>
  <si>
    <t>SS30_TARGET_DIST</t>
    <phoneticPr fontId="4"/>
  </si>
  <si>
    <t>SS30_38C</t>
    <phoneticPr fontId="4"/>
  </si>
  <si>
    <t>38C</t>
  </si>
  <si>
    <t>2.6-2.0</t>
  </si>
  <si>
    <t>m</t>
  </si>
  <si>
    <t>障害物距離
障害物までの距離</t>
    <rPh sb="0" eb="3">
      <t>ショウガイブツ</t>
    </rPh>
    <rPh sb="3" eb="5">
      <t>キョリ</t>
    </rPh>
    <phoneticPr fontId="4"/>
  </si>
  <si>
    <t>SS30_TARGET_RATE</t>
    <phoneticPr fontId="4"/>
  </si>
  <si>
    <t>SS30_38C</t>
    <phoneticPr fontId="4"/>
  </si>
  <si>
    <t>m/s</t>
  </si>
  <si>
    <t>障害物相対速度
障害物との相対速度</t>
    <rPh sb="0" eb="3">
      <t>ショウガイブツ</t>
    </rPh>
    <rPh sb="3" eb="5">
      <t>ソウタイ</t>
    </rPh>
    <rPh sb="5" eb="7">
      <t>ソクド</t>
    </rPh>
    <phoneticPr fontId="4"/>
  </si>
  <si>
    <t>ACC_INFO_SIF</t>
    <phoneticPr fontId="4"/>
  </si>
  <si>
    <t>ACC_39F</t>
    <phoneticPr fontId="4"/>
  </si>
  <si>
    <t>39F</t>
  </si>
  <si>
    <t>1: 'SIF先行車発進お知らせ表示</t>
    <phoneticPr fontId="9"/>
  </si>
  <si>
    <t>1: 'SIF(Start Information)</t>
    <phoneticPr fontId="4"/>
  </si>
  <si>
    <t>先行車発進お知らせ表示要求</t>
    <rPh sb="0" eb="3">
      <t>センコウシャ</t>
    </rPh>
    <rPh sb="3" eb="5">
      <t>ハッシン</t>
    </rPh>
    <rPh sb="6" eb="7">
      <t>シ</t>
    </rPh>
    <rPh sb="9" eb="11">
      <t>ヒョウジ</t>
    </rPh>
    <rPh sb="11" eb="13">
      <t>ヨウキュウ</t>
    </rPh>
    <phoneticPr fontId="9"/>
  </si>
  <si>
    <t>ACC_INFO_LSFMSG_OPENING</t>
    <phoneticPr fontId="4"/>
  </si>
  <si>
    <t>ACC_39F</t>
    <phoneticPr fontId="4"/>
  </si>
  <si>
    <t>0: 表示無し
1: '自動車専用道で使用してください'</t>
    <phoneticPr fontId="4"/>
  </si>
  <si>
    <t>オープニングメッセージ
USでは適用無し</t>
  </si>
  <si>
    <t>ENG_CRUISE_CAL_GRADE</t>
    <phoneticPr fontId="4"/>
  </si>
  <si>
    <t>5.7-5.0</t>
  </si>
  <si>
    <t>オートクルーズ勾配推定値
±15%，Signedﾃﾞｰﾀ</t>
    <phoneticPr fontId="4"/>
  </si>
  <si>
    <t>Estimate auto cruise gradient
± 15%, Signed data</t>
    <phoneticPr fontId="4"/>
  </si>
  <si>
    <t>ENG_ACC_ENGBRK</t>
    <phoneticPr fontId="4"/>
  </si>
  <si>
    <t>ENG_37C</t>
    <phoneticPr fontId="4"/>
  </si>
  <si>
    <t>37C</t>
  </si>
  <si>
    <t>m/s^2</t>
  </si>
  <si>
    <t>ｵｰﾄｸﾙｰｽﾞｴﾝﾌﾞﾚ推定値</t>
  </si>
  <si>
    <t>Estimate value of auto cruise engine brake</t>
    <phoneticPr fontId="4"/>
  </si>
  <si>
    <t>ACC_INFO_LSFMSG_USAGE</t>
    <phoneticPr fontId="4"/>
  </si>
  <si>
    <t>ACC_39F</t>
    <phoneticPr fontId="4"/>
  </si>
  <si>
    <t>0: 表示無し
1: 'アクセルまたはRESスイッチで発進できます'</t>
    <phoneticPr fontId="4"/>
  </si>
  <si>
    <t>使い方メッセージ</t>
    <rPh sb="0" eb="1">
      <t>ツカ</t>
    </rPh>
    <rPh sb="2" eb="3">
      <t>カタ</t>
    </rPh>
    <phoneticPr fontId="4"/>
  </si>
  <si>
    <t>ACC使い方</t>
    <rPh sb="3" eb="4">
      <t>ツカ</t>
    </rPh>
    <rPh sb="5" eb="6">
      <t>カタ</t>
    </rPh>
    <phoneticPr fontId="1"/>
  </si>
  <si>
    <t>METER,NAVI</t>
    <phoneticPr fontId="4"/>
  </si>
  <si>
    <t>LKAS_STATUS_ACTIVE_33D</t>
    <phoneticPr fontId="4"/>
  </si>
  <si>
    <t>LKAS_33D</t>
    <phoneticPr fontId="4"/>
  </si>
  <si>
    <t>33D</t>
  </si>
  <si>
    <t>1: LKAS車線支援維持支援機能作動中</t>
    <phoneticPr fontId="4"/>
  </si>
  <si>
    <t>LKAS UNIT作動状態</t>
  </si>
  <si>
    <t>LKAS_INFO_IND_ABERRATION_33D</t>
    <phoneticPr fontId="4"/>
  </si>
  <si>
    <t>LKAS_33D</t>
    <phoneticPr fontId="4"/>
  </si>
  <si>
    <t>1: ステアリングマーク表示オン（アンバー  車線逸脱）</t>
    <phoneticPr fontId="4"/>
  </si>
  <si>
    <t>LKAS_INFO_IND_ABER_DIREC_33D</t>
    <phoneticPr fontId="4"/>
  </si>
  <si>
    <t>LKAS_33D</t>
    <phoneticPr fontId="4"/>
  </si>
  <si>
    <t>2.7-2.7</t>
    <phoneticPr fontId="4"/>
  </si>
  <si>
    <t>Unsigned</t>
    <phoneticPr fontId="4"/>
  </si>
  <si>
    <t>0: 逸脱警報表示（右側）
1: 逸脱警報表示（左側)</t>
    <phoneticPr fontId="4"/>
  </si>
  <si>
    <t>0: Lane depaure(right)
1: Lane depature(left)</t>
    <phoneticPr fontId="4"/>
  </si>
  <si>
    <t>左側の車線逸脱警報を表示するか
右側の車線逸脱警報を表示するかを記載する</t>
    <rPh sb="3" eb="5">
      <t>シャセン</t>
    </rPh>
    <rPh sb="5" eb="7">
      <t>イツダツ</t>
    </rPh>
    <rPh sb="7" eb="9">
      <t>ケイホウ</t>
    </rPh>
    <rPh sb="10" eb="12">
      <t>ヒョウジ</t>
    </rPh>
    <rPh sb="16" eb="18">
      <t>ミギガワ</t>
    </rPh>
    <rPh sb="19" eb="21">
      <t>シャセン</t>
    </rPh>
    <rPh sb="21" eb="23">
      <t>イツダツ</t>
    </rPh>
    <rPh sb="23" eb="25">
      <t>ケイホウ</t>
    </rPh>
    <rPh sb="26" eb="28">
      <t>ヒョウジ</t>
    </rPh>
    <rPh sb="32" eb="34">
      <t>キサイ</t>
    </rPh>
    <phoneticPr fontId="4"/>
  </si>
  <si>
    <t>LKAS_ALARM_33D</t>
    <phoneticPr fontId="4"/>
  </si>
  <si>
    <t>LKAS_33D</t>
    <phoneticPr fontId="4"/>
  </si>
  <si>
    <t>2.3-2.0</t>
  </si>
  <si>
    <t>0: LKAS アラームオフ
1: LKAS ポポポ・・・連続音（逸脱警報）
2: LKAS ポポポ 3音（カメラ高温）
3: LKAS ポ 単音(手放し警報/白線ロスト)</t>
    <phoneticPr fontId="4"/>
  </si>
  <si>
    <t>LKAS警報音出力
LKASブザー音出力パターン
数字が小さいほど優先度大(0hを除く）</t>
    <phoneticPr fontId="4"/>
  </si>
  <si>
    <t>LKAS_INFO_REQ_SHOW_LANE_33D</t>
    <phoneticPr fontId="4"/>
  </si>
  <si>
    <t>LKAS_33D</t>
    <phoneticPr fontId="4"/>
  </si>
  <si>
    <t>1.2-1.2</t>
  </si>
  <si>
    <t>1: 車線表示要求</t>
    <phoneticPr fontId="4"/>
  </si>
  <si>
    <t>LKAS_INFO_LKAS_READY_33D</t>
    <phoneticPr fontId="4"/>
  </si>
  <si>
    <t>1.6-1.6</t>
  </si>
  <si>
    <t>1: LKAS Ready(点線の白線表示)</t>
    <phoneticPr fontId="4"/>
  </si>
  <si>
    <t>LKAS_STATUS_ACTIVE_33D</t>
    <phoneticPr fontId="4"/>
  </si>
  <si>
    <t>1: LKAS車線支援維持支援機能作動中</t>
    <phoneticPr fontId="4"/>
  </si>
  <si>
    <t>bitnum</t>
    <phoneticPr fontId="1"/>
  </si>
  <si>
    <t>MassageNumber</t>
    <phoneticPr fontId="1"/>
  </si>
  <si>
    <t>SumOfBitInMassage</t>
    <phoneticPr fontId="1"/>
  </si>
  <si>
    <t>空きBit計</t>
    <rPh sb="0" eb="1">
      <t>ア</t>
    </rPh>
    <rPh sb="5" eb="6">
      <t>ケイ</t>
    </rPh>
    <phoneticPr fontId="1"/>
  </si>
  <si>
    <t>空きbit数</t>
    <rPh sb="0" eb="1">
      <t>ア</t>
    </rPh>
    <rPh sb="5" eb="6">
      <t>スウ</t>
    </rPh>
    <phoneticPr fontId="1"/>
  </si>
  <si>
    <t>Byte0</t>
    <phoneticPr fontId="1"/>
  </si>
  <si>
    <t>Byte1</t>
    <phoneticPr fontId="1"/>
  </si>
  <si>
    <t>Byte2</t>
    <phoneticPr fontId="1"/>
  </si>
  <si>
    <t>Byte3</t>
    <phoneticPr fontId="1"/>
  </si>
  <si>
    <t>Byte4</t>
    <phoneticPr fontId="1"/>
  </si>
  <si>
    <t>Byte5</t>
    <phoneticPr fontId="1"/>
  </si>
  <si>
    <t>Byte6</t>
    <phoneticPr fontId="1"/>
  </si>
  <si>
    <t>Byte7</t>
    <phoneticPr fontId="1"/>
  </si>
  <si>
    <t>MassageNumber1</t>
    <phoneticPr fontId="1"/>
  </si>
  <si>
    <t>Bit7</t>
    <phoneticPr fontId="1"/>
  </si>
  <si>
    <t>Bit6</t>
    <phoneticPr fontId="1"/>
  </si>
  <si>
    <t>Bit5</t>
  </si>
  <si>
    <t>Bit4</t>
  </si>
  <si>
    <t>Bit3</t>
  </si>
  <si>
    <t>Bit2</t>
  </si>
  <si>
    <t>Bit1</t>
  </si>
  <si>
    <t>Bit0</t>
  </si>
  <si>
    <t>layout</t>
    <phoneticPr fontId="1"/>
  </si>
  <si>
    <t>1.5-2.4</t>
  </si>
  <si>
    <t>3.1-5.2</t>
  </si>
  <si>
    <t>5.1-7.2</t>
  </si>
  <si>
    <t>1.7-2.0</t>
  </si>
  <si>
    <t>3.7-4.4</t>
  </si>
  <si>
    <t>4.2-4.2</t>
  </si>
  <si>
    <t>4.1-4.1</t>
  </si>
  <si>
    <t>4.0-4.0</t>
  </si>
  <si>
    <t>0.7-2.0</t>
  </si>
  <si>
    <t>5.7-6.0</t>
  </si>
  <si>
    <t>7.7-7.0</t>
  </si>
  <si>
    <t>0.7-0.1</t>
  </si>
  <si>
    <t>0.0-1.2</t>
  </si>
  <si>
    <t>1.7-1.7</t>
  </si>
  <si>
    <t>1.6-2.7</t>
  </si>
  <si>
    <t>1.1-1.0</t>
  </si>
  <si>
    <t>2.4-2.4</t>
  </si>
  <si>
    <t>2.3-2.3</t>
  </si>
  <si>
    <t>2.1-2.1</t>
  </si>
  <si>
    <t>3.7-3.6</t>
  </si>
  <si>
    <t>3.5-3.5</t>
  </si>
  <si>
    <t>3.4-3.4</t>
  </si>
  <si>
    <t>3.3-3.3</t>
  </si>
  <si>
    <t>3.2-3.2</t>
  </si>
  <si>
    <t>2.6-3.7</t>
  </si>
  <si>
    <t>3.6-4.5</t>
  </si>
  <si>
    <t>4.4-4.1</t>
  </si>
  <si>
    <t>4.0-5.7</t>
  </si>
  <si>
    <t>5.6-6.4</t>
  </si>
  <si>
    <t>0.6-1.4</t>
  </si>
  <si>
    <t>1.3-2.4</t>
  </si>
  <si>
    <t>2.3-3.1</t>
  </si>
  <si>
    <t>3.0-5.6</t>
  </si>
  <si>
    <t>5.5-6.3</t>
  </si>
  <si>
    <t>6.2-7.0</t>
  </si>
  <si>
    <t>0.0-1.5</t>
  </si>
  <si>
    <t>1.4-1.0</t>
  </si>
  <si>
    <t>2.7-2.3</t>
  </si>
  <si>
    <t>2.2-3.5</t>
  </si>
  <si>
    <t>3.4-3.2</t>
  </si>
  <si>
    <t>3.1-3.0</t>
  </si>
  <si>
    <t>4.7-4.4</t>
  </si>
  <si>
    <t>4.3-4.0</t>
  </si>
  <si>
    <t>5.7-5.2</t>
  </si>
  <si>
    <t>6.1-7.4</t>
  </si>
  <si>
    <t>3.0-3.0</t>
  </si>
  <si>
    <t>5.7-5.7</t>
  </si>
  <si>
    <t>5.6-5.4</t>
  </si>
  <si>
    <t>5.3-5.3</t>
  </si>
  <si>
    <t>5.2-5.2</t>
  </si>
  <si>
    <t>6.7-6.7</t>
  </si>
  <si>
    <t>6.6-6.6</t>
  </si>
  <si>
    <t>6.5-6.5</t>
  </si>
  <si>
    <t>6.4-6.4</t>
  </si>
  <si>
    <t>6.3-6.3</t>
  </si>
  <si>
    <t>6.2-6.2</t>
  </si>
  <si>
    <t>6.1-6.1</t>
  </si>
  <si>
    <t>6.0-6.0</t>
  </si>
  <si>
    <t>7.7-7.7</t>
  </si>
  <si>
    <t>7.6-7.6</t>
  </si>
  <si>
    <t>7.5-7.5</t>
  </si>
  <si>
    <t>7.4-7.4</t>
  </si>
  <si>
    <t>7.3-7.3</t>
  </si>
  <si>
    <t>7.2-7.2</t>
  </si>
  <si>
    <t>7.1-7.1</t>
  </si>
  <si>
    <t>MassageNumber2</t>
    <phoneticPr fontId="1"/>
  </si>
  <si>
    <t>FL車輪速エラー</t>
    <rPh sb="2" eb="4">
      <t>シャリン</t>
    </rPh>
    <rPh sb="4" eb="5">
      <t>ソク</t>
    </rPh>
    <phoneticPr fontId="1"/>
  </si>
  <si>
    <t>FR車輪速エラー</t>
    <rPh sb="2" eb="4">
      <t>シャリン</t>
    </rPh>
    <rPh sb="4" eb="5">
      <t>ソク</t>
    </rPh>
    <phoneticPr fontId="1"/>
  </si>
  <si>
    <t>RL車輪速エラー</t>
    <rPh sb="2" eb="4">
      <t>シャリン</t>
    </rPh>
    <rPh sb="4" eb="5">
      <t>ソク</t>
    </rPh>
    <phoneticPr fontId="1"/>
  </si>
  <si>
    <t>RR車輪速エラー</t>
    <rPh sb="2" eb="4">
      <t>シャリン</t>
    </rPh>
    <rPh sb="4" eb="5">
      <t>ソク</t>
    </rPh>
    <phoneticPr fontId="1"/>
  </si>
  <si>
    <t>MassageNumber3</t>
    <phoneticPr fontId="1"/>
  </si>
  <si>
    <t>0.7-1.1</t>
  </si>
  <si>
    <t>1.0-3.2</t>
  </si>
  <si>
    <t>3.1-5.3</t>
  </si>
  <si>
    <t>5.2-7.4</t>
  </si>
  <si>
    <t>エンジン水温</t>
  </si>
  <si>
    <t>エンジン吸気温</t>
    <rPh sb="4" eb="5">
      <t>キュウ</t>
    </rPh>
    <rPh sb="5" eb="7">
      <t>キオン</t>
    </rPh>
    <phoneticPr fontId="1"/>
  </si>
  <si>
    <t>MassageNumber4</t>
    <phoneticPr fontId="1"/>
  </si>
  <si>
    <t>ID</t>
    <phoneticPr fontId="1"/>
  </si>
  <si>
    <t>MassageNumber5</t>
    <phoneticPr fontId="1"/>
  </si>
  <si>
    <t>今回ドライブ平均燃費</t>
    <phoneticPr fontId="1"/>
  </si>
  <si>
    <t>前回ドライブ平均燃費</t>
    <rPh sb="0" eb="2">
      <t>ゼンカイ</t>
    </rPh>
    <rPh sb="6" eb="8">
      <t>ヘイキン</t>
    </rPh>
    <rPh sb="8" eb="10">
      <t>ネンピ</t>
    </rPh>
    <phoneticPr fontId="1"/>
  </si>
  <si>
    <t>前々回ドライブ平均燃費</t>
    <rPh sb="0" eb="3">
      <t>ゼンゼンカイ</t>
    </rPh>
    <rPh sb="7" eb="9">
      <t>ヘイキン</t>
    </rPh>
    <rPh sb="9" eb="11">
      <t>ネンピ</t>
    </rPh>
    <phoneticPr fontId="1"/>
  </si>
  <si>
    <t>前々々回ドライブ平均燃費</t>
    <rPh sb="0" eb="1">
      <t>マエ</t>
    </rPh>
    <rPh sb="3" eb="4">
      <t>カイ</t>
    </rPh>
    <rPh sb="8" eb="10">
      <t>ヘイキン</t>
    </rPh>
    <rPh sb="10" eb="12">
      <t>ネンピ</t>
    </rPh>
    <phoneticPr fontId="1"/>
  </si>
  <si>
    <t>MassageNumber6</t>
    <phoneticPr fontId="1"/>
  </si>
  <si>
    <t>MassageNumber7</t>
    <phoneticPr fontId="1"/>
  </si>
  <si>
    <t>時刻 年</t>
    <rPh sb="3" eb="4">
      <t>ネン</t>
    </rPh>
    <phoneticPr fontId="1"/>
  </si>
  <si>
    <t>時刻 月</t>
    <rPh sb="3" eb="4">
      <t>ツキ</t>
    </rPh>
    <phoneticPr fontId="1"/>
  </si>
  <si>
    <t>時刻 日</t>
    <rPh sb="3" eb="4">
      <t>ヒ</t>
    </rPh>
    <phoneticPr fontId="1"/>
  </si>
  <si>
    <t>時刻 時</t>
    <rPh sb="3" eb="4">
      <t>ジ</t>
    </rPh>
    <phoneticPr fontId="1"/>
  </si>
  <si>
    <t>時刻 分</t>
    <rPh sb="3" eb="4">
      <t>フン</t>
    </rPh>
    <phoneticPr fontId="1"/>
  </si>
  <si>
    <t>曜日</t>
    <rPh sb="0" eb="2">
      <t>ヨウビ</t>
    </rPh>
    <phoneticPr fontId="1"/>
  </si>
  <si>
    <t>モード</t>
    <phoneticPr fontId="1"/>
  </si>
  <si>
    <t>標識認識運転席側</t>
    <rPh sb="0" eb="2">
      <t>ヒョウシキ</t>
    </rPh>
    <rPh sb="2" eb="4">
      <t>ニンシキ</t>
    </rPh>
    <rPh sb="4" eb="6">
      <t>ウンテン</t>
    </rPh>
    <rPh sb="6" eb="7">
      <t>セキ</t>
    </rPh>
    <rPh sb="7" eb="8">
      <t>ガワ</t>
    </rPh>
    <phoneticPr fontId="1"/>
  </si>
  <si>
    <t>標識認識助手席側</t>
    <rPh sb="0" eb="2">
      <t>ヒョウシキ</t>
    </rPh>
    <rPh sb="2" eb="4">
      <t>ニンシキ</t>
    </rPh>
    <rPh sb="4" eb="6">
      <t>ジョシュ</t>
    </rPh>
    <rPh sb="6" eb="7">
      <t>セキ</t>
    </rPh>
    <rPh sb="7" eb="8">
      <t>ガワ</t>
    </rPh>
    <phoneticPr fontId="1"/>
  </si>
  <si>
    <t>ワンタッチ　ウィンカーＲ</t>
    <phoneticPr fontId="1"/>
  </si>
  <si>
    <t>フロントワイパー</t>
    <phoneticPr fontId="1"/>
  </si>
  <si>
    <t>フロントワイパー</t>
    <phoneticPr fontId="1"/>
  </si>
  <si>
    <t>リアワイパー</t>
    <phoneticPr fontId="1"/>
  </si>
  <si>
    <t>ウィンカーL</t>
    <phoneticPr fontId="1"/>
  </si>
  <si>
    <t>ウィンカーＲ</t>
    <phoneticPr fontId="1"/>
  </si>
  <si>
    <t>シフト位置S</t>
    <phoneticPr fontId="1"/>
  </si>
  <si>
    <t>シフト位置L</t>
    <phoneticPr fontId="1"/>
  </si>
  <si>
    <t>シフト位置D</t>
    <phoneticPr fontId="1"/>
  </si>
  <si>
    <t>シフト位置N</t>
    <phoneticPr fontId="1"/>
  </si>
  <si>
    <t>シフト位置R</t>
    <phoneticPr fontId="1"/>
  </si>
  <si>
    <t>シフト位置P</t>
    <phoneticPr fontId="1"/>
  </si>
  <si>
    <t>ドアRL開</t>
    <rPh sb="4" eb="5">
      <t>ヒラ</t>
    </rPh>
    <phoneticPr fontId="1"/>
  </si>
  <si>
    <t>ドアFR開</t>
    <rPh sb="4" eb="5">
      <t>ヒラ</t>
    </rPh>
    <phoneticPr fontId="1"/>
  </si>
  <si>
    <t>ドアFL開</t>
    <rPh sb="4" eb="5">
      <t>ヒラ</t>
    </rPh>
    <phoneticPr fontId="1"/>
  </si>
  <si>
    <t>ドアRR開</t>
    <rPh sb="4" eb="5">
      <t>ヒラ</t>
    </rPh>
    <phoneticPr fontId="1"/>
  </si>
  <si>
    <t>Drシートベルト</t>
    <phoneticPr fontId="1"/>
  </si>
  <si>
    <t>Psシートベルト</t>
    <phoneticPr fontId="1"/>
  </si>
  <si>
    <t>トランク開</t>
    <rPh sb="4" eb="5">
      <t>ヒラ</t>
    </rPh>
    <phoneticPr fontId="1"/>
  </si>
  <si>
    <t>5.7-6.0</t>
    <phoneticPr fontId="1"/>
  </si>
  <si>
    <t>MassageNumber8</t>
    <phoneticPr fontId="1"/>
  </si>
  <si>
    <t>FL車輪速</t>
    <rPh sb="2" eb="4">
      <t>シャリン</t>
    </rPh>
    <rPh sb="4" eb="5">
      <t>ソク</t>
    </rPh>
    <phoneticPr fontId="1"/>
  </si>
  <si>
    <t>FR車輪速</t>
    <rPh sb="2" eb="4">
      <t>シャリン</t>
    </rPh>
    <rPh sb="4" eb="5">
      <t>ソク</t>
    </rPh>
    <phoneticPr fontId="1"/>
  </si>
  <si>
    <t>RL車輪速</t>
  </si>
  <si>
    <t>RR車輪速</t>
    <rPh sb="2" eb="4">
      <t>シャリン</t>
    </rPh>
    <rPh sb="4" eb="5">
      <t>ソク</t>
    </rPh>
    <phoneticPr fontId="1"/>
  </si>
  <si>
    <t>0.0-0.0</t>
    <phoneticPr fontId="1"/>
  </si>
  <si>
    <t>IDAS</t>
    <phoneticPr fontId="1"/>
  </si>
  <si>
    <t>?</t>
    <phoneticPr fontId="1"/>
  </si>
  <si>
    <t>?</t>
    <phoneticPr fontId="1"/>
  </si>
  <si>
    <t>ADAS</t>
    <phoneticPr fontId="1"/>
  </si>
  <si>
    <t>ADAS</t>
    <phoneticPr fontId="1"/>
  </si>
  <si>
    <t>備考</t>
    <rPh sb="0" eb="2">
      <t>ビコウ</t>
    </rPh>
    <phoneticPr fontId="1"/>
  </si>
  <si>
    <t>備考</t>
    <rPh sb="0" eb="2">
      <t>ビコウ</t>
    </rPh>
    <phoneticPr fontId="1"/>
  </si>
  <si>
    <t>ADAS</t>
    <phoneticPr fontId="1"/>
  </si>
  <si>
    <t>ADAS</t>
    <phoneticPr fontId="1"/>
  </si>
  <si>
    <t>0.6-0.4</t>
  </si>
  <si>
    <t>0.3-1.4</t>
  </si>
  <si>
    <t>2.3-2.2</t>
  </si>
  <si>
    <t>3.7-3.5</t>
  </si>
  <si>
    <t>3.4-3.3</t>
  </si>
  <si>
    <t>3.2-4.4</t>
  </si>
  <si>
    <t>4.3-5.4</t>
  </si>
  <si>
    <t>5.1-6.2</t>
  </si>
  <si>
    <t>6.1-7.2</t>
  </si>
  <si>
    <t>0.2-1.7</t>
  </si>
  <si>
    <t>クルーズメインオン‐オフ</t>
  </si>
  <si>
    <t>クルーズメインオン‐オフ</t>
    <phoneticPr fontId="1"/>
  </si>
  <si>
    <t>クルーズset</t>
  </si>
  <si>
    <t>クルーズset</t>
    <phoneticPr fontId="1"/>
  </si>
  <si>
    <t>ACC指示車速</t>
  </si>
  <si>
    <t>ACCメモリ</t>
  </si>
  <si>
    <t>ACCメモリ</t>
    <phoneticPr fontId="1"/>
  </si>
  <si>
    <t>ACC車間設定</t>
    <phoneticPr fontId="1"/>
  </si>
  <si>
    <t>ACCターゲット種別　移動物</t>
    <rPh sb="8" eb="10">
      <t>シュベツ</t>
    </rPh>
    <rPh sb="11" eb="13">
      <t>イドウ</t>
    </rPh>
    <rPh sb="13" eb="14">
      <t>ブツ</t>
    </rPh>
    <phoneticPr fontId="1"/>
  </si>
  <si>
    <t>ACCブザーオン</t>
    <phoneticPr fontId="1"/>
  </si>
  <si>
    <t>ACCインフォ</t>
    <phoneticPr fontId="1"/>
  </si>
  <si>
    <t>ACC障害物距離</t>
  </si>
  <si>
    <t>先行車発進お知らせ</t>
  </si>
  <si>
    <t>ACCオープニングメッセージ</t>
  </si>
  <si>
    <t>ACC勾配推定</t>
  </si>
  <si>
    <t>ACCエンブレ推定値</t>
  </si>
  <si>
    <t>ACC使い方</t>
  </si>
  <si>
    <t>MassageNumber9</t>
    <phoneticPr fontId="1"/>
  </si>
  <si>
    <t>LKAS車線支援維持機能中</t>
  </si>
  <si>
    <t>LKAS　Ready表示</t>
  </si>
  <si>
    <t>LKAS車線表示</t>
  </si>
  <si>
    <t>LKASステアマーク表示</t>
  </si>
  <si>
    <t>逸脱警報表示</t>
  </si>
  <si>
    <t>LKAS警報音</t>
  </si>
  <si>
    <t>MassageNumber10</t>
    <phoneticPr fontId="1"/>
  </si>
  <si>
    <t>AHU,CVT,EDPS,ENG,EPS,IDAS,METER,MVCPA,NAVI</t>
    <phoneticPr fontId="4"/>
  </si>
  <si>
    <t>VSA_ABS_FL_WHEEL_SPEED</t>
    <phoneticPr fontId="4"/>
  </si>
  <si>
    <t>VSA_1D0</t>
    <phoneticPr fontId="4"/>
  </si>
  <si>
    <t>1D0</t>
  </si>
  <si>
    <t>左前輪車速
0～300km/h。
センサｰ故障時も計測値をそのまま
車速変換の事。
(断線故障にて計測ｵｰﾊﾞｰﾌﾛｰ
時は0000h、ﾉｲｽﾞによる
高車速計測時はその車速を
送信の事。但し上限300km/h)</t>
    <phoneticPr fontId="4"/>
  </si>
  <si>
    <t>Left front wheel speed
0 to 300 km/h</t>
    <phoneticPr fontId="4"/>
  </si>
  <si>
    <t>AHU,CVT,EDPS,ENG,EPS,IDAS,METER,MVCPA,NAVI</t>
    <phoneticPr fontId="4"/>
  </si>
  <si>
    <t>VSA_ABS_FR_WHEEL_SPEED</t>
    <phoneticPr fontId="4"/>
  </si>
  <si>
    <t>右前輪車速
0～300km/h。
センサｰ故障時も計測値をそのまま車速変換の事。
(断線故障にて計測ｵｰﾊﾞｰﾌﾛｰ時は0000h、ﾉｲｽﾞによる高車速計測時はその車速を送信の事。但し上限300km/h)</t>
    <phoneticPr fontId="4"/>
  </si>
  <si>
    <t>Right front wheel speed
0 to 300 km/h</t>
    <phoneticPr fontId="4"/>
  </si>
  <si>
    <t>AHU,CVT,EDPS,ENG,EPS,IDAS,METER,MVCPA,NAVI</t>
    <phoneticPr fontId="4"/>
  </si>
  <si>
    <t>VSA_ABS_RL_WHEEL_SPEED</t>
    <phoneticPr fontId="4"/>
  </si>
  <si>
    <t>左後輪車速
0～300km/h。
センサｰ故障時も計測値をそのまま車速変換の事。
(断線故障にて計測ｵｰﾊﾞｰﾌﾛｰ時は0000h、ﾉｲｽﾞによる高車速計測時はその車速を送信の事。但し上限300km/h)</t>
    <phoneticPr fontId="4"/>
  </si>
  <si>
    <t>Left rear wheel speed
0 to 300 km/h</t>
    <phoneticPr fontId="4"/>
  </si>
  <si>
    <t>VSA_ABS_RR_WHEEL_SPEED</t>
    <phoneticPr fontId="4"/>
  </si>
  <si>
    <t>右後輪車速
0～300km/h。
センサｰ故障時も計測値をそのまま車速変換の事。
(断線故障にて計測ｵｰﾊﾞｰﾌﾛｰ時は0000h、ﾉｲｽﾞによる高車速計測時はその車速を送信の事。但し上限300km/h)</t>
    <phoneticPr fontId="4"/>
  </si>
  <si>
    <t>Right rear wheel speed
0 to 300 km/h</t>
    <phoneticPr fontId="4"/>
  </si>
  <si>
    <t>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</si>
</sst>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trike/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Meiryo UI"/>
      <family val="3"/>
      <charset val="128"/>
    </font>
    <font>
      <sz val="11"/>
      <color rgb="FFFF0000"/>
      <name val="Meiryo UI"/>
      <family val="3"/>
      <charset val="128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>
      <alignment vertical="center"/>
    </xf>
    <xf numFmtId="0" fontId="6" fillId="0" borderId="0"/>
    <xf numFmtId="0" fontId="7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>
      <alignment vertical="center"/>
    </xf>
  </cellStyleXfs>
  <cellXfs count="295">
    <xf numFmtId="0" fontId="0" fillId="0" borderId="0" xfId="0">
      <alignment vertical="center"/>
    </xf>
    <xf numFmtId="0" fontId="2" fillId="2" borderId="2" xfId="0" applyFont="1" applyFill="1" applyBorder="1">
      <alignment vertical="center"/>
    </xf>
    <xf numFmtId="0" fontId="3" fillId="3" borderId="2" xfId="0" applyFont="1" applyFill="1" applyBorder="1" applyAlignment="1" applyProtection="1">
      <alignment horizontal="left" shrinkToFit="1"/>
    </xf>
    <xf numFmtId="49" fontId="3" fillId="3" borderId="2" xfId="0" applyNumberFormat="1" applyFont="1" applyFill="1" applyBorder="1" applyAlignment="1" applyProtection="1"/>
    <xf numFmtId="0" fontId="3" fillId="0" borderId="2" xfId="0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 applyProtection="1">
      <alignment horizontal="right" vertical="top" wrapText="1"/>
    </xf>
    <xf numFmtId="0" fontId="3" fillId="0" borderId="0" xfId="0" applyFont="1" applyAlignment="1" applyProtection="1">
      <alignment horizontal="right" vertical="top"/>
    </xf>
    <xf numFmtId="49" fontId="3" fillId="0" borderId="2" xfId="0" applyNumberFormat="1" applyFont="1" applyFill="1" applyBorder="1" applyAlignment="1" applyProtection="1">
      <alignment horizontal="right" vertical="top"/>
    </xf>
    <xf numFmtId="0" fontId="3" fillId="0" borderId="2" xfId="0" applyFont="1" applyBorder="1" applyAlignment="1" applyProtection="1">
      <alignment horizontal="right" vertical="top"/>
    </xf>
    <xf numFmtId="0" fontId="3" fillId="0" borderId="2" xfId="0" applyNumberFormat="1" applyFont="1" applyFill="1" applyBorder="1" applyAlignment="1" applyProtection="1">
      <alignment horizontal="right" vertical="top" wrapText="1"/>
    </xf>
    <xf numFmtId="20" fontId="3" fillId="0" borderId="2" xfId="0" applyNumberFormat="1" applyFont="1" applyFill="1" applyBorder="1" applyAlignment="1" applyProtection="1">
      <alignment horizontal="left" vertical="top" wrapText="1"/>
    </xf>
    <xf numFmtId="0" fontId="5" fillId="2" borderId="5" xfId="0" applyFont="1" applyFill="1" applyBorder="1" applyAlignment="1">
      <alignment horizontal="left" vertical="center" wrapText="1" readingOrder="1"/>
    </xf>
    <xf numFmtId="0" fontId="5" fillId="2" borderId="6" xfId="0" applyFont="1" applyFill="1" applyBorder="1" applyAlignment="1">
      <alignment horizontal="left" vertical="center" wrapText="1" readingOrder="1"/>
    </xf>
    <xf numFmtId="0" fontId="5" fillId="2" borderId="7" xfId="0" applyFont="1" applyFill="1" applyBorder="1" applyAlignment="1">
      <alignment horizontal="left" vertical="center" wrapText="1" readingOrder="1"/>
    </xf>
    <xf numFmtId="0" fontId="5" fillId="2" borderId="2" xfId="0" applyFont="1" applyFill="1" applyBorder="1" applyAlignment="1">
      <alignment horizontal="left" vertical="center" wrapText="1" readingOrder="1"/>
    </xf>
    <xf numFmtId="0" fontId="5" fillId="2" borderId="2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5" fillId="4" borderId="2" xfId="0" applyFont="1" applyFill="1" applyBorder="1" applyAlignment="1">
      <alignment horizontal="left" vertical="center" wrapText="1" readingOrder="1"/>
    </xf>
    <xf numFmtId="0" fontId="5" fillId="4" borderId="2" xfId="0" applyFont="1" applyFill="1" applyBorder="1">
      <alignment vertical="center"/>
    </xf>
    <xf numFmtId="49" fontId="3" fillId="0" borderId="2" xfId="0" applyNumberFormat="1" applyFont="1" applyFill="1" applyBorder="1" applyAlignment="1" applyProtection="1">
      <alignment horizontal="right" vertical="top" wrapText="1"/>
    </xf>
    <xf numFmtId="0" fontId="5" fillId="4" borderId="6" xfId="0" applyFont="1" applyFill="1" applyBorder="1" applyAlignment="1">
      <alignment horizontal="left" vertical="center" wrapText="1" readingOrder="1"/>
    </xf>
    <xf numFmtId="0" fontId="3" fillId="0" borderId="0" xfId="0" applyFont="1" applyAlignment="1" applyProtection="1">
      <alignment horizontal="left" vertical="top"/>
    </xf>
    <xf numFmtId="0" fontId="3" fillId="0" borderId="0" xfId="0" applyFont="1" applyFill="1" applyAlignment="1" applyProtection="1">
      <alignment horizontal="left" vertical="top"/>
    </xf>
    <xf numFmtId="0" fontId="3" fillId="0" borderId="2" xfId="1" applyFont="1" applyFill="1" applyBorder="1" applyAlignment="1" applyProtection="1">
      <alignment horizontal="left" vertical="top" wrapText="1"/>
    </xf>
    <xf numFmtId="0" fontId="3" fillId="0" borderId="2" xfId="0" applyNumberFormat="1" applyFont="1" applyFill="1" applyBorder="1" applyAlignment="1" applyProtection="1">
      <alignment horizontal="left" vertical="top" wrapText="1"/>
    </xf>
    <xf numFmtId="0" fontId="3" fillId="0" borderId="2" xfId="1" applyFont="1" applyFill="1" applyBorder="1" applyAlignment="1" applyProtection="1">
      <alignment horizontal="right" vertical="top" wrapText="1"/>
    </xf>
    <xf numFmtId="0" fontId="5" fillId="4" borderId="8" xfId="0" applyFont="1" applyFill="1" applyBorder="1">
      <alignment vertical="center"/>
    </xf>
    <xf numFmtId="49" fontId="3" fillId="0" borderId="2" xfId="1" applyNumberFormat="1" applyFont="1" applyFill="1" applyBorder="1" applyAlignment="1" applyProtection="1">
      <alignment horizontal="right" vertical="top"/>
    </xf>
    <xf numFmtId="49" fontId="3" fillId="0" borderId="2" xfId="1" applyNumberFormat="1" applyFont="1" applyFill="1" applyBorder="1" applyAlignment="1" applyProtection="1">
      <alignment horizontal="left" vertical="top" wrapText="1"/>
    </xf>
    <xf numFmtId="0" fontId="3" fillId="0" borderId="2" xfId="2" applyNumberFormat="1" applyFont="1" applyFill="1" applyBorder="1" applyAlignment="1" applyProtection="1">
      <alignment horizontal="right" vertical="top" wrapText="1"/>
    </xf>
    <xf numFmtId="0" fontId="3" fillId="0" borderId="2" xfId="3" applyFont="1" applyFill="1" applyBorder="1" applyAlignment="1" applyProtection="1">
      <alignment horizontal="left" vertical="top" wrapText="1"/>
    </xf>
    <xf numFmtId="0" fontId="3" fillId="0" borderId="2" xfId="3" applyFont="1" applyFill="1" applyBorder="1" applyAlignment="1" applyProtection="1">
      <alignment horizontal="right" vertical="top" wrapText="1"/>
    </xf>
    <xf numFmtId="49" fontId="3" fillId="0" borderId="2" xfId="3" applyNumberFormat="1" applyFont="1" applyFill="1" applyBorder="1" applyAlignment="1" applyProtection="1">
      <alignment horizontal="right" vertical="top"/>
    </xf>
    <xf numFmtId="49" fontId="3" fillId="0" borderId="2" xfId="0" applyNumberFormat="1" applyFont="1" applyFill="1" applyBorder="1" applyAlignment="1" applyProtection="1">
      <alignment horizontal="left" vertical="top" wrapText="1"/>
    </xf>
    <xf numFmtId="49" fontId="3" fillId="0" borderId="2" xfId="4" applyNumberFormat="1" applyFont="1" applyFill="1" applyBorder="1" applyAlignment="1" applyProtection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2" fillId="2" borderId="4" xfId="0" applyFont="1" applyFill="1" applyBorder="1">
      <alignment vertical="center"/>
    </xf>
    <xf numFmtId="0" fontId="3" fillId="0" borderId="2" xfId="5" applyFont="1" applyFill="1" applyBorder="1" applyAlignment="1" applyProtection="1">
      <alignment horizontal="left" vertical="top" wrapText="1"/>
    </xf>
    <xf numFmtId="0" fontId="3" fillId="0" borderId="2" xfId="6" applyFont="1" applyFill="1" applyBorder="1" applyAlignment="1" applyProtection="1">
      <alignment horizontal="left" vertical="top" wrapText="1"/>
    </xf>
    <xf numFmtId="49" fontId="3" fillId="0" borderId="2" xfId="6" applyNumberFormat="1" applyFont="1" applyFill="1" applyBorder="1" applyAlignment="1" applyProtection="1">
      <alignment horizontal="right" vertical="top"/>
    </xf>
    <xf numFmtId="0" fontId="3" fillId="0" borderId="2" xfId="6" applyFont="1" applyFill="1" applyBorder="1" applyAlignment="1" applyProtection="1">
      <alignment horizontal="right" vertical="top" wrapText="1"/>
    </xf>
    <xf numFmtId="0" fontId="2" fillId="2" borderId="8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3" fillId="3" borderId="0" xfId="0" applyFont="1" applyFill="1" applyBorder="1" applyAlignment="1" applyProtection="1">
      <alignment horizontal="left" shrinkToFit="1"/>
    </xf>
    <xf numFmtId="0" fontId="3" fillId="0" borderId="0" xfId="0" applyFont="1" applyFill="1" applyBorder="1" applyAlignment="1" applyProtection="1">
      <alignment horizontal="left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3" fillId="0" borderId="0" xfId="3" applyFont="1" applyFill="1" applyBorder="1" applyAlignment="1" applyProtection="1">
      <alignment horizontal="left" vertical="top" wrapText="1"/>
    </xf>
    <xf numFmtId="0" fontId="5" fillId="2" borderId="9" xfId="0" applyFont="1" applyFill="1" applyBorder="1" applyAlignment="1">
      <alignment horizontal="left" vertical="center" wrapText="1" readingOrder="1"/>
    </xf>
    <xf numFmtId="0" fontId="5" fillId="2" borderId="9" xfId="0" applyFont="1" applyFill="1" applyBorder="1">
      <alignment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left" vertical="center" wrapText="1" readingOrder="1"/>
    </xf>
    <xf numFmtId="0" fontId="5" fillId="2" borderId="16" xfId="0" applyFont="1" applyFill="1" applyBorder="1" applyAlignment="1">
      <alignment horizontal="left" vertical="center" wrapText="1" readingOrder="1"/>
    </xf>
    <xf numFmtId="0" fontId="5" fillId="4" borderId="16" xfId="0" applyFont="1" applyFill="1" applyBorder="1" applyAlignment="1">
      <alignment horizontal="left" vertical="center" wrapText="1" readingOrder="1"/>
    </xf>
    <xf numFmtId="0" fontId="5" fillId="2" borderId="17" xfId="0" applyFont="1" applyFill="1" applyBorder="1" applyAlignment="1">
      <alignment horizontal="left" vertical="center" wrapText="1" readingOrder="1"/>
    </xf>
    <xf numFmtId="0" fontId="5" fillId="4" borderId="9" xfId="0" applyFont="1" applyFill="1" applyBorder="1">
      <alignment vertical="center"/>
    </xf>
    <xf numFmtId="0" fontId="5" fillId="4" borderId="9" xfId="0" applyFont="1" applyFill="1" applyBorder="1" applyAlignment="1">
      <alignment horizontal="left" vertical="center" wrapText="1" readingOrder="1"/>
    </xf>
    <xf numFmtId="0" fontId="5" fillId="4" borderId="11" xfId="0" applyFont="1" applyFill="1" applyBorder="1">
      <alignment vertical="center"/>
    </xf>
    <xf numFmtId="0" fontId="2" fillId="4" borderId="9" xfId="0" applyFont="1" applyFill="1" applyBorder="1">
      <alignment vertical="center"/>
    </xf>
    <xf numFmtId="0" fontId="2" fillId="4" borderId="12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9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0" fillId="0" borderId="2" xfId="0" applyBorder="1">
      <alignment vertical="center"/>
    </xf>
    <xf numFmtId="0" fontId="0" fillId="9" borderId="2" xfId="0" applyFill="1" applyBorder="1">
      <alignment vertical="center"/>
    </xf>
    <xf numFmtId="0" fontId="5" fillId="8" borderId="9" xfId="0" applyFont="1" applyFill="1" applyBorder="1" applyAlignment="1">
      <alignment horizontal="left" vertical="center" wrapText="1" readingOrder="1"/>
    </xf>
    <xf numFmtId="0" fontId="3" fillId="8" borderId="2" xfId="0" applyFont="1" applyFill="1" applyBorder="1" applyAlignment="1" applyProtection="1">
      <alignment horizontal="left" shrinkToFit="1"/>
    </xf>
    <xf numFmtId="0" fontId="0" fillId="8" borderId="2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quotePrefix="1" applyBorder="1">
      <alignment vertical="center"/>
    </xf>
    <xf numFmtId="0" fontId="0" fillId="0" borderId="0" xfId="0" applyFill="1" applyBorder="1">
      <alignment vertical="center"/>
    </xf>
    <xf numFmtId="0" fontId="5" fillId="12" borderId="9" xfId="0" applyFont="1" applyFill="1" applyBorder="1" applyAlignment="1">
      <alignment horizontal="left" vertical="center" wrapText="1" readingOrder="1"/>
    </xf>
    <xf numFmtId="0" fontId="5" fillId="13" borderId="9" xfId="0" applyFont="1" applyFill="1" applyBorder="1">
      <alignment vertical="center"/>
    </xf>
    <xf numFmtId="0" fontId="5" fillId="11" borderId="9" xfId="0" applyFont="1" applyFill="1" applyBorder="1">
      <alignment vertical="center"/>
    </xf>
    <xf numFmtId="0" fontId="5" fillId="10" borderId="9" xfId="0" applyFont="1" applyFill="1" applyBorder="1">
      <alignment vertical="center"/>
    </xf>
    <xf numFmtId="0" fontId="5" fillId="7" borderId="9" xfId="0" applyFont="1" applyFill="1" applyBorder="1">
      <alignment vertical="center"/>
    </xf>
    <xf numFmtId="0" fontId="5" fillId="8" borderId="2" xfId="0" applyFont="1" applyFill="1" applyBorder="1" applyAlignment="1">
      <alignment horizontal="left" vertical="center" wrapText="1" readingOrder="1"/>
    </xf>
    <xf numFmtId="0" fontId="5" fillId="12" borderId="2" xfId="0" applyFont="1" applyFill="1" applyBorder="1" applyAlignment="1">
      <alignment horizontal="left" vertical="center" wrapText="1" readingOrder="1"/>
    </xf>
    <xf numFmtId="0" fontId="5" fillId="7" borderId="2" xfId="0" applyFont="1" applyFill="1" applyBorder="1">
      <alignment vertical="center"/>
    </xf>
    <xf numFmtId="0" fontId="5" fillId="11" borderId="2" xfId="0" applyFont="1" applyFill="1" applyBorder="1">
      <alignment vertical="center"/>
    </xf>
    <xf numFmtId="0" fontId="5" fillId="7" borderId="9" xfId="0" applyFont="1" applyFill="1" applyBorder="1" applyAlignment="1">
      <alignment horizontal="left" vertical="center" wrapText="1" readingOrder="1"/>
    </xf>
    <xf numFmtId="0" fontId="5" fillId="8" borderId="9" xfId="0" applyFont="1" applyFill="1" applyBorder="1">
      <alignment vertical="center"/>
    </xf>
    <xf numFmtId="0" fontId="5" fillId="14" borderId="9" xfId="0" applyFont="1" applyFill="1" applyBorder="1">
      <alignment vertical="center"/>
    </xf>
    <xf numFmtId="0" fontId="5" fillId="15" borderId="9" xfId="0" applyFont="1" applyFill="1" applyBorder="1">
      <alignment vertical="center"/>
    </xf>
    <xf numFmtId="0" fontId="5" fillId="6" borderId="9" xfId="0" applyFont="1" applyFill="1" applyBorder="1">
      <alignment vertical="center"/>
    </xf>
    <xf numFmtId="0" fontId="2" fillId="2" borderId="8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4" borderId="12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5" fillId="16" borderId="9" xfId="0" applyFont="1" applyFill="1" applyBorder="1">
      <alignment vertical="center"/>
    </xf>
    <xf numFmtId="0" fontId="5" fillId="17" borderId="9" xfId="0" applyFont="1" applyFill="1" applyBorder="1">
      <alignment vertical="center"/>
    </xf>
    <xf numFmtId="0" fontId="5" fillId="18" borderId="9" xfId="0" applyFont="1" applyFill="1" applyBorder="1">
      <alignment vertical="center"/>
    </xf>
    <xf numFmtId="0" fontId="5" fillId="20" borderId="9" xfId="0" applyFont="1" applyFill="1" applyBorder="1">
      <alignment vertical="center"/>
    </xf>
    <xf numFmtId="0" fontId="5" fillId="16" borderId="2" xfId="0" applyFont="1" applyFill="1" applyBorder="1">
      <alignment vertical="center"/>
    </xf>
    <xf numFmtId="0" fontId="5" fillId="14" borderId="2" xfId="0" applyFont="1" applyFill="1" applyBorder="1">
      <alignment vertical="center"/>
    </xf>
    <xf numFmtId="0" fontId="5" fillId="20" borderId="2" xfId="0" applyFont="1" applyFill="1" applyBorder="1">
      <alignment vertical="center"/>
    </xf>
    <xf numFmtId="0" fontId="5" fillId="10" borderId="2" xfId="0" applyFont="1" applyFill="1" applyBorder="1">
      <alignment vertical="center"/>
    </xf>
    <xf numFmtId="0" fontId="5" fillId="21" borderId="9" xfId="0" applyFont="1" applyFill="1" applyBorder="1">
      <alignment vertical="center"/>
    </xf>
    <xf numFmtId="0" fontId="5" fillId="22" borderId="9" xfId="0" applyFont="1" applyFill="1" applyBorder="1">
      <alignment vertical="center"/>
    </xf>
    <xf numFmtId="0" fontId="5" fillId="23" borderId="9" xfId="0" applyFont="1" applyFill="1" applyBorder="1">
      <alignment vertical="center"/>
    </xf>
    <xf numFmtId="0" fontId="5" fillId="24" borderId="9" xfId="0" applyFont="1" applyFill="1" applyBorder="1">
      <alignment vertical="center"/>
    </xf>
    <xf numFmtId="0" fontId="5" fillId="24" borderId="2" xfId="0" applyFont="1" applyFill="1" applyBorder="1">
      <alignment vertical="center"/>
    </xf>
    <xf numFmtId="0" fontId="5" fillId="8" borderId="2" xfId="0" applyFont="1" applyFill="1" applyBorder="1">
      <alignment vertical="center"/>
    </xf>
    <xf numFmtId="0" fontId="5" fillId="6" borderId="2" xfId="0" applyFont="1" applyFill="1" applyBorder="1">
      <alignment vertical="center"/>
    </xf>
    <xf numFmtId="0" fontId="0" fillId="9" borderId="3" xfId="0" applyFill="1" applyBorder="1">
      <alignment vertical="center"/>
    </xf>
    <xf numFmtId="0" fontId="3" fillId="26" borderId="2" xfId="0" applyFont="1" applyFill="1" applyBorder="1" applyAlignment="1" applyProtection="1">
      <alignment horizontal="left" vertical="top" wrapText="1"/>
    </xf>
    <xf numFmtId="0" fontId="3" fillId="26" borderId="2" xfId="0" applyNumberFormat="1" applyFont="1" applyFill="1" applyBorder="1" applyAlignment="1" applyProtection="1">
      <alignment horizontal="left" vertical="top" wrapText="1"/>
    </xf>
    <xf numFmtId="0" fontId="3" fillId="26" borderId="2" xfId="3" applyFont="1" applyFill="1" applyBorder="1" applyAlignment="1" applyProtection="1">
      <alignment horizontal="left" vertical="top" wrapText="1"/>
    </xf>
    <xf numFmtId="0" fontId="0" fillId="26" borderId="2" xfId="0" quotePrefix="1" applyFill="1" applyBorder="1">
      <alignment vertical="center"/>
    </xf>
    <xf numFmtId="0" fontId="0" fillId="26" borderId="2" xfId="0" applyFill="1" applyBorder="1">
      <alignment vertical="center"/>
    </xf>
    <xf numFmtId="0" fontId="5" fillId="27" borderId="9" xfId="0" applyFont="1" applyFill="1" applyBorder="1">
      <alignment vertical="center"/>
    </xf>
    <xf numFmtId="0" fontId="5" fillId="25" borderId="9" xfId="0" applyFont="1" applyFill="1" applyBorder="1">
      <alignment vertical="center"/>
    </xf>
    <xf numFmtId="0" fontId="2" fillId="11" borderId="9" xfId="0" applyFont="1" applyFill="1" applyBorder="1">
      <alignment vertical="center"/>
    </xf>
    <xf numFmtId="0" fontId="2" fillId="8" borderId="9" xfId="0" applyFont="1" applyFill="1" applyBorder="1">
      <alignment vertical="center"/>
    </xf>
    <xf numFmtId="0" fontId="2" fillId="6" borderId="9" xfId="0" applyFont="1" applyFill="1" applyBorder="1">
      <alignment vertical="center"/>
    </xf>
    <xf numFmtId="0" fontId="2" fillId="23" borderId="9" xfId="0" applyFont="1" applyFill="1" applyBorder="1">
      <alignment vertical="center"/>
    </xf>
    <xf numFmtId="0" fontId="2" fillId="7" borderId="9" xfId="0" applyFont="1" applyFill="1" applyBorder="1">
      <alignment vertical="center"/>
    </xf>
    <xf numFmtId="0" fontId="2" fillId="27" borderId="9" xfId="0" applyFont="1" applyFill="1" applyBorder="1">
      <alignment vertical="center"/>
    </xf>
    <xf numFmtId="0" fontId="2" fillId="9" borderId="9" xfId="0" applyFont="1" applyFill="1" applyBorder="1">
      <alignment vertical="center"/>
    </xf>
    <xf numFmtId="0" fontId="2" fillId="13" borderId="9" xfId="0" applyFont="1" applyFill="1" applyBorder="1">
      <alignment vertical="center"/>
    </xf>
    <xf numFmtId="0" fontId="2" fillId="28" borderId="9" xfId="0" applyFont="1" applyFill="1" applyBorder="1">
      <alignment vertical="center"/>
    </xf>
    <xf numFmtId="0" fontId="2" fillId="25" borderId="9" xfId="0" applyFont="1" applyFill="1" applyBorder="1">
      <alignment vertical="center"/>
    </xf>
    <xf numFmtId="0" fontId="2" fillId="29" borderId="9" xfId="0" applyFont="1" applyFill="1" applyBorder="1">
      <alignment vertical="center"/>
    </xf>
    <xf numFmtId="0" fontId="2" fillId="30" borderId="9" xfId="0" applyFont="1" applyFill="1" applyBorder="1">
      <alignment vertical="center"/>
    </xf>
    <xf numFmtId="0" fontId="2" fillId="14" borderId="9" xfId="0" applyFont="1" applyFill="1" applyBorder="1">
      <alignment vertical="center"/>
    </xf>
    <xf numFmtId="0" fontId="2" fillId="31" borderId="9" xfId="0" applyFont="1" applyFill="1" applyBorder="1">
      <alignment vertical="center"/>
    </xf>
    <xf numFmtId="0" fontId="2" fillId="32" borderId="9" xfId="0" applyFont="1" applyFill="1" applyBorder="1">
      <alignment vertical="center"/>
    </xf>
    <xf numFmtId="0" fontId="2" fillId="33" borderId="9" xfId="0" applyFont="1" applyFill="1" applyBorder="1">
      <alignment vertical="center"/>
    </xf>
    <xf numFmtId="0" fontId="2" fillId="22" borderId="9" xfId="0" applyFont="1" applyFill="1" applyBorder="1">
      <alignment vertical="center"/>
    </xf>
    <xf numFmtId="0" fontId="2" fillId="20" borderId="9" xfId="0" applyFont="1" applyFill="1" applyBorder="1">
      <alignment vertical="center"/>
    </xf>
    <xf numFmtId="0" fontId="2" fillId="10" borderId="9" xfId="0" applyFont="1" applyFill="1" applyBorder="1">
      <alignment vertical="center"/>
    </xf>
    <xf numFmtId="0" fontId="0" fillId="34" borderId="2" xfId="0" applyFill="1" applyBorder="1">
      <alignment vertical="center"/>
    </xf>
    <xf numFmtId="0" fontId="2" fillId="18" borderId="9" xfId="0" applyFont="1" applyFill="1" applyBorder="1">
      <alignment vertical="center"/>
    </xf>
    <xf numFmtId="0" fontId="2" fillId="35" borderId="9" xfId="0" applyFont="1" applyFill="1" applyBorder="1">
      <alignment vertical="center"/>
    </xf>
    <xf numFmtId="0" fontId="2" fillId="36" borderId="9" xfId="0" applyFont="1" applyFill="1" applyBorder="1">
      <alignment vertical="center"/>
    </xf>
    <xf numFmtId="0" fontId="2" fillId="15" borderId="9" xfId="0" applyFont="1" applyFill="1" applyBorder="1">
      <alignment vertical="center"/>
    </xf>
    <xf numFmtId="0" fontId="2" fillId="37" borderId="9" xfId="0" applyFont="1" applyFill="1" applyBorder="1">
      <alignment vertical="center"/>
    </xf>
    <xf numFmtId="0" fontId="2" fillId="38" borderId="9" xfId="0" applyFont="1" applyFill="1" applyBorder="1">
      <alignment vertical="center"/>
    </xf>
    <xf numFmtId="0" fontId="5" fillId="38" borderId="9" xfId="0" applyFont="1" applyFill="1" applyBorder="1">
      <alignment vertical="center"/>
    </xf>
    <xf numFmtId="0" fontId="5" fillId="8" borderId="16" xfId="0" applyFont="1" applyFill="1" applyBorder="1" applyAlignment="1">
      <alignment horizontal="left" vertical="center" wrapText="1" readingOrder="1"/>
    </xf>
    <xf numFmtId="0" fontId="5" fillId="6" borderId="16" xfId="0" applyFont="1" applyFill="1" applyBorder="1" applyAlignment="1">
      <alignment horizontal="left" vertical="center" wrapText="1" readingOrder="1"/>
    </xf>
    <xf numFmtId="0" fontId="5" fillId="11" borderId="9" xfId="0" applyFont="1" applyFill="1" applyBorder="1" applyAlignment="1">
      <alignment horizontal="left" vertical="center" wrapText="1" readingOrder="1"/>
    </xf>
    <xf numFmtId="0" fontId="5" fillId="28" borderId="11" xfId="0" applyFont="1" applyFill="1" applyBorder="1">
      <alignment vertical="center"/>
    </xf>
    <xf numFmtId="0" fontId="5" fillId="9" borderId="9" xfId="0" applyFont="1" applyFill="1" applyBorder="1">
      <alignment vertical="center"/>
    </xf>
    <xf numFmtId="0" fontId="5" fillId="30" borderId="9" xfId="0" applyFont="1" applyFill="1" applyBorder="1">
      <alignment vertical="center"/>
    </xf>
    <xf numFmtId="0" fontId="5" fillId="36" borderId="9" xfId="0" applyFont="1" applyFill="1" applyBorder="1">
      <alignment vertical="center"/>
    </xf>
    <xf numFmtId="0" fontId="5" fillId="31" borderId="9" xfId="0" applyFont="1" applyFill="1" applyBorder="1">
      <alignment vertical="center"/>
    </xf>
    <xf numFmtId="0" fontId="2" fillId="20" borderId="14" xfId="0" applyFont="1" applyFill="1" applyBorder="1">
      <alignment vertical="center"/>
    </xf>
    <xf numFmtId="0" fontId="2" fillId="19" borderId="9" xfId="0" applyFont="1" applyFill="1" applyBorder="1">
      <alignment vertical="center"/>
    </xf>
    <xf numFmtId="0" fontId="2" fillId="26" borderId="9" xfId="0" applyFont="1" applyFill="1" applyBorder="1">
      <alignment vertical="center"/>
    </xf>
    <xf numFmtId="0" fontId="2" fillId="29" borderId="2" xfId="0" applyFont="1" applyFill="1" applyBorder="1" applyAlignment="1">
      <alignment vertical="center"/>
    </xf>
    <xf numFmtId="0" fontId="2" fillId="39" borderId="2" xfId="0" applyFont="1" applyFill="1" applyBorder="1" applyAlignment="1">
      <alignment vertical="center"/>
    </xf>
    <xf numFmtId="0" fontId="5" fillId="25" borderId="2" xfId="0" applyFont="1" applyFill="1" applyBorder="1">
      <alignment vertical="center"/>
    </xf>
    <xf numFmtId="0" fontId="0" fillId="25" borderId="2" xfId="0" applyFill="1" applyBorder="1">
      <alignment vertical="center"/>
    </xf>
    <xf numFmtId="0" fontId="3" fillId="0" borderId="3" xfId="0" applyFont="1" applyFill="1" applyBorder="1" applyAlignment="1" applyProtection="1">
      <alignment horizontal="left" vertical="top" wrapText="1"/>
    </xf>
    <xf numFmtId="0" fontId="5" fillId="2" borderId="0" xfId="0" applyFont="1" applyFill="1" applyBorder="1" applyAlignment="1">
      <alignment horizontal="left" vertical="center" wrapText="1" readingOrder="1"/>
    </xf>
    <xf numFmtId="0" fontId="5" fillId="4" borderId="0" xfId="0" applyFont="1" applyFill="1" applyBorder="1" applyAlignment="1">
      <alignment horizontal="left" vertical="center" wrapText="1" readingOrder="1"/>
    </xf>
    <xf numFmtId="0" fontId="2" fillId="37" borderId="1" xfId="0" applyFont="1" applyFill="1" applyBorder="1" applyAlignment="1">
      <alignment horizontal="left" vertical="center"/>
    </xf>
    <xf numFmtId="0" fontId="2" fillId="37" borderId="2" xfId="0" applyFont="1" applyFill="1" applyBorder="1">
      <alignment vertical="center"/>
    </xf>
    <xf numFmtId="0" fontId="3" fillId="37" borderId="2" xfId="0" applyFont="1" applyFill="1" applyBorder="1" applyAlignment="1" applyProtection="1">
      <alignment horizontal="left" vertical="top" wrapText="1"/>
    </xf>
    <xf numFmtId="0" fontId="3" fillId="37" borderId="2" xfId="0" applyFont="1" applyFill="1" applyBorder="1" applyAlignment="1" applyProtection="1">
      <alignment horizontal="right" vertical="top" wrapText="1"/>
    </xf>
    <xf numFmtId="0" fontId="3" fillId="37" borderId="0" xfId="0" applyFont="1" applyFill="1" applyAlignment="1" applyProtection="1">
      <alignment horizontal="right" vertical="top"/>
    </xf>
    <xf numFmtId="49" fontId="3" fillId="37" borderId="2" xfId="0" applyNumberFormat="1" applyFont="1" applyFill="1" applyBorder="1" applyAlignment="1" applyProtection="1">
      <alignment horizontal="right" vertical="top"/>
    </xf>
    <xf numFmtId="0" fontId="0" fillId="37" borderId="0" xfId="0" applyFill="1">
      <alignment vertical="center"/>
    </xf>
    <xf numFmtId="0" fontId="0" fillId="37" borderId="2" xfId="0" quotePrefix="1" applyFill="1" applyBorder="1" applyAlignment="1">
      <alignment horizontal="right" vertical="center"/>
    </xf>
    <xf numFmtId="0" fontId="0" fillId="37" borderId="2" xfId="0" applyFill="1" applyBorder="1">
      <alignment vertical="center"/>
    </xf>
    <xf numFmtId="0" fontId="2" fillId="37" borderId="8" xfId="0" applyFont="1" applyFill="1" applyBorder="1" applyAlignment="1">
      <alignment horizontal="left" vertical="center"/>
    </xf>
    <xf numFmtId="0" fontId="2" fillId="37" borderId="2" xfId="0" applyFont="1" applyFill="1" applyBorder="1" applyAlignment="1">
      <alignment horizontal="left" vertical="center"/>
    </xf>
    <xf numFmtId="0" fontId="0" fillId="37" borderId="2" xfId="0" applyFill="1" applyBorder="1" applyAlignment="1">
      <alignment horizontal="right" vertical="center"/>
    </xf>
    <xf numFmtId="0" fontId="0" fillId="37" borderId="2" xfId="0" quotePrefix="1" applyFill="1" applyBorder="1">
      <alignment vertical="center"/>
    </xf>
    <xf numFmtId="0" fontId="5" fillId="28" borderId="9" xfId="0" applyFont="1" applyFill="1" applyBorder="1" applyAlignment="1">
      <alignment horizontal="left" vertical="center" wrapText="1" readingOrder="1"/>
    </xf>
    <xf numFmtId="0" fontId="5" fillId="25" borderId="9" xfId="0" applyFont="1" applyFill="1" applyBorder="1" applyAlignment="1">
      <alignment horizontal="left" vertical="center" wrapText="1" readingOrder="1"/>
    </xf>
    <xf numFmtId="0" fontId="2" fillId="25" borderId="14" xfId="0" applyFont="1" applyFill="1" applyBorder="1">
      <alignment vertical="center"/>
    </xf>
    <xf numFmtId="0" fontId="2" fillId="0" borderId="0" xfId="0" applyFont="1">
      <alignment vertical="center"/>
    </xf>
    <xf numFmtId="0" fontId="11" fillId="8" borderId="2" xfId="0" applyFont="1" applyFill="1" applyBorder="1" applyAlignment="1" applyProtection="1">
      <alignment horizontal="left" shrinkToFit="1"/>
    </xf>
    <xf numFmtId="0" fontId="2" fillId="8" borderId="2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9" borderId="2" xfId="0" applyFont="1" applyFill="1" applyBorder="1">
      <alignment vertical="center"/>
    </xf>
    <xf numFmtId="0" fontId="2" fillId="34" borderId="2" xfId="0" applyFont="1" applyFill="1" applyBorder="1">
      <alignment vertical="center"/>
    </xf>
    <xf numFmtId="0" fontId="2" fillId="9" borderId="3" xfId="0" applyFont="1" applyFill="1" applyBorder="1">
      <alignment vertical="center"/>
    </xf>
    <xf numFmtId="0" fontId="11" fillId="26" borderId="2" xfId="0" applyFont="1" applyFill="1" applyBorder="1" applyAlignment="1" applyProtection="1">
      <alignment horizontal="left" vertical="top" wrapText="1"/>
    </xf>
    <xf numFmtId="0" fontId="2" fillId="0" borderId="2" xfId="0" applyFont="1" applyBorder="1">
      <alignment vertical="center"/>
    </xf>
    <xf numFmtId="0" fontId="2" fillId="26" borderId="2" xfId="0" applyFont="1" applyFill="1" applyBorder="1">
      <alignment vertical="center"/>
    </xf>
    <xf numFmtId="0" fontId="2" fillId="26" borderId="2" xfId="0" quotePrefix="1" applyFont="1" applyFill="1" applyBorder="1">
      <alignment vertical="center"/>
    </xf>
    <xf numFmtId="0" fontId="2" fillId="0" borderId="0" xfId="0" quotePrefix="1" applyFont="1" applyBorder="1">
      <alignment vertical="center"/>
    </xf>
    <xf numFmtId="0" fontId="2" fillId="0" borderId="0" xfId="0" applyFont="1" applyBorder="1">
      <alignment vertical="center"/>
    </xf>
    <xf numFmtId="0" fontId="2" fillId="0" borderId="2" xfId="0" applyFont="1" applyFill="1" applyBorder="1">
      <alignment vertical="center"/>
    </xf>
    <xf numFmtId="0" fontId="2" fillId="25" borderId="2" xfId="0" applyFont="1" applyFill="1" applyBorder="1">
      <alignment vertical="center"/>
    </xf>
    <xf numFmtId="0" fontId="11" fillId="26" borderId="2" xfId="0" applyNumberFormat="1" applyFont="1" applyFill="1" applyBorder="1" applyAlignment="1" applyProtection="1">
      <alignment horizontal="left" vertical="top" wrapText="1"/>
    </xf>
    <xf numFmtId="0" fontId="11" fillId="26" borderId="2" xfId="3" applyFont="1" applyFill="1" applyBorder="1" applyAlignment="1" applyProtection="1">
      <alignment horizontal="left" vertical="top" wrapText="1"/>
    </xf>
    <xf numFmtId="0" fontId="2" fillId="5" borderId="0" xfId="0" applyFont="1" applyFill="1">
      <alignment vertical="center"/>
    </xf>
    <xf numFmtId="0" fontId="5" fillId="5" borderId="0" xfId="0" applyFont="1" applyFill="1" applyBorder="1" applyAlignment="1">
      <alignment horizontal="left" vertical="center" wrapText="1" readingOrder="1"/>
    </xf>
    <xf numFmtId="0" fontId="2" fillId="5" borderId="0" xfId="0" applyFont="1" applyFill="1" applyBorder="1" applyAlignment="1">
      <alignment horizontal="left" vertical="center"/>
    </xf>
    <xf numFmtId="0" fontId="2" fillId="8" borderId="18" xfId="0" applyFont="1" applyFill="1" applyBorder="1">
      <alignment vertical="center"/>
    </xf>
    <xf numFmtId="0" fontId="11" fillId="8" borderId="19" xfId="0" applyFont="1" applyFill="1" applyBorder="1" applyAlignment="1" applyProtection="1">
      <alignment horizontal="left" shrinkToFit="1"/>
    </xf>
    <xf numFmtId="0" fontId="2" fillId="8" borderId="19" xfId="0" applyFont="1" applyFill="1" applyBorder="1">
      <alignment vertical="center"/>
    </xf>
    <xf numFmtId="0" fontId="2" fillId="8" borderId="20" xfId="0" applyFont="1" applyFill="1" applyBorder="1">
      <alignment vertical="center"/>
    </xf>
    <xf numFmtId="0" fontId="11" fillId="0" borderId="21" xfId="0" applyFont="1" applyFill="1" applyBorder="1" applyAlignment="1" applyProtection="1">
      <alignment horizontal="left" vertical="top" wrapText="1"/>
    </xf>
    <xf numFmtId="0" fontId="2" fillId="26" borderId="22" xfId="0" quotePrefix="1" applyFont="1" applyFill="1" applyBorder="1">
      <alignment vertical="center"/>
    </xf>
    <xf numFmtId="0" fontId="11" fillId="0" borderId="21" xfId="1" applyFont="1" applyFill="1" applyBorder="1" applyAlignment="1" applyProtection="1">
      <alignment horizontal="left" vertical="top" wrapText="1"/>
    </xf>
    <xf numFmtId="0" fontId="11" fillId="0" borderId="21" xfId="3" applyFont="1" applyFill="1" applyBorder="1" applyAlignment="1" applyProtection="1">
      <alignment horizontal="left" vertical="top" wrapText="1"/>
    </xf>
    <xf numFmtId="49" fontId="11" fillId="0" borderId="21" xfId="0" applyNumberFormat="1" applyFont="1" applyFill="1" applyBorder="1" applyAlignment="1" applyProtection="1">
      <alignment horizontal="left" vertical="top" wrapText="1"/>
    </xf>
    <xf numFmtId="0" fontId="2" fillId="0" borderId="21" xfId="0" applyFont="1" applyBorder="1">
      <alignment vertical="center"/>
    </xf>
    <xf numFmtId="0" fontId="2" fillId="8" borderId="22" xfId="0" applyFont="1" applyFill="1" applyBorder="1">
      <alignment vertical="center"/>
    </xf>
    <xf numFmtId="0" fontId="11" fillId="0" borderId="21" xfId="5" applyFont="1" applyFill="1" applyBorder="1" applyAlignment="1" applyProtection="1">
      <alignment horizontal="left" vertical="top" wrapText="1"/>
    </xf>
    <xf numFmtId="0" fontId="11" fillId="0" borderId="23" xfId="0" applyFont="1" applyFill="1" applyBorder="1" applyAlignment="1" applyProtection="1">
      <alignment horizontal="left" vertical="top" wrapText="1"/>
    </xf>
    <xf numFmtId="0" fontId="2" fillId="26" borderId="24" xfId="0" applyFont="1" applyFill="1" applyBorder="1">
      <alignment vertical="center"/>
    </xf>
    <xf numFmtId="0" fontId="2" fillId="0" borderId="24" xfId="0" applyFont="1" applyFill="1" applyBorder="1">
      <alignment vertical="center"/>
    </xf>
    <xf numFmtId="0" fontId="2" fillId="0" borderId="24" xfId="0" applyFont="1" applyBorder="1">
      <alignment vertical="center"/>
    </xf>
    <xf numFmtId="0" fontId="2" fillId="26" borderId="25" xfId="0" quotePrefix="1" applyFont="1" applyFill="1" applyBorder="1">
      <alignment vertical="center"/>
    </xf>
    <xf numFmtId="0" fontId="2" fillId="37" borderId="9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5" fillId="5" borderId="0" xfId="0" applyFont="1" applyFill="1" applyBorder="1">
      <alignment vertical="center"/>
    </xf>
    <xf numFmtId="0" fontId="5" fillId="5" borderId="0" xfId="0" applyFont="1" applyFill="1" applyBorder="1" applyAlignment="1">
      <alignment horizontal="center" vertical="center"/>
    </xf>
    <xf numFmtId="0" fontId="2" fillId="5" borderId="0" xfId="0" applyFont="1" applyFill="1" applyBorder="1">
      <alignment vertical="center"/>
    </xf>
    <xf numFmtId="0" fontId="2" fillId="5" borderId="0" xfId="0" applyFont="1" applyFill="1" applyBorder="1" applyAlignment="1">
      <alignment horizontal="center" vertical="center"/>
    </xf>
    <xf numFmtId="0" fontId="12" fillId="0" borderId="21" xfId="0" applyFont="1" applyFill="1" applyBorder="1" applyAlignment="1" applyProtection="1">
      <alignment horizontal="left" vertical="top" wrapText="1"/>
    </xf>
    <xf numFmtId="0" fontId="3" fillId="37" borderId="2" xfId="0" applyNumberFormat="1" applyFont="1" applyFill="1" applyBorder="1" applyAlignment="1" applyProtection="1">
      <alignment horizontal="right" vertical="top" wrapText="1"/>
    </xf>
    <xf numFmtId="0" fontId="3" fillId="37" borderId="2" xfId="3" applyFont="1" applyFill="1" applyBorder="1" applyAlignment="1" applyProtection="1">
      <alignment horizontal="right" vertical="top" wrapText="1"/>
    </xf>
    <xf numFmtId="0" fontId="2" fillId="5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 wrapText="1" readingOrder="1"/>
    </xf>
    <xf numFmtId="0" fontId="5" fillId="5" borderId="1" xfId="0" applyFont="1" applyFill="1" applyBorder="1" applyAlignment="1">
      <alignment horizontal="center" vertical="center" wrapText="1" readingOrder="1"/>
    </xf>
    <xf numFmtId="0" fontId="5" fillId="5" borderId="3" xfId="0" applyFont="1" applyFill="1" applyBorder="1" applyAlignment="1">
      <alignment horizontal="center" vertical="center" wrapText="1" readingOrder="1"/>
    </xf>
    <xf numFmtId="0" fontId="5" fillId="5" borderId="4" xfId="0" applyFont="1" applyFill="1" applyBorder="1" applyAlignment="1">
      <alignment horizontal="center" vertical="center" wrapText="1" readingOrder="1"/>
    </xf>
    <xf numFmtId="0" fontId="5" fillId="5" borderId="1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4" borderId="12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40" borderId="11" xfId="0" applyFont="1" applyFill="1" applyBorder="1">
      <alignment vertical="center"/>
    </xf>
    <xf numFmtId="0" fontId="5" fillId="40" borderId="0" xfId="0" applyFont="1" applyFill="1" applyBorder="1">
      <alignment vertical="center"/>
    </xf>
    <xf numFmtId="0" fontId="12" fillId="40" borderId="21" xfId="0" applyFont="1" applyFill="1" applyBorder="1" applyAlignment="1" applyProtection="1">
      <alignment horizontal="left" vertical="top" wrapText="1"/>
    </xf>
    <xf numFmtId="0" fontId="11" fillId="40" borderId="2" xfId="0" applyFont="1" applyFill="1" applyBorder="1" applyAlignment="1" applyProtection="1">
      <alignment horizontal="left" vertical="top" wrapText="1"/>
    </xf>
    <xf numFmtId="0" fontId="2" fillId="40" borderId="2" xfId="0" applyFont="1" applyFill="1" applyBorder="1">
      <alignment vertical="center"/>
    </xf>
    <xf numFmtId="0" fontId="2" fillId="40" borderId="22" xfId="0" quotePrefix="1" applyFont="1" applyFill="1" applyBorder="1">
      <alignment vertical="center"/>
    </xf>
    <xf numFmtId="0" fontId="2" fillId="40" borderId="9" xfId="0" applyFont="1" applyFill="1" applyBorder="1">
      <alignment vertical="center"/>
    </xf>
    <xf numFmtId="0" fontId="2" fillId="40" borderId="0" xfId="0" applyFont="1" applyFill="1" applyBorder="1">
      <alignment vertical="center"/>
    </xf>
  </cellXfs>
  <cellStyles count="7">
    <cellStyle name="標準" xfId="0" builtinId="0"/>
    <cellStyle name="標準 13 3 3" xfId="5"/>
    <cellStyle name="標準 39" xfId="6"/>
    <cellStyle name="標準_091216_NAVI_2HD" xfId="3"/>
    <cellStyle name="標準_CANDATA-UA" xfId="2"/>
    <cellStyle name="標準_Message Table" xfId="1"/>
    <cellStyle name="標準_Message Table_Rx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544286</xdr:colOff>
      <xdr:row>26</xdr:row>
      <xdr:rowOff>580572</xdr:rowOff>
    </xdr:from>
    <xdr:to>
      <xdr:col>24</xdr:col>
      <xdr:colOff>108858</xdr:colOff>
      <xdr:row>29</xdr:row>
      <xdr:rowOff>181428</xdr:rowOff>
    </xdr:to>
    <xdr:sp macro="" textlink="">
      <xdr:nvSpPr>
        <xdr:cNvPr id="2" name="テキスト ボックス 1"/>
        <xdr:cNvSpPr txBox="1"/>
      </xdr:nvSpPr>
      <xdr:spPr>
        <a:xfrm>
          <a:off x="19503572" y="18959286"/>
          <a:ext cx="2540000" cy="12155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Minimum / Maximum </a:t>
          </a:r>
          <a:r>
            <a:rPr kumimoji="1" lang="ja-JP" altLang="en-US" sz="1100"/>
            <a:t>が空欄のものがあります。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1708150</xdr:colOff>
      <xdr:row>14</xdr:row>
      <xdr:rowOff>69850</xdr:rowOff>
    </xdr:from>
    <xdr:to>
      <xdr:col>5</xdr:col>
      <xdr:colOff>374650</xdr:colOff>
      <xdr:row>20</xdr:row>
      <xdr:rowOff>6350</xdr:rowOff>
    </xdr:to>
    <xdr:sp macro="" textlink="">
      <xdr:nvSpPr>
        <xdr:cNvPr id="2" name="テキスト ボックス 1"/>
        <xdr:cNvSpPr txBox="1"/>
      </xdr:nvSpPr>
      <xdr:spPr>
        <a:xfrm>
          <a:off x="6134100" y="2660650"/>
          <a:ext cx="1644650" cy="1041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C_PASS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の名称が重複しています。</a:t>
          </a:r>
          <a:endParaRPr kumimoji="1" lang="ja-JP" altLang="en-US" sz="1100"/>
        </a:p>
      </xdr:txBody>
    </xdr:sp>
    <xdr:clientData/>
  </xdr:twoCellAnchor>
  <xdr:twoCellAnchor>
    <xdr:from>
      <xdr:col>4</xdr:col>
      <xdr:colOff>1803400</xdr:colOff>
      <xdr:row>83</xdr:row>
      <xdr:rowOff>12700</xdr:rowOff>
    </xdr:from>
    <xdr:to>
      <xdr:col>5</xdr:col>
      <xdr:colOff>469900</xdr:colOff>
      <xdr:row>89</xdr:row>
      <xdr:rowOff>101600</xdr:rowOff>
    </xdr:to>
    <xdr:sp macro="" textlink="">
      <xdr:nvSpPr>
        <xdr:cNvPr id="3" name="テキスト ボックス 2"/>
        <xdr:cNvSpPr txBox="1"/>
      </xdr:nvSpPr>
      <xdr:spPr>
        <a:xfrm>
          <a:off x="6642100" y="16078200"/>
          <a:ext cx="1917700" cy="1117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VSA_ACC_BRAKE_ACT </a:t>
          </a:r>
          <a:r>
            <a:rPr kumimoji="1" lang="ja-JP" altLang="en-US" sz="1100" baseline="0"/>
            <a:t>の名称が重複しています。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5"/>
  <sheetViews>
    <sheetView topLeftCell="A29" zoomScale="70" zoomScaleNormal="70" workbookViewId="0">
      <selection activeCell="B27" activeCellId="1" sqref="A33:XFD33 A27:XFD27"/>
    </sheetView>
  </sheetViews>
  <sheetFormatPr defaultColWidth="8.81640625" defaultRowHeight="13"/>
  <cols>
    <col min="1" max="1" width="14.453125" bestFit="1" customWidth="1"/>
    <col min="2" max="2" width="32.81640625" bestFit="1" customWidth="1"/>
    <col min="3" max="3" width="11.1796875" bestFit="1" customWidth="1"/>
    <col min="4" max="4" width="19.36328125" customWidth="1"/>
    <col min="5" max="5" width="21.36328125" customWidth="1"/>
    <col min="22" max="22" width="8.6328125" customWidth="1"/>
    <col min="24" max="24" width="30.36328125" bestFit="1" customWidth="1"/>
    <col min="25" max="25" width="36.1796875" bestFit="1" customWidth="1"/>
    <col min="26" max="26" width="55" bestFit="1" customWidth="1"/>
    <col min="27" max="27" width="52.1796875" customWidth="1"/>
    <col min="28" max="28" width="72.453125" customWidth="1"/>
    <col min="30" max="30" width="58.6328125" customWidth="1"/>
  </cols>
  <sheetData>
    <row r="1" spans="1:32"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3" t="s">
        <v>28</v>
      </c>
      <c r="J1" s="3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35</v>
      </c>
      <c r="Q1" s="2" t="s">
        <v>36</v>
      </c>
      <c r="R1" s="2" t="s">
        <v>37</v>
      </c>
      <c r="S1" s="2" t="s">
        <v>38</v>
      </c>
      <c r="T1" s="2" t="s">
        <v>39</v>
      </c>
      <c r="U1" s="2" t="s">
        <v>40</v>
      </c>
      <c r="V1" s="2" t="s">
        <v>41</v>
      </c>
      <c r="W1" s="2" t="s">
        <v>42</v>
      </c>
      <c r="X1" s="2" t="s">
        <v>43</v>
      </c>
      <c r="Y1" s="2" t="s">
        <v>44</v>
      </c>
      <c r="Z1" s="2" t="s">
        <v>45</v>
      </c>
      <c r="AA1" s="2" t="s">
        <v>46</v>
      </c>
      <c r="AB1" s="2" t="s">
        <v>47</v>
      </c>
      <c r="AC1" s="2" t="s">
        <v>48</v>
      </c>
      <c r="AD1" s="2" t="s">
        <v>49</v>
      </c>
      <c r="AE1" s="2" t="s">
        <v>50</v>
      </c>
      <c r="AF1" s="44" t="s">
        <v>790</v>
      </c>
    </row>
    <row r="2" spans="1:32" ht="65">
      <c r="A2" s="254" t="s">
        <v>0</v>
      </c>
      <c r="B2" s="14" t="s">
        <v>1</v>
      </c>
      <c r="C2" s="4" t="s">
        <v>51</v>
      </c>
      <c r="D2" s="4" t="s">
        <v>52</v>
      </c>
      <c r="E2" s="4" t="s">
        <v>53</v>
      </c>
      <c r="F2" s="4" t="s">
        <v>54</v>
      </c>
      <c r="G2" s="5"/>
      <c r="H2" s="5"/>
      <c r="I2" s="8"/>
      <c r="J2" s="7" t="s">
        <v>55</v>
      </c>
      <c r="K2" s="4" t="s">
        <v>56</v>
      </c>
      <c r="L2" s="4" t="s">
        <v>57</v>
      </c>
      <c r="M2" s="5">
        <v>10</v>
      </c>
      <c r="N2" s="4"/>
      <c r="O2" s="5">
        <v>8</v>
      </c>
      <c r="P2" s="4" t="s">
        <v>58</v>
      </c>
      <c r="Q2" s="4" t="s">
        <v>59</v>
      </c>
      <c r="R2" s="5">
        <v>0</v>
      </c>
      <c r="S2" s="5">
        <v>0.244140625</v>
      </c>
      <c r="T2" s="5">
        <v>-125</v>
      </c>
      <c r="U2" s="5">
        <f t="shared" ref="U2:U26" si="0">IF(O2 = 0,,IF(LEN(Q2)=6,-(POWER(2,((MID(P2,5,1)-LEFT(P2,1))*8+MID(P2,3,1)-RIGHT(P2,1)+1)))/2*S2+T2,)+IF(LEN(Q2)=8,0*S2+T2,))</f>
        <v>-125</v>
      </c>
      <c r="V2" s="5">
        <f t="shared" ref="V2:V26" si="1">IF(O2 = 0,,IF(LEN(Q2)=6,(POWER(2,((MID(P2,5,1)-LEFT(P2,1))*8+MID(P2,3,1)-RIGHT(P2,1)+1))/2-1)*S2+T2,)+IF(LEN(Q2)=8,(POWER(2,((MID(P2,5,1)-LEFT(P2,1))*8+MID(P2,3,1)-RIGHT(P2,1)+1))-1)*S2+T2,))</f>
        <v>124.755859375</v>
      </c>
      <c r="W2" s="4"/>
      <c r="X2" s="4" t="s">
        <v>60</v>
      </c>
      <c r="Y2" s="4"/>
      <c r="Z2" s="4" t="s">
        <v>61</v>
      </c>
      <c r="AA2" s="4" t="s">
        <v>62</v>
      </c>
      <c r="AB2" s="4"/>
      <c r="AC2" s="4"/>
      <c r="AD2" s="4"/>
      <c r="AE2" s="4"/>
      <c r="AF2" s="45">
        <v>10</v>
      </c>
    </row>
    <row r="3" spans="1:32" ht="65">
      <c r="A3" s="255"/>
      <c r="B3" s="15" t="s">
        <v>2</v>
      </c>
      <c r="C3" s="4" t="s">
        <v>51</v>
      </c>
      <c r="D3" s="4" t="s">
        <v>66</v>
      </c>
      <c r="E3" s="4" t="s">
        <v>67</v>
      </c>
      <c r="F3" s="4" t="s">
        <v>68</v>
      </c>
      <c r="G3" s="5"/>
      <c r="H3" s="5"/>
      <c r="I3" s="6"/>
      <c r="J3" s="7" t="s">
        <v>55</v>
      </c>
      <c r="K3" s="4" t="s">
        <v>56</v>
      </c>
      <c r="L3" s="4" t="s">
        <v>57</v>
      </c>
      <c r="M3" s="5">
        <v>10</v>
      </c>
      <c r="N3" s="4"/>
      <c r="O3" s="5">
        <v>8</v>
      </c>
      <c r="P3" s="4" t="s">
        <v>63</v>
      </c>
      <c r="Q3" s="4" t="s">
        <v>59</v>
      </c>
      <c r="R3" s="5">
        <v>0</v>
      </c>
      <c r="S3" s="5">
        <v>4.7851563E-2</v>
      </c>
      <c r="T3" s="5">
        <v>-24.5</v>
      </c>
      <c r="U3" s="5">
        <f t="shared" si="0"/>
        <v>-24.5</v>
      </c>
      <c r="V3" s="5">
        <f t="shared" si="1"/>
        <v>24.452148948999998</v>
      </c>
      <c r="W3" s="4"/>
      <c r="X3" s="4" t="s">
        <v>69</v>
      </c>
      <c r="Y3" s="4"/>
      <c r="Z3" s="4" t="s">
        <v>65</v>
      </c>
      <c r="AA3" s="4"/>
      <c r="AB3" s="4"/>
      <c r="AC3" s="4"/>
      <c r="AD3" s="4"/>
      <c r="AE3" s="4"/>
      <c r="AF3" s="45">
        <v>10</v>
      </c>
    </row>
    <row r="4" spans="1:32" ht="65">
      <c r="A4" s="255"/>
      <c r="B4" s="14" t="s">
        <v>3</v>
      </c>
      <c r="C4" s="4" t="s">
        <v>51</v>
      </c>
      <c r="D4" s="4" t="s">
        <v>70</v>
      </c>
      <c r="E4" s="4" t="s">
        <v>71</v>
      </c>
      <c r="F4" s="4" t="s">
        <v>68</v>
      </c>
      <c r="G4" s="5"/>
      <c r="H4" s="5"/>
      <c r="I4" s="6"/>
      <c r="J4" s="7" t="s">
        <v>55</v>
      </c>
      <c r="K4" s="4" t="s">
        <v>56</v>
      </c>
      <c r="L4" s="4" t="s">
        <v>57</v>
      </c>
      <c r="M4" s="5">
        <v>10</v>
      </c>
      <c r="N4" s="4"/>
      <c r="O4" s="5">
        <v>8</v>
      </c>
      <c r="P4" s="4" t="s">
        <v>72</v>
      </c>
      <c r="Q4" s="4" t="s">
        <v>59</v>
      </c>
      <c r="R4" s="5">
        <v>0</v>
      </c>
      <c r="S4" s="5">
        <v>4.7851563E-2</v>
      </c>
      <c r="T4" s="5">
        <v>-24.5</v>
      </c>
      <c r="U4" s="5">
        <f t="shared" si="0"/>
        <v>-24.5</v>
      </c>
      <c r="V4" s="5">
        <f t="shared" si="1"/>
        <v>24.452148948999998</v>
      </c>
      <c r="W4" s="4"/>
      <c r="X4" s="4" t="s">
        <v>64</v>
      </c>
      <c r="Y4" s="4"/>
      <c r="Z4" s="4" t="s">
        <v>73</v>
      </c>
      <c r="AA4" s="4"/>
      <c r="AB4" s="4"/>
      <c r="AC4" s="4"/>
      <c r="AD4" s="4"/>
      <c r="AE4" s="4"/>
      <c r="AF4" s="45">
        <v>10</v>
      </c>
    </row>
    <row r="5" spans="1:32" ht="26">
      <c r="A5" s="255"/>
      <c r="B5" s="14" t="s">
        <v>4</v>
      </c>
      <c r="C5" s="4" t="s">
        <v>74</v>
      </c>
      <c r="D5" s="4" t="s">
        <v>51</v>
      </c>
      <c r="E5" s="4" t="s">
        <v>75</v>
      </c>
      <c r="F5" s="4" t="s">
        <v>76</v>
      </c>
      <c r="G5" s="5"/>
      <c r="H5" s="5"/>
      <c r="I5" s="6"/>
      <c r="J5" s="7" t="s">
        <v>77</v>
      </c>
      <c r="K5" s="4" t="s">
        <v>56</v>
      </c>
      <c r="L5" s="4" t="s">
        <v>57</v>
      </c>
      <c r="M5" s="5">
        <v>10</v>
      </c>
      <c r="N5" s="4"/>
      <c r="O5" s="5">
        <v>8</v>
      </c>
      <c r="P5" s="4" t="s">
        <v>78</v>
      </c>
      <c r="Q5" s="4" t="s">
        <v>59</v>
      </c>
      <c r="R5" s="5">
        <v>0</v>
      </c>
      <c r="S5" s="5">
        <v>0.39215686274509803</v>
      </c>
      <c r="T5" s="5">
        <v>0</v>
      </c>
      <c r="U5" s="5">
        <f t="shared" si="0"/>
        <v>0</v>
      </c>
      <c r="V5" s="5">
        <f t="shared" si="1"/>
        <v>100</v>
      </c>
      <c r="W5" s="4" t="s">
        <v>79</v>
      </c>
      <c r="X5" s="4"/>
      <c r="Y5" s="4"/>
      <c r="Z5" s="4" t="s">
        <v>80</v>
      </c>
      <c r="AA5" s="4" t="s">
        <v>81</v>
      </c>
      <c r="AB5" s="4"/>
      <c r="AC5" s="4"/>
      <c r="AD5" s="4"/>
      <c r="AE5" s="4"/>
      <c r="AF5" s="45">
        <v>8</v>
      </c>
    </row>
    <row r="6" spans="1:32" ht="65">
      <c r="A6" s="255"/>
      <c r="B6" s="15" t="s">
        <v>5</v>
      </c>
      <c r="C6" s="4" t="s">
        <v>82</v>
      </c>
      <c r="D6" s="4" t="s">
        <v>83</v>
      </c>
      <c r="E6" s="4" t="s">
        <v>84</v>
      </c>
      <c r="F6" s="4" t="s">
        <v>85</v>
      </c>
      <c r="G6" s="5"/>
      <c r="H6" s="5"/>
      <c r="I6" s="6"/>
      <c r="J6" s="7" t="s">
        <v>86</v>
      </c>
      <c r="K6" s="4" t="s">
        <v>56</v>
      </c>
      <c r="L6" s="4" t="s">
        <v>57</v>
      </c>
      <c r="M6" s="5">
        <v>10</v>
      </c>
      <c r="N6" s="4"/>
      <c r="O6" s="5">
        <v>6</v>
      </c>
      <c r="P6" s="4" t="s">
        <v>87</v>
      </c>
      <c r="Q6" s="4" t="s">
        <v>88</v>
      </c>
      <c r="R6" s="5">
        <v>0</v>
      </c>
      <c r="S6" s="5">
        <v>0.1</v>
      </c>
      <c r="T6" s="5">
        <v>0</v>
      </c>
      <c r="U6" s="5">
        <f t="shared" si="0"/>
        <v>-3276.8</v>
      </c>
      <c r="V6" s="5">
        <f t="shared" si="1"/>
        <v>3276.7000000000003</v>
      </c>
      <c r="W6" s="4" t="s">
        <v>89</v>
      </c>
      <c r="X6" s="4"/>
      <c r="Y6" s="4"/>
      <c r="Z6" s="4" t="s">
        <v>90</v>
      </c>
      <c r="AA6" s="4"/>
      <c r="AB6" s="4" t="s">
        <v>91</v>
      </c>
      <c r="AC6" s="4"/>
      <c r="AD6" s="4"/>
      <c r="AE6" s="4"/>
      <c r="AF6" s="45">
        <v>16</v>
      </c>
    </row>
    <row r="7" spans="1:32" ht="52">
      <c r="A7" s="255"/>
      <c r="B7" s="15" t="s">
        <v>6</v>
      </c>
      <c r="C7" s="4" t="s">
        <v>82</v>
      </c>
      <c r="D7" s="4" t="s">
        <v>92</v>
      </c>
      <c r="E7" s="4" t="s">
        <v>93</v>
      </c>
      <c r="F7" s="4" t="s">
        <v>94</v>
      </c>
      <c r="G7" s="5"/>
      <c r="H7" s="5"/>
      <c r="I7" s="6"/>
      <c r="J7" s="7" t="s">
        <v>86</v>
      </c>
      <c r="K7" s="4" t="s">
        <v>56</v>
      </c>
      <c r="L7" s="4" t="s">
        <v>57</v>
      </c>
      <c r="M7" s="5">
        <v>10</v>
      </c>
      <c r="N7" s="4"/>
      <c r="O7" s="5">
        <v>6</v>
      </c>
      <c r="P7" s="4" t="s">
        <v>95</v>
      </c>
      <c r="Q7" s="4" t="s">
        <v>88</v>
      </c>
      <c r="R7" s="5">
        <v>0</v>
      </c>
      <c r="S7" s="5">
        <v>1</v>
      </c>
      <c r="T7" s="5">
        <v>0</v>
      </c>
      <c r="U7" s="5">
        <f t="shared" si="0"/>
        <v>-32768</v>
      </c>
      <c r="V7" s="5">
        <f t="shared" si="1"/>
        <v>32767</v>
      </c>
      <c r="W7" s="4" t="s">
        <v>96</v>
      </c>
      <c r="X7" s="4"/>
      <c r="Y7" s="4"/>
      <c r="Z7" s="4" t="s">
        <v>97</v>
      </c>
      <c r="AA7" s="4"/>
      <c r="AB7" s="4"/>
      <c r="AC7" s="4"/>
      <c r="AD7" s="4"/>
      <c r="AE7" s="4"/>
      <c r="AF7" s="45">
        <v>16</v>
      </c>
    </row>
    <row r="8" spans="1:32" ht="26">
      <c r="A8" s="255"/>
      <c r="B8" s="15" t="s">
        <v>7</v>
      </c>
      <c r="C8" s="4" t="s">
        <v>74</v>
      </c>
      <c r="D8" s="4" t="s">
        <v>98</v>
      </c>
      <c r="E8" s="4" t="s">
        <v>99</v>
      </c>
      <c r="F8" s="4" t="s">
        <v>100</v>
      </c>
      <c r="G8" s="5"/>
      <c r="H8" s="5"/>
      <c r="I8" s="6"/>
      <c r="J8" s="7" t="s">
        <v>101</v>
      </c>
      <c r="K8" s="4" t="s">
        <v>56</v>
      </c>
      <c r="L8" s="4" t="s">
        <v>57</v>
      </c>
      <c r="M8" s="5">
        <v>10</v>
      </c>
      <c r="N8" s="4"/>
      <c r="O8" s="5">
        <v>8</v>
      </c>
      <c r="P8" s="4" t="s">
        <v>95</v>
      </c>
      <c r="Q8" s="4" t="s">
        <v>59</v>
      </c>
      <c r="R8" s="9">
        <v>0</v>
      </c>
      <c r="S8" s="5">
        <f>1</f>
        <v>1</v>
      </c>
      <c r="T8" s="5">
        <v>0</v>
      </c>
      <c r="U8" s="5">
        <f t="shared" si="0"/>
        <v>0</v>
      </c>
      <c r="V8" s="5">
        <f t="shared" si="1"/>
        <v>65535</v>
      </c>
      <c r="W8" s="4" t="s">
        <v>102</v>
      </c>
      <c r="X8" s="4"/>
      <c r="Y8" s="4"/>
      <c r="Z8" s="4" t="s">
        <v>103</v>
      </c>
      <c r="AA8" s="4" t="s">
        <v>104</v>
      </c>
      <c r="AB8" s="4"/>
      <c r="AC8" s="4"/>
      <c r="AD8" s="4"/>
      <c r="AE8" s="4"/>
      <c r="AF8" s="45">
        <v>16</v>
      </c>
    </row>
    <row r="9" spans="1:32" ht="104">
      <c r="A9" s="255"/>
      <c r="B9" s="15" t="s">
        <v>8</v>
      </c>
      <c r="C9" s="4" t="s">
        <v>51</v>
      </c>
      <c r="D9" s="4" t="s">
        <v>105</v>
      </c>
      <c r="E9" s="4" t="s">
        <v>106</v>
      </c>
      <c r="F9" s="4" t="s">
        <v>107</v>
      </c>
      <c r="G9" s="5"/>
      <c r="H9" s="5"/>
      <c r="I9" s="6"/>
      <c r="J9" s="7" t="s">
        <v>108</v>
      </c>
      <c r="K9" s="4" t="s">
        <v>56</v>
      </c>
      <c r="L9" s="4" t="s">
        <v>57</v>
      </c>
      <c r="M9" s="5">
        <v>20</v>
      </c>
      <c r="N9" s="4"/>
      <c r="O9" s="5">
        <v>8</v>
      </c>
      <c r="P9" s="4" t="s">
        <v>109</v>
      </c>
      <c r="Q9" s="4" t="s">
        <v>110</v>
      </c>
      <c r="R9" s="9">
        <v>0</v>
      </c>
      <c r="S9" s="5">
        <v>24.4</v>
      </c>
      <c r="T9" s="5">
        <v>-2488.8000000000002</v>
      </c>
      <c r="U9" s="5">
        <f t="shared" si="0"/>
        <v>-2488.8000000000002</v>
      </c>
      <c r="V9" s="5">
        <f t="shared" si="1"/>
        <v>97429.2</v>
      </c>
      <c r="W9" s="4" t="s">
        <v>111</v>
      </c>
      <c r="X9" s="4" t="s">
        <v>112</v>
      </c>
      <c r="Y9" s="4"/>
      <c r="Z9" s="4" t="s">
        <v>113</v>
      </c>
      <c r="AA9" s="4"/>
      <c r="AB9" s="4"/>
      <c r="AC9" s="4"/>
      <c r="AD9" s="4"/>
      <c r="AE9" s="4"/>
      <c r="AF9" s="45">
        <v>12</v>
      </c>
    </row>
    <row r="10" spans="1:32" ht="117">
      <c r="A10" s="255"/>
      <c r="B10" s="260" t="s">
        <v>9</v>
      </c>
      <c r="C10" s="4" t="s">
        <v>114</v>
      </c>
      <c r="D10" s="4" t="s">
        <v>978</v>
      </c>
      <c r="E10" s="4" t="s">
        <v>979</v>
      </c>
      <c r="F10" s="4" t="s">
        <v>980</v>
      </c>
      <c r="G10" s="5"/>
      <c r="H10" s="5"/>
      <c r="I10" s="6"/>
      <c r="J10" s="7" t="s">
        <v>981</v>
      </c>
      <c r="K10" s="4" t="s">
        <v>56</v>
      </c>
      <c r="L10" s="4" t="s">
        <v>57</v>
      </c>
      <c r="M10" s="5">
        <v>20</v>
      </c>
      <c r="N10" s="4"/>
      <c r="O10" s="5">
        <v>8</v>
      </c>
      <c r="P10" s="4" t="s">
        <v>884</v>
      </c>
      <c r="Q10" s="4" t="s">
        <v>59</v>
      </c>
      <c r="R10" s="9">
        <v>0</v>
      </c>
      <c r="S10" s="5">
        <f>0.01</f>
        <v>0.01</v>
      </c>
      <c r="T10" s="5">
        <v>0</v>
      </c>
      <c r="U10" s="5">
        <f t="shared" si="0"/>
        <v>0</v>
      </c>
      <c r="V10" s="5">
        <f t="shared" si="1"/>
        <v>327.67</v>
      </c>
      <c r="W10" s="4" t="s">
        <v>696</v>
      </c>
      <c r="X10" s="4"/>
      <c r="Y10" s="4"/>
      <c r="Z10" s="4" t="s">
        <v>982</v>
      </c>
      <c r="AA10" s="4" t="s">
        <v>983</v>
      </c>
      <c r="AB10" s="4"/>
      <c r="AC10" s="4"/>
      <c r="AD10" s="4"/>
      <c r="AE10" s="4"/>
      <c r="AF10" s="45">
        <v>1</v>
      </c>
    </row>
    <row r="11" spans="1:32" ht="78">
      <c r="A11" s="255"/>
      <c r="B11" s="261"/>
      <c r="C11" s="4" t="s">
        <v>114</v>
      </c>
      <c r="D11" s="4" t="s">
        <v>984</v>
      </c>
      <c r="E11" s="4" t="s">
        <v>985</v>
      </c>
      <c r="F11" s="4" t="s">
        <v>980</v>
      </c>
      <c r="G11" s="5"/>
      <c r="H11" s="5"/>
      <c r="I11" s="6"/>
      <c r="J11" s="7" t="s">
        <v>981</v>
      </c>
      <c r="K11" s="4" t="s">
        <v>56</v>
      </c>
      <c r="L11" s="4" t="s">
        <v>57</v>
      </c>
      <c r="M11" s="5">
        <v>20</v>
      </c>
      <c r="N11" s="4"/>
      <c r="O11" s="5">
        <v>8</v>
      </c>
      <c r="P11" s="4" t="s">
        <v>885</v>
      </c>
      <c r="Q11" s="4" t="s">
        <v>59</v>
      </c>
      <c r="R11" s="9">
        <v>0</v>
      </c>
      <c r="S11" s="5">
        <f>0.01</f>
        <v>0.01</v>
      </c>
      <c r="T11" s="5">
        <v>0</v>
      </c>
      <c r="U11" s="5">
        <f t="shared" si="0"/>
        <v>0</v>
      </c>
      <c r="V11" s="5">
        <f t="shared" si="1"/>
        <v>327.67</v>
      </c>
      <c r="W11" s="4" t="s">
        <v>696</v>
      </c>
      <c r="X11" s="4"/>
      <c r="Y11" s="4"/>
      <c r="Z11" s="4" t="s">
        <v>986</v>
      </c>
      <c r="AA11" s="4" t="s">
        <v>987</v>
      </c>
      <c r="AB11" s="4"/>
      <c r="AC11" s="4"/>
      <c r="AD11" s="4"/>
      <c r="AE11" s="4"/>
      <c r="AF11" s="45">
        <v>1</v>
      </c>
    </row>
    <row r="12" spans="1:32" ht="78">
      <c r="A12" s="255"/>
      <c r="B12" s="261"/>
      <c r="C12" s="4" t="s">
        <v>114</v>
      </c>
      <c r="D12" s="4" t="s">
        <v>988</v>
      </c>
      <c r="E12" s="4" t="s">
        <v>989</v>
      </c>
      <c r="F12" s="4" t="s">
        <v>980</v>
      </c>
      <c r="G12" s="5"/>
      <c r="H12" s="5"/>
      <c r="I12" s="6"/>
      <c r="J12" s="7" t="s">
        <v>981</v>
      </c>
      <c r="K12" s="4" t="s">
        <v>56</v>
      </c>
      <c r="L12" s="4" t="s">
        <v>57</v>
      </c>
      <c r="M12" s="5">
        <v>20</v>
      </c>
      <c r="N12" s="4"/>
      <c r="O12" s="5">
        <v>8</v>
      </c>
      <c r="P12" s="4" t="s">
        <v>886</v>
      </c>
      <c r="Q12" s="4" t="s">
        <v>59</v>
      </c>
      <c r="R12" s="9">
        <v>0</v>
      </c>
      <c r="S12" s="5">
        <f>0.01</f>
        <v>0.01</v>
      </c>
      <c r="T12" s="5">
        <v>0</v>
      </c>
      <c r="U12" s="5">
        <f t="shared" si="0"/>
        <v>0</v>
      </c>
      <c r="V12" s="5">
        <f t="shared" si="1"/>
        <v>327.67</v>
      </c>
      <c r="W12" s="4" t="s">
        <v>696</v>
      </c>
      <c r="X12" s="4"/>
      <c r="Y12" s="4"/>
      <c r="Z12" s="4" t="s">
        <v>990</v>
      </c>
      <c r="AA12" s="4" t="s">
        <v>991</v>
      </c>
      <c r="AB12" s="4"/>
      <c r="AC12" s="4"/>
      <c r="AD12" s="4"/>
      <c r="AE12" s="4"/>
      <c r="AF12" s="45">
        <v>1</v>
      </c>
    </row>
    <row r="13" spans="1:32" ht="78">
      <c r="A13" s="255"/>
      <c r="B13" s="262"/>
      <c r="C13" s="4" t="s">
        <v>114</v>
      </c>
      <c r="D13" s="4" t="s">
        <v>988</v>
      </c>
      <c r="E13" s="4" t="s">
        <v>992</v>
      </c>
      <c r="F13" s="4" t="s">
        <v>980</v>
      </c>
      <c r="G13" s="5"/>
      <c r="H13" s="5"/>
      <c r="I13" s="6"/>
      <c r="J13" s="7" t="s">
        <v>981</v>
      </c>
      <c r="K13" s="4" t="s">
        <v>56</v>
      </c>
      <c r="L13" s="4" t="s">
        <v>57</v>
      </c>
      <c r="M13" s="5">
        <v>20</v>
      </c>
      <c r="N13" s="4"/>
      <c r="O13" s="5">
        <v>8</v>
      </c>
      <c r="P13" s="4" t="s">
        <v>887</v>
      </c>
      <c r="Q13" s="4" t="s">
        <v>59</v>
      </c>
      <c r="R13" s="9">
        <v>0</v>
      </c>
      <c r="S13" s="5">
        <f>0.01</f>
        <v>0.01</v>
      </c>
      <c r="T13" s="5">
        <v>0</v>
      </c>
      <c r="U13" s="5">
        <f t="shared" si="0"/>
        <v>0</v>
      </c>
      <c r="V13" s="5">
        <f t="shared" si="1"/>
        <v>327.67</v>
      </c>
      <c r="W13" s="4" t="s">
        <v>696</v>
      </c>
      <c r="X13" s="4"/>
      <c r="Y13" s="4"/>
      <c r="Z13" s="4" t="s">
        <v>993</v>
      </c>
      <c r="AA13" s="4" t="s">
        <v>994</v>
      </c>
      <c r="AB13" s="4"/>
      <c r="AC13" s="4"/>
      <c r="AD13" s="4"/>
      <c r="AE13" s="4"/>
      <c r="AF13" s="45">
        <v>1</v>
      </c>
    </row>
    <row r="14" spans="1:32" ht="65">
      <c r="A14" s="255"/>
      <c r="B14" s="15" t="s">
        <v>10</v>
      </c>
      <c r="C14" s="4" t="s">
        <v>119</v>
      </c>
      <c r="D14" s="4" t="s">
        <v>120</v>
      </c>
      <c r="E14" s="4" t="s">
        <v>121</v>
      </c>
      <c r="F14" s="4" t="s">
        <v>122</v>
      </c>
      <c r="G14" s="5"/>
      <c r="H14" s="5"/>
      <c r="I14" s="6"/>
      <c r="J14" s="7" t="s">
        <v>123</v>
      </c>
      <c r="K14" s="4" t="s">
        <v>56</v>
      </c>
      <c r="L14" s="4" t="s">
        <v>57</v>
      </c>
      <c r="M14" s="5">
        <v>40</v>
      </c>
      <c r="N14" s="4"/>
      <c r="O14" s="5">
        <v>8</v>
      </c>
      <c r="P14" s="4" t="s">
        <v>124</v>
      </c>
      <c r="Q14" s="4" t="s">
        <v>59</v>
      </c>
      <c r="R14" s="9">
        <v>0</v>
      </c>
      <c r="S14" s="5">
        <f>1</f>
        <v>1</v>
      </c>
      <c r="T14" s="5">
        <v>0</v>
      </c>
      <c r="U14" s="5">
        <f t="shared" si="0"/>
        <v>0</v>
      </c>
      <c r="V14" s="5">
        <f t="shared" si="1"/>
        <v>16777215</v>
      </c>
      <c r="W14" s="4" t="s">
        <v>125</v>
      </c>
      <c r="X14" s="4"/>
      <c r="Y14" s="4"/>
      <c r="Z14" s="4" t="s">
        <v>126</v>
      </c>
      <c r="AA14" s="4" t="s">
        <v>127</v>
      </c>
      <c r="AB14" s="4"/>
      <c r="AC14" s="4"/>
      <c r="AD14" s="4"/>
      <c r="AE14" s="4"/>
      <c r="AF14" s="45">
        <v>24</v>
      </c>
    </row>
    <row r="15" spans="1:32" ht="52">
      <c r="A15" s="255"/>
      <c r="B15" s="15" t="s">
        <v>11</v>
      </c>
      <c r="C15" s="4" t="s">
        <v>119</v>
      </c>
      <c r="D15" s="4" t="s">
        <v>74</v>
      </c>
      <c r="E15" s="4" t="s">
        <v>128</v>
      </c>
      <c r="F15" s="4" t="s">
        <v>129</v>
      </c>
      <c r="G15" s="5"/>
      <c r="H15" s="5"/>
      <c r="I15" s="6"/>
      <c r="J15" s="7" t="s">
        <v>130</v>
      </c>
      <c r="K15" s="4" t="s">
        <v>56</v>
      </c>
      <c r="L15" s="4" t="s">
        <v>57</v>
      </c>
      <c r="M15" s="5">
        <v>100</v>
      </c>
      <c r="N15" s="4"/>
      <c r="O15" s="5">
        <v>8</v>
      </c>
      <c r="P15" s="4" t="s">
        <v>131</v>
      </c>
      <c r="Q15" s="4" t="s">
        <v>132</v>
      </c>
      <c r="R15" s="9">
        <v>0</v>
      </c>
      <c r="S15" s="5">
        <v>0.01</v>
      </c>
      <c r="T15" s="5">
        <v>0</v>
      </c>
      <c r="U15" s="5">
        <f t="shared" si="0"/>
        <v>0</v>
      </c>
      <c r="V15" s="5">
        <f t="shared" si="1"/>
        <v>655.35</v>
      </c>
      <c r="W15" s="4" t="s">
        <v>133</v>
      </c>
      <c r="X15" s="4"/>
      <c r="Y15" s="4"/>
      <c r="Z15" s="4" t="s">
        <v>134</v>
      </c>
      <c r="AA15" s="4"/>
      <c r="AB15" s="4" t="s">
        <v>135</v>
      </c>
      <c r="AC15" s="4"/>
      <c r="AD15" s="4"/>
      <c r="AE15" s="4"/>
      <c r="AF15" s="45">
        <v>16</v>
      </c>
    </row>
    <row r="16" spans="1:32" ht="26">
      <c r="A16" s="255"/>
      <c r="B16" s="260" t="s">
        <v>12</v>
      </c>
      <c r="C16" s="4" t="s">
        <v>74</v>
      </c>
      <c r="D16" s="4" t="s">
        <v>136</v>
      </c>
      <c r="E16" s="4" t="s">
        <v>137</v>
      </c>
      <c r="F16" s="4" t="s">
        <v>138</v>
      </c>
      <c r="G16" s="5"/>
      <c r="H16" s="5"/>
      <c r="I16" s="6"/>
      <c r="J16" s="7" t="s">
        <v>139</v>
      </c>
      <c r="K16" s="4" t="s">
        <v>56</v>
      </c>
      <c r="L16" s="4" t="s">
        <v>57</v>
      </c>
      <c r="M16" s="5">
        <v>100</v>
      </c>
      <c r="N16" s="4"/>
      <c r="O16" s="5">
        <v>8</v>
      </c>
      <c r="P16" s="4" t="s">
        <v>140</v>
      </c>
      <c r="Q16" s="4" t="s">
        <v>59</v>
      </c>
      <c r="R16" s="9">
        <v>215</v>
      </c>
      <c r="S16" s="5">
        <f>1</f>
        <v>1</v>
      </c>
      <c r="T16" s="5">
        <v>-40</v>
      </c>
      <c r="U16" s="5">
        <f t="shared" si="0"/>
        <v>-40</v>
      </c>
      <c r="V16" s="5">
        <f t="shared" si="1"/>
        <v>215</v>
      </c>
      <c r="W16" s="4" t="s">
        <v>141</v>
      </c>
      <c r="X16" s="4"/>
      <c r="Y16" s="4"/>
      <c r="Z16" s="4" t="s">
        <v>142</v>
      </c>
      <c r="AA16" s="4" t="s">
        <v>143</v>
      </c>
      <c r="AB16" s="4"/>
      <c r="AC16" s="4"/>
      <c r="AD16" s="4"/>
      <c r="AE16" s="4"/>
      <c r="AF16" s="45">
        <v>8</v>
      </c>
    </row>
    <row r="17" spans="1:32" ht="15" customHeight="1">
      <c r="A17" s="255"/>
      <c r="B17" s="262"/>
      <c r="C17" s="4" t="s">
        <v>74</v>
      </c>
      <c r="D17" s="4" t="s">
        <v>144</v>
      </c>
      <c r="E17" s="4" t="s">
        <v>145</v>
      </c>
      <c r="F17" s="4" t="s">
        <v>146</v>
      </c>
      <c r="G17" s="5"/>
      <c r="H17" s="5"/>
      <c r="I17" s="6"/>
      <c r="J17" s="7" t="s">
        <v>139</v>
      </c>
      <c r="K17" s="4" t="s">
        <v>56</v>
      </c>
      <c r="L17" s="4" t="s">
        <v>57</v>
      </c>
      <c r="M17" s="5">
        <v>100</v>
      </c>
      <c r="N17" s="4"/>
      <c r="O17" s="5">
        <v>8</v>
      </c>
      <c r="P17" s="4" t="s">
        <v>147</v>
      </c>
      <c r="Q17" s="4" t="s">
        <v>59</v>
      </c>
      <c r="R17" s="9">
        <v>215</v>
      </c>
      <c r="S17" s="5">
        <f>1</f>
        <v>1</v>
      </c>
      <c r="T17" s="5">
        <v>-40</v>
      </c>
      <c r="U17" s="5">
        <f t="shared" si="0"/>
        <v>-40</v>
      </c>
      <c r="V17" s="5">
        <f t="shared" si="1"/>
        <v>215</v>
      </c>
      <c r="W17" s="4" t="s">
        <v>141</v>
      </c>
      <c r="X17" s="4"/>
      <c r="Y17" s="4"/>
      <c r="Z17" s="4" t="s">
        <v>148</v>
      </c>
      <c r="AA17" s="4" t="s">
        <v>149</v>
      </c>
      <c r="AB17" s="4"/>
      <c r="AC17" s="4"/>
      <c r="AD17" s="4"/>
      <c r="AE17" s="4"/>
      <c r="AF17" s="45">
        <v>8</v>
      </c>
    </row>
    <row r="18" spans="1:32" ht="15">
      <c r="A18" s="255"/>
      <c r="B18" s="15" t="s">
        <v>13</v>
      </c>
      <c r="C18" s="4" t="s">
        <v>74</v>
      </c>
      <c r="D18" s="4" t="s">
        <v>152</v>
      </c>
      <c r="E18" s="4" t="s">
        <v>153</v>
      </c>
      <c r="F18" s="4" t="s">
        <v>154</v>
      </c>
      <c r="G18" s="5"/>
      <c r="H18" s="5"/>
      <c r="I18" s="6"/>
      <c r="J18" s="7" t="s">
        <v>139</v>
      </c>
      <c r="K18" s="4" t="s">
        <v>56</v>
      </c>
      <c r="L18" s="4" t="s">
        <v>57</v>
      </c>
      <c r="M18" s="5">
        <v>100</v>
      </c>
      <c r="N18" s="4"/>
      <c r="O18" s="5">
        <v>8</v>
      </c>
      <c r="P18" s="4" t="s">
        <v>95</v>
      </c>
      <c r="Q18" s="4" t="s">
        <v>59</v>
      </c>
      <c r="R18" s="9">
        <v>0</v>
      </c>
      <c r="S18" s="5">
        <f>0.1</f>
        <v>0.1</v>
      </c>
      <c r="T18" s="5">
        <v>0</v>
      </c>
      <c r="U18" s="5">
        <f t="shared" si="0"/>
        <v>0</v>
      </c>
      <c r="V18" s="5">
        <f t="shared" si="1"/>
        <v>6553.5</v>
      </c>
      <c r="W18" s="4" t="s">
        <v>150</v>
      </c>
      <c r="X18" s="4"/>
      <c r="Y18" s="4"/>
      <c r="Z18" s="4" t="s">
        <v>151</v>
      </c>
      <c r="AA18" s="4" t="s">
        <v>155</v>
      </c>
      <c r="AB18" s="4"/>
      <c r="AC18" s="4"/>
      <c r="AD18" s="4"/>
      <c r="AE18" s="4"/>
      <c r="AF18" s="45">
        <v>16</v>
      </c>
    </row>
    <row r="19" spans="1:32" ht="26">
      <c r="A19" s="256"/>
      <c r="B19" s="15" t="s">
        <v>14</v>
      </c>
      <c r="C19" s="4" t="s">
        <v>74</v>
      </c>
      <c r="D19" s="4" t="s">
        <v>156</v>
      </c>
      <c r="E19" s="4" t="s">
        <v>157</v>
      </c>
      <c r="F19" s="4" t="s">
        <v>158</v>
      </c>
      <c r="G19" s="5"/>
      <c r="H19" s="5"/>
      <c r="I19" s="6"/>
      <c r="J19" s="7" t="s">
        <v>159</v>
      </c>
      <c r="K19" s="4" t="s">
        <v>56</v>
      </c>
      <c r="L19" s="4" t="s">
        <v>57</v>
      </c>
      <c r="M19" s="5">
        <v>300</v>
      </c>
      <c r="N19" s="4"/>
      <c r="O19" s="5">
        <v>8</v>
      </c>
      <c r="P19" s="4" t="s">
        <v>140</v>
      </c>
      <c r="Q19" s="4" t="s">
        <v>59</v>
      </c>
      <c r="R19" s="9">
        <v>255</v>
      </c>
      <c r="S19" s="5">
        <f>1</f>
        <v>1</v>
      </c>
      <c r="T19" s="5">
        <v>0</v>
      </c>
      <c r="U19" s="5">
        <f t="shared" si="0"/>
        <v>0</v>
      </c>
      <c r="V19" s="5">
        <f t="shared" si="1"/>
        <v>255</v>
      </c>
      <c r="W19" s="4" t="s">
        <v>79</v>
      </c>
      <c r="X19" s="4"/>
      <c r="Y19" s="4"/>
      <c r="Z19" s="4" t="s">
        <v>160</v>
      </c>
      <c r="AA19" s="4" t="s">
        <v>161</v>
      </c>
      <c r="AB19" s="4"/>
      <c r="AC19" s="4"/>
      <c r="AD19" s="4"/>
      <c r="AE19" s="4"/>
      <c r="AF19" s="45">
        <v>8</v>
      </c>
    </row>
    <row r="20" spans="1:32" ht="26">
      <c r="A20" s="257" t="s">
        <v>15</v>
      </c>
      <c r="B20" s="15" t="s">
        <v>16</v>
      </c>
      <c r="C20" s="4" t="s">
        <v>162</v>
      </c>
      <c r="D20" s="4" t="s">
        <v>119</v>
      </c>
      <c r="E20" s="4" t="s">
        <v>163</v>
      </c>
      <c r="F20" s="4" t="s">
        <v>164</v>
      </c>
      <c r="G20" s="5"/>
      <c r="H20" s="5"/>
      <c r="I20" s="6"/>
      <c r="J20" s="7" t="s">
        <v>165</v>
      </c>
      <c r="K20" s="4" t="s">
        <v>56</v>
      </c>
      <c r="L20" s="4" t="s">
        <v>57</v>
      </c>
      <c r="M20" s="5">
        <v>100</v>
      </c>
      <c r="N20" s="4"/>
      <c r="O20" s="5">
        <v>8</v>
      </c>
      <c r="P20" s="4" t="s">
        <v>166</v>
      </c>
      <c r="Q20" s="4" t="s">
        <v>59</v>
      </c>
      <c r="R20" s="5">
        <v>0</v>
      </c>
      <c r="S20" s="5">
        <v>1</v>
      </c>
      <c r="T20" s="5">
        <v>0</v>
      </c>
      <c r="U20" s="5">
        <f t="shared" si="0"/>
        <v>0</v>
      </c>
      <c r="V20" s="5">
        <f t="shared" si="1"/>
        <v>127</v>
      </c>
      <c r="W20" s="4"/>
      <c r="X20" s="10" t="s">
        <v>167</v>
      </c>
      <c r="Y20" s="4"/>
      <c r="Z20" s="4" t="s">
        <v>168</v>
      </c>
      <c r="AA20" s="4"/>
      <c r="AB20" s="4"/>
      <c r="AC20" s="4"/>
      <c r="AD20" s="4"/>
      <c r="AE20" s="4"/>
      <c r="AF20" s="45">
        <v>7</v>
      </c>
    </row>
    <row r="21" spans="1:32" ht="26">
      <c r="A21" s="258"/>
      <c r="B21" s="15" t="s">
        <v>17</v>
      </c>
      <c r="C21" s="4" t="s">
        <v>162</v>
      </c>
      <c r="D21" s="4" t="s">
        <v>119</v>
      </c>
      <c r="E21" s="4" t="s">
        <v>169</v>
      </c>
      <c r="F21" s="4" t="s">
        <v>170</v>
      </c>
      <c r="G21" s="5"/>
      <c r="H21" s="5"/>
      <c r="I21" s="6"/>
      <c r="J21" s="7" t="s">
        <v>171</v>
      </c>
      <c r="K21" s="4" t="s">
        <v>56</v>
      </c>
      <c r="L21" s="4" t="s">
        <v>57</v>
      </c>
      <c r="M21" s="5">
        <v>100</v>
      </c>
      <c r="N21" s="4"/>
      <c r="O21" s="5">
        <v>8</v>
      </c>
      <c r="P21" s="4" t="s">
        <v>172</v>
      </c>
      <c r="Q21" s="4" t="s">
        <v>59</v>
      </c>
      <c r="R21" s="5">
        <v>0</v>
      </c>
      <c r="S21" s="5">
        <v>1</v>
      </c>
      <c r="T21" s="5">
        <v>0</v>
      </c>
      <c r="U21" s="5">
        <f t="shared" si="0"/>
        <v>0</v>
      </c>
      <c r="V21" s="5">
        <f t="shared" si="1"/>
        <v>127</v>
      </c>
      <c r="W21" s="4"/>
      <c r="X21" s="10" t="s">
        <v>167</v>
      </c>
      <c r="Y21" s="4"/>
      <c r="Z21" s="4" t="s">
        <v>173</v>
      </c>
      <c r="AA21" s="4"/>
      <c r="AB21" s="4"/>
      <c r="AC21" s="4"/>
      <c r="AD21" s="4"/>
      <c r="AE21" s="4"/>
      <c r="AF21" s="45">
        <v>7</v>
      </c>
    </row>
    <row r="22" spans="1:32" ht="52">
      <c r="A22" s="257" t="s">
        <v>18</v>
      </c>
      <c r="B22" s="15" t="s">
        <v>19</v>
      </c>
      <c r="C22" s="4" t="s">
        <v>119</v>
      </c>
      <c r="D22" s="4"/>
      <c r="E22" s="4" t="s">
        <v>174</v>
      </c>
      <c r="F22" s="4" t="s">
        <v>175</v>
      </c>
      <c r="G22" s="5"/>
      <c r="H22" s="5"/>
      <c r="I22" s="6"/>
      <c r="J22" s="7" t="s">
        <v>176</v>
      </c>
      <c r="K22" s="4" t="s">
        <v>56</v>
      </c>
      <c r="L22" s="4" t="s">
        <v>57</v>
      </c>
      <c r="M22" s="5">
        <v>100</v>
      </c>
      <c r="N22" s="4"/>
      <c r="O22" s="5">
        <v>7</v>
      </c>
      <c r="P22" s="4" t="s">
        <v>140</v>
      </c>
      <c r="Q22" s="4" t="s">
        <v>59</v>
      </c>
      <c r="R22" s="9">
        <v>0</v>
      </c>
      <c r="S22" s="5">
        <f>1</f>
        <v>1</v>
      </c>
      <c r="T22" s="5">
        <v>0</v>
      </c>
      <c r="U22" s="5">
        <f t="shared" si="0"/>
        <v>0</v>
      </c>
      <c r="V22" s="5">
        <f t="shared" si="1"/>
        <v>255</v>
      </c>
      <c r="W22" s="4"/>
      <c r="X22" s="4" t="s">
        <v>177</v>
      </c>
      <c r="Y22" s="4" t="s">
        <v>178</v>
      </c>
      <c r="Z22" s="4" t="s">
        <v>179</v>
      </c>
      <c r="AA22" s="4" t="s">
        <v>180</v>
      </c>
      <c r="AB22" s="4"/>
      <c r="AC22" s="4"/>
      <c r="AD22" s="4"/>
      <c r="AE22" s="4"/>
      <c r="AF22" s="45">
        <v>8</v>
      </c>
    </row>
    <row r="23" spans="1:32" ht="39">
      <c r="A23" s="259"/>
      <c r="B23" s="15" t="s">
        <v>20</v>
      </c>
      <c r="C23" s="4" t="s">
        <v>119</v>
      </c>
      <c r="D23" s="4"/>
      <c r="E23" s="4" t="s">
        <v>181</v>
      </c>
      <c r="F23" s="4" t="s">
        <v>182</v>
      </c>
      <c r="G23" s="5"/>
      <c r="H23" s="5"/>
      <c r="I23" s="6"/>
      <c r="J23" s="7" t="s">
        <v>176</v>
      </c>
      <c r="K23" s="4" t="s">
        <v>56</v>
      </c>
      <c r="L23" s="4" t="s">
        <v>57</v>
      </c>
      <c r="M23" s="5">
        <v>100</v>
      </c>
      <c r="N23" s="4"/>
      <c r="O23" s="5">
        <v>7</v>
      </c>
      <c r="P23" s="4" t="s">
        <v>183</v>
      </c>
      <c r="Q23" s="4" t="s">
        <v>59</v>
      </c>
      <c r="R23" s="5">
        <v>0</v>
      </c>
      <c r="S23" s="5">
        <v>1</v>
      </c>
      <c r="T23" s="5">
        <v>0</v>
      </c>
      <c r="U23" s="5">
        <f t="shared" si="0"/>
        <v>0</v>
      </c>
      <c r="V23" s="5">
        <f t="shared" si="1"/>
        <v>1</v>
      </c>
      <c r="W23" s="4"/>
      <c r="X23" s="4" t="s">
        <v>184</v>
      </c>
      <c r="Y23" s="4" t="s">
        <v>185</v>
      </c>
      <c r="Z23" s="4" t="s">
        <v>186</v>
      </c>
      <c r="AA23" s="4" t="s">
        <v>187</v>
      </c>
      <c r="AB23" s="4"/>
      <c r="AC23" s="4"/>
      <c r="AD23" s="4"/>
      <c r="AE23" s="4"/>
      <c r="AF23" s="45">
        <v>1</v>
      </c>
    </row>
    <row r="24" spans="1:32" ht="39">
      <c r="A24" s="258"/>
      <c r="B24" s="15" t="s">
        <v>21</v>
      </c>
      <c r="C24" s="4" t="s">
        <v>74</v>
      </c>
      <c r="D24" s="4" t="s">
        <v>188</v>
      </c>
      <c r="E24" s="4" t="s">
        <v>189</v>
      </c>
      <c r="F24" s="4" t="s">
        <v>190</v>
      </c>
      <c r="G24" s="5"/>
      <c r="H24" s="5"/>
      <c r="I24" s="6"/>
      <c r="J24" s="7" t="s">
        <v>159</v>
      </c>
      <c r="K24" s="4" t="s">
        <v>56</v>
      </c>
      <c r="L24" s="4" t="s">
        <v>57</v>
      </c>
      <c r="M24" s="5">
        <v>300</v>
      </c>
      <c r="N24" s="4"/>
      <c r="O24" s="5">
        <v>8</v>
      </c>
      <c r="P24" s="4" t="s">
        <v>147</v>
      </c>
      <c r="Q24" s="4" t="s">
        <v>59</v>
      </c>
      <c r="R24" s="9">
        <v>91.4</v>
      </c>
      <c r="S24" s="5">
        <f>2.685</f>
        <v>2.6850000000000001</v>
      </c>
      <c r="T24" s="5">
        <v>91.4</v>
      </c>
      <c r="U24" s="5">
        <f t="shared" si="0"/>
        <v>91.4</v>
      </c>
      <c r="V24" s="5">
        <f t="shared" si="1"/>
        <v>776.07500000000005</v>
      </c>
      <c r="W24" s="4" t="s">
        <v>191</v>
      </c>
      <c r="X24" s="4"/>
      <c r="Y24" s="4"/>
      <c r="Z24" s="4" t="s">
        <v>192</v>
      </c>
      <c r="AA24" s="4" t="s">
        <v>193</v>
      </c>
      <c r="AB24" s="4"/>
      <c r="AC24" s="4"/>
      <c r="AD24" s="4"/>
      <c r="AE24" s="4"/>
      <c r="AF24" s="45">
        <v>8</v>
      </c>
    </row>
    <row r="25" spans="1:32" ht="91">
      <c r="A25" s="253" t="s">
        <v>194</v>
      </c>
      <c r="B25" s="11" t="s">
        <v>207</v>
      </c>
      <c r="C25" s="4" t="s">
        <v>119</v>
      </c>
      <c r="D25" s="4" t="s">
        <v>208</v>
      </c>
      <c r="E25" s="4" t="s">
        <v>209</v>
      </c>
      <c r="F25" s="4" t="s">
        <v>210</v>
      </c>
      <c r="G25" s="5"/>
      <c r="H25" s="5"/>
      <c r="I25" s="6"/>
      <c r="J25" s="7" t="s">
        <v>211</v>
      </c>
      <c r="K25" s="4" t="s">
        <v>56</v>
      </c>
      <c r="L25" s="4" t="s">
        <v>57</v>
      </c>
      <c r="M25" s="5">
        <v>20</v>
      </c>
      <c r="N25" s="4"/>
      <c r="O25" s="5">
        <v>8</v>
      </c>
      <c r="P25" s="4" t="s">
        <v>212</v>
      </c>
      <c r="Q25" s="4" t="s">
        <v>59</v>
      </c>
      <c r="R25" s="5">
        <v>0</v>
      </c>
      <c r="S25" s="5">
        <v>1</v>
      </c>
      <c r="T25" s="5">
        <v>0</v>
      </c>
      <c r="U25" s="5">
        <f t="shared" si="0"/>
        <v>0</v>
      </c>
      <c r="V25" s="5">
        <f t="shared" si="1"/>
        <v>3</v>
      </c>
      <c r="W25" s="4"/>
      <c r="X25" s="4" t="s">
        <v>213</v>
      </c>
      <c r="Y25" s="4" t="s">
        <v>214</v>
      </c>
      <c r="Z25" s="4" t="s">
        <v>215</v>
      </c>
      <c r="AA25" s="4"/>
      <c r="AB25" s="4"/>
      <c r="AC25" s="4"/>
      <c r="AD25" s="4"/>
      <c r="AE25" s="4"/>
      <c r="AF25" s="45">
        <v>2</v>
      </c>
    </row>
    <row r="26" spans="1:32" ht="39">
      <c r="A26" s="253"/>
      <c r="B26" s="12" t="s">
        <v>195</v>
      </c>
      <c r="C26" s="4" t="s">
        <v>119</v>
      </c>
      <c r="D26" s="4" t="s">
        <v>74</v>
      </c>
      <c r="E26" s="4" t="s">
        <v>216</v>
      </c>
      <c r="F26" s="4" t="s">
        <v>175</v>
      </c>
      <c r="G26" s="19" t="s">
        <v>217</v>
      </c>
      <c r="H26" s="5"/>
      <c r="I26" s="6"/>
      <c r="J26" s="7" t="s">
        <v>218</v>
      </c>
      <c r="K26" s="4" t="s">
        <v>56</v>
      </c>
      <c r="L26" s="4" t="s">
        <v>57</v>
      </c>
      <c r="M26" s="5">
        <v>100</v>
      </c>
      <c r="N26" s="4"/>
      <c r="O26" s="5">
        <v>7</v>
      </c>
      <c r="P26" s="4" t="s">
        <v>219</v>
      </c>
      <c r="Q26" s="4" t="s">
        <v>59</v>
      </c>
      <c r="R26" s="9">
        <v>0</v>
      </c>
      <c r="S26" s="5">
        <f>1</f>
        <v>1</v>
      </c>
      <c r="T26" s="5">
        <v>0</v>
      </c>
      <c r="U26" s="5">
        <f t="shared" si="0"/>
        <v>0</v>
      </c>
      <c r="V26" s="5">
        <f t="shared" si="1"/>
        <v>1</v>
      </c>
      <c r="W26" s="4"/>
      <c r="X26" s="4" t="s">
        <v>220</v>
      </c>
      <c r="Y26" s="4" t="s">
        <v>221</v>
      </c>
      <c r="Z26" s="4" t="s">
        <v>222</v>
      </c>
      <c r="AA26" s="4" t="s">
        <v>223</v>
      </c>
      <c r="AB26" s="4"/>
      <c r="AC26" s="4"/>
      <c r="AD26" s="4"/>
      <c r="AE26" s="4"/>
      <c r="AF26" s="45">
        <v>1</v>
      </c>
    </row>
    <row r="27" spans="1:32" ht="65">
      <c r="A27" s="253"/>
      <c r="B27" s="20" t="s">
        <v>196</v>
      </c>
      <c r="C27" s="4" t="s">
        <v>224</v>
      </c>
      <c r="D27" s="4" t="s">
        <v>225</v>
      </c>
      <c r="E27" s="4" t="s">
        <v>226</v>
      </c>
      <c r="F27" s="4" t="s">
        <v>227</v>
      </c>
      <c r="G27" s="5">
        <v>2</v>
      </c>
      <c r="H27" s="5">
        <v>2</v>
      </c>
      <c r="I27" s="7" t="s">
        <v>228</v>
      </c>
      <c r="J27" s="7" t="s">
        <v>229</v>
      </c>
      <c r="K27" s="21" t="s">
        <v>230</v>
      </c>
      <c r="L27" s="4" t="s">
        <v>231</v>
      </c>
      <c r="M27" s="5">
        <v>300</v>
      </c>
      <c r="N27" s="4" t="s">
        <v>232</v>
      </c>
      <c r="O27" s="5">
        <v>2</v>
      </c>
      <c r="P27" s="4" t="s">
        <v>233</v>
      </c>
      <c r="Q27" s="22" t="s">
        <v>59</v>
      </c>
      <c r="R27" s="6">
        <v>0</v>
      </c>
      <c r="S27" s="5">
        <v>1</v>
      </c>
      <c r="T27" s="5">
        <v>0</v>
      </c>
      <c r="U27" s="179"/>
      <c r="V27" s="179"/>
      <c r="W27" s="4"/>
      <c r="X27" s="4"/>
      <c r="Y27" s="4" t="s">
        <v>234</v>
      </c>
      <c r="Z27" s="4" t="s">
        <v>235</v>
      </c>
      <c r="AA27" s="4"/>
      <c r="AB27" s="4"/>
      <c r="AC27" s="4"/>
      <c r="AD27" s="4" t="s">
        <v>236</v>
      </c>
      <c r="AE27" s="4"/>
      <c r="AF27" s="45">
        <v>1</v>
      </c>
    </row>
    <row r="28" spans="1:32" ht="26">
      <c r="A28" s="253"/>
      <c r="B28" s="13" t="s">
        <v>197</v>
      </c>
      <c r="C28" s="4" t="s">
        <v>119</v>
      </c>
      <c r="D28" s="4" t="s">
        <v>244</v>
      </c>
      <c r="E28" s="4" t="s">
        <v>245</v>
      </c>
      <c r="F28" s="4" t="s">
        <v>122</v>
      </c>
      <c r="G28" s="5"/>
      <c r="H28" s="5"/>
      <c r="I28" s="6"/>
      <c r="J28" s="7" t="s">
        <v>123</v>
      </c>
      <c r="K28" s="4" t="s">
        <v>56</v>
      </c>
      <c r="L28" s="4" t="s">
        <v>57</v>
      </c>
      <c r="M28" s="5">
        <v>40</v>
      </c>
      <c r="N28" s="4"/>
      <c r="O28" s="5">
        <v>8</v>
      </c>
      <c r="P28" s="4" t="s">
        <v>246</v>
      </c>
      <c r="Q28" s="4" t="s">
        <v>59</v>
      </c>
      <c r="R28" s="9">
        <v>0</v>
      </c>
      <c r="S28" s="5">
        <f>1</f>
        <v>1</v>
      </c>
      <c r="T28" s="5">
        <v>0</v>
      </c>
      <c r="U28" s="5">
        <f t="shared" ref="U28" si="2">IF(O28 = 0,,IF(LEN(Q28)=6,-(POWER(2,((MID(P28,5,1)-LEFT(P28,1))*8+MID(P28,3,1)-RIGHT(P28,1)+1)))/2*S28+T28,)+IF(LEN(Q28)=8,0*S28+T28,))</f>
        <v>0</v>
      </c>
      <c r="V28" s="5">
        <f t="shared" ref="V28" si="3">IF(O28 = 0,,IF(LEN(Q28)=6,(POWER(2,((MID(P28,5,1)-LEFT(P28,1))*8+MID(P28,3,1)-RIGHT(P28,1)+1))/2-1)*S28+T28,)+IF(LEN(Q28)=8,(POWER(2,((MID(P28,5,1)-LEFT(P28,1))*8+MID(P28,3,1)-RIGHT(P28,1)+1))-1)*S28+T28,))</f>
        <v>1</v>
      </c>
      <c r="W28" s="4"/>
      <c r="X28" s="4" t="s">
        <v>247</v>
      </c>
      <c r="Y28" s="4" t="s">
        <v>248</v>
      </c>
      <c r="Z28" s="4" t="s">
        <v>242</v>
      </c>
      <c r="AA28" s="4" t="s">
        <v>249</v>
      </c>
      <c r="AB28" s="4"/>
      <c r="AC28" s="4"/>
      <c r="AD28" s="4"/>
      <c r="AE28" s="4"/>
      <c r="AF28" s="45">
        <v>1</v>
      </c>
    </row>
    <row r="29" spans="1:32" ht="26">
      <c r="A29" s="253"/>
      <c r="B29" s="14" t="s">
        <v>198</v>
      </c>
      <c r="C29" s="4" t="s">
        <v>119</v>
      </c>
      <c r="D29" s="4" t="s">
        <v>237</v>
      </c>
      <c r="E29" s="4" t="s">
        <v>238</v>
      </c>
      <c r="F29" s="4" t="s">
        <v>122</v>
      </c>
      <c r="G29" s="5"/>
      <c r="H29" s="5"/>
      <c r="I29" s="6"/>
      <c r="J29" s="7" t="s">
        <v>123</v>
      </c>
      <c r="K29" s="4" t="s">
        <v>56</v>
      </c>
      <c r="L29" s="4" t="s">
        <v>57</v>
      </c>
      <c r="M29" s="5">
        <v>40</v>
      </c>
      <c r="N29" s="4"/>
      <c r="O29" s="5">
        <v>8</v>
      </c>
      <c r="P29" s="4" t="s">
        <v>239</v>
      </c>
      <c r="Q29" s="4" t="s">
        <v>59</v>
      </c>
      <c r="R29" s="9">
        <v>0</v>
      </c>
      <c r="S29" s="5">
        <f>1</f>
        <v>1</v>
      </c>
      <c r="T29" s="5">
        <v>0</v>
      </c>
      <c r="U29" s="5">
        <f t="shared" ref="U29" si="4">IF(O29 = 0,,IF(LEN(Q29)=6,-(POWER(2,((MID(P29,5,1)-LEFT(P29,1))*8+MID(P29,3,1)-RIGHT(P29,1)+1)))/2*S29+T29,)+IF(LEN(Q29)=8,0*S29+T29,))</f>
        <v>0</v>
      </c>
      <c r="V29" s="5">
        <f t="shared" ref="V29" si="5">IF(O29 = 0,,IF(LEN(Q29)=6,(POWER(2,((MID(P29,5,1)-LEFT(P29,1))*8+MID(P29,3,1)-RIGHT(P29,1)+1))/2-1)*S29+T29,)+IF(LEN(Q29)=8,(POWER(2,((MID(P29,5,1)-LEFT(P29,1))*8+MID(P29,3,1)-RIGHT(P29,1)+1))-1)*S29+T29,))</f>
        <v>1</v>
      </c>
      <c r="W29" s="4"/>
      <c r="X29" s="4" t="s">
        <v>240</v>
      </c>
      <c r="Y29" s="4" t="s">
        <v>241</v>
      </c>
      <c r="Z29" s="4" t="s">
        <v>242</v>
      </c>
      <c r="AA29" s="4" t="s">
        <v>243</v>
      </c>
      <c r="AB29" s="4"/>
      <c r="AC29" s="4"/>
      <c r="AD29" s="4"/>
      <c r="AE29" s="4"/>
      <c r="AF29" s="45">
        <v>1</v>
      </c>
    </row>
    <row r="30" spans="1:32" ht="39">
      <c r="A30" s="253"/>
      <c r="B30" s="18" t="s">
        <v>199</v>
      </c>
      <c r="C30" s="4" t="s">
        <v>224</v>
      </c>
      <c r="D30" s="4" t="s">
        <v>256</v>
      </c>
      <c r="E30" s="4" t="s">
        <v>257</v>
      </c>
      <c r="F30" s="4" t="s">
        <v>258</v>
      </c>
      <c r="G30" s="5">
        <v>2</v>
      </c>
      <c r="H30" s="5">
        <v>4</v>
      </c>
      <c r="I30" s="7" t="s">
        <v>252</v>
      </c>
      <c r="J30" s="7" t="s">
        <v>253</v>
      </c>
      <c r="K30" s="21" t="s">
        <v>230</v>
      </c>
      <c r="L30" s="23" t="s">
        <v>231</v>
      </c>
      <c r="M30" s="5">
        <v>300</v>
      </c>
      <c r="N30" s="4" t="s">
        <v>232</v>
      </c>
      <c r="O30" s="5">
        <v>5</v>
      </c>
      <c r="P30" s="4" t="s">
        <v>259</v>
      </c>
      <c r="Q30" s="22" t="s">
        <v>59</v>
      </c>
      <c r="R30" s="6">
        <v>0</v>
      </c>
      <c r="S30" s="5">
        <v>1</v>
      </c>
      <c r="T30" s="5">
        <v>0</v>
      </c>
      <c r="U30" s="179"/>
      <c r="V30" s="179"/>
      <c r="W30" s="4"/>
      <c r="X30" s="4" t="s">
        <v>260</v>
      </c>
      <c r="Y30" s="4" t="s">
        <v>260</v>
      </c>
      <c r="Z30" s="4" t="s">
        <v>261</v>
      </c>
      <c r="AA30" s="24"/>
      <c r="AB30" s="24"/>
      <c r="AC30" s="24"/>
      <c r="AD30" s="24"/>
      <c r="AE30" s="24"/>
      <c r="AF30" s="46">
        <v>1</v>
      </c>
    </row>
    <row r="31" spans="1:32" ht="39">
      <c r="A31" s="253"/>
      <c r="B31" s="17" t="s">
        <v>200</v>
      </c>
      <c r="C31" s="4" t="s">
        <v>224</v>
      </c>
      <c r="D31" s="4" t="s">
        <v>256</v>
      </c>
      <c r="E31" s="4" t="s">
        <v>262</v>
      </c>
      <c r="F31" s="4" t="s">
        <v>258</v>
      </c>
      <c r="G31" s="5">
        <v>2</v>
      </c>
      <c r="H31" s="5">
        <v>4</v>
      </c>
      <c r="I31" s="7" t="s">
        <v>252</v>
      </c>
      <c r="J31" s="7" t="s">
        <v>253</v>
      </c>
      <c r="K31" s="21" t="s">
        <v>230</v>
      </c>
      <c r="L31" s="23" t="s">
        <v>231</v>
      </c>
      <c r="M31" s="25">
        <v>300</v>
      </c>
      <c r="N31" s="4" t="s">
        <v>232</v>
      </c>
      <c r="O31" s="5">
        <v>5</v>
      </c>
      <c r="P31" s="4" t="s">
        <v>263</v>
      </c>
      <c r="Q31" s="22" t="s">
        <v>59</v>
      </c>
      <c r="R31" s="6">
        <v>0</v>
      </c>
      <c r="S31" s="5">
        <v>1</v>
      </c>
      <c r="T31" s="5">
        <v>0</v>
      </c>
      <c r="U31" s="236"/>
      <c r="V31" s="236"/>
      <c r="W31" s="4"/>
      <c r="X31" s="4" t="s">
        <v>260</v>
      </c>
      <c r="Y31" s="4" t="s">
        <v>260</v>
      </c>
      <c r="Z31" s="4" t="s">
        <v>264</v>
      </c>
      <c r="AA31" s="24"/>
      <c r="AB31" s="24"/>
      <c r="AC31" s="24"/>
      <c r="AD31" s="24"/>
      <c r="AE31" s="24"/>
      <c r="AF31" s="46">
        <v>1</v>
      </c>
    </row>
    <row r="32" spans="1:32" ht="26">
      <c r="A32" s="253"/>
      <c r="B32" s="17" t="s">
        <v>201</v>
      </c>
      <c r="C32" s="4" t="s">
        <v>224</v>
      </c>
      <c r="D32" s="4"/>
      <c r="E32" s="4" t="s">
        <v>250</v>
      </c>
      <c r="F32" s="4" t="s">
        <v>251</v>
      </c>
      <c r="G32" s="5">
        <v>2</v>
      </c>
      <c r="H32" s="5">
        <v>4</v>
      </c>
      <c r="I32" s="7" t="s">
        <v>252</v>
      </c>
      <c r="J32" s="7" t="s">
        <v>253</v>
      </c>
      <c r="K32" s="21" t="s">
        <v>230</v>
      </c>
      <c r="L32" s="4" t="s">
        <v>231</v>
      </c>
      <c r="M32" s="5">
        <v>300</v>
      </c>
      <c r="N32" s="4" t="s">
        <v>232</v>
      </c>
      <c r="O32" s="5">
        <v>5</v>
      </c>
      <c r="P32" s="4" t="s">
        <v>254</v>
      </c>
      <c r="Q32" s="22" t="s">
        <v>59</v>
      </c>
      <c r="R32" s="6">
        <v>0</v>
      </c>
      <c r="S32" s="5">
        <v>1</v>
      </c>
      <c r="T32" s="5">
        <v>0</v>
      </c>
      <c r="U32" s="179"/>
      <c r="V32" s="179"/>
      <c r="W32" s="4"/>
      <c r="X32" s="4"/>
      <c r="Y32" s="4" t="s">
        <v>234</v>
      </c>
      <c r="Z32" s="4" t="s">
        <v>255</v>
      </c>
      <c r="AA32" s="4"/>
      <c r="AB32" s="4"/>
      <c r="AC32" s="4"/>
      <c r="AD32" s="4"/>
      <c r="AE32" s="4"/>
      <c r="AF32" s="45">
        <v>1</v>
      </c>
    </row>
    <row r="33" spans="1:32" ht="65">
      <c r="A33" s="253"/>
      <c r="B33" s="26" t="s">
        <v>202</v>
      </c>
      <c r="C33" s="4" t="s">
        <v>224</v>
      </c>
      <c r="D33" s="4" t="s">
        <v>265</v>
      </c>
      <c r="E33" s="4" t="s">
        <v>226</v>
      </c>
      <c r="F33" s="4" t="s">
        <v>227</v>
      </c>
      <c r="G33" s="5">
        <v>2</v>
      </c>
      <c r="H33" s="5">
        <v>2</v>
      </c>
      <c r="I33" s="7" t="s">
        <v>228</v>
      </c>
      <c r="J33" s="7" t="s">
        <v>229</v>
      </c>
      <c r="K33" s="21" t="s">
        <v>230</v>
      </c>
      <c r="L33" s="4" t="s">
        <v>231</v>
      </c>
      <c r="M33" s="5">
        <v>300</v>
      </c>
      <c r="N33" s="4" t="s">
        <v>232</v>
      </c>
      <c r="O33" s="5">
        <v>2</v>
      </c>
      <c r="P33" s="4" t="s">
        <v>233</v>
      </c>
      <c r="Q33" s="22" t="s">
        <v>59</v>
      </c>
      <c r="R33" s="6">
        <v>0</v>
      </c>
      <c r="S33" s="5">
        <v>1</v>
      </c>
      <c r="T33" s="5">
        <v>0</v>
      </c>
      <c r="U33" s="179"/>
      <c r="V33" s="179"/>
      <c r="W33" s="4"/>
      <c r="X33" s="4"/>
      <c r="Y33" s="4" t="s">
        <v>234</v>
      </c>
      <c r="Z33" s="4" t="s">
        <v>235</v>
      </c>
      <c r="AA33" s="4"/>
      <c r="AB33" s="4"/>
      <c r="AC33" s="4"/>
      <c r="AD33" s="4" t="s">
        <v>236</v>
      </c>
      <c r="AE33" s="4"/>
      <c r="AF33" s="45">
        <v>1</v>
      </c>
    </row>
    <row r="34" spans="1:32" ht="91">
      <c r="A34" s="243" t="s">
        <v>203</v>
      </c>
      <c r="B34" s="15" t="s">
        <v>266</v>
      </c>
      <c r="C34" s="4" t="s">
        <v>119</v>
      </c>
      <c r="D34" s="4" t="s">
        <v>74</v>
      </c>
      <c r="E34" s="4" t="s">
        <v>267</v>
      </c>
      <c r="F34" s="4" t="s">
        <v>268</v>
      </c>
      <c r="G34" s="5"/>
      <c r="H34" s="5"/>
      <c r="I34" s="6"/>
      <c r="J34" s="7" t="s">
        <v>269</v>
      </c>
      <c r="K34" s="4" t="s">
        <v>56</v>
      </c>
      <c r="L34" s="4" t="s">
        <v>57</v>
      </c>
      <c r="M34" s="5">
        <v>100</v>
      </c>
      <c r="N34" s="4"/>
      <c r="O34" s="5">
        <v>8</v>
      </c>
      <c r="P34" s="4" t="s">
        <v>270</v>
      </c>
      <c r="Q34" s="4" t="s">
        <v>59</v>
      </c>
      <c r="R34" s="5">
        <v>0</v>
      </c>
      <c r="S34" s="5">
        <v>1</v>
      </c>
      <c r="T34" s="5">
        <v>0</v>
      </c>
      <c r="U34" s="5">
        <f t="shared" ref="U34" si="6">IF(O34 = 0,,IF(LEN(Q34)=6,-(POWER(2,((MID(P34,5,1)-LEFT(P34,1))*8+MID(P34,3,1)-RIGHT(P34,1)+1)))/2*S34+T34,)+IF(LEN(Q34)=8,0*S34+T34,))</f>
        <v>0</v>
      </c>
      <c r="V34" s="5">
        <f t="shared" ref="V34" si="7">IF(O34 = 0,,IF(LEN(Q34)=6,(POWER(2,((MID(P34,5,1)-LEFT(P34,1))*8+MID(P34,3,1)-RIGHT(P34,1)+1))/2-1)*S34+T34,)+IF(LEN(Q34)=8,(POWER(2,((MID(P34,5,1)-LEFT(P34,1))*8+MID(P34,3,1)-RIGHT(P34,1)+1))-1)*S34+T34,))</f>
        <v>3</v>
      </c>
      <c r="W34" s="4"/>
      <c r="X34" s="4" t="s">
        <v>271</v>
      </c>
      <c r="Y34" s="4"/>
      <c r="Z34" s="4" t="s">
        <v>272</v>
      </c>
      <c r="AA34" s="4"/>
      <c r="AB34" s="4"/>
      <c r="AC34" s="4"/>
      <c r="AD34" s="4"/>
      <c r="AE34" s="4"/>
      <c r="AF34" s="45">
        <v>2</v>
      </c>
    </row>
    <row r="35" spans="1:32" ht="26">
      <c r="A35" s="243"/>
      <c r="B35" s="18" t="s">
        <v>204</v>
      </c>
      <c r="C35" s="4" t="s">
        <v>224</v>
      </c>
      <c r="D35" s="4" t="s">
        <v>273</v>
      </c>
      <c r="E35" s="4" t="s">
        <v>274</v>
      </c>
      <c r="F35" s="4" t="s">
        <v>275</v>
      </c>
      <c r="G35" s="5">
        <v>2</v>
      </c>
      <c r="H35" s="5">
        <v>2</v>
      </c>
      <c r="I35" s="7" t="s">
        <v>276</v>
      </c>
      <c r="J35" s="7" t="s">
        <v>277</v>
      </c>
      <c r="K35" s="21" t="s">
        <v>230</v>
      </c>
      <c r="L35" s="4" t="s">
        <v>231</v>
      </c>
      <c r="M35" s="5">
        <v>300</v>
      </c>
      <c r="N35" s="4" t="s">
        <v>232</v>
      </c>
      <c r="O35" s="5">
        <v>3</v>
      </c>
      <c r="P35" s="4" t="s">
        <v>233</v>
      </c>
      <c r="Q35" s="22" t="s">
        <v>59</v>
      </c>
      <c r="R35" s="6">
        <v>0</v>
      </c>
      <c r="S35" s="5">
        <v>1</v>
      </c>
      <c r="T35" s="5">
        <v>0</v>
      </c>
      <c r="U35" s="179"/>
      <c r="V35" s="179"/>
      <c r="W35" s="4"/>
      <c r="X35" s="4"/>
      <c r="Y35" s="4" t="s">
        <v>234</v>
      </c>
      <c r="Z35" s="4" t="s">
        <v>278</v>
      </c>
      <c r="AA35" s="4"/>
      <c r="AB35" s="4"/>
      <c r="AC35" s="4"/>
      <c r="AD35" s="4"/>
      <c r="AE35" s="4"/>
      <c r="AF35" s="45">
        <v>1</v>
      </c>
    </row>
    <row r="36" spans="1:32" ht="26">
      <c r="A36" s="243"/>
      <c r="B36" s="18" t="s">
        <v>205</v>
      </c>
      <c r="C36" s="4" t="s">
        <v>224</v>
      </c>
      <c r="D36" s="4"/>
      <c r="E36" s="4" t="s">
        <v>279</v>
      </c>
      <c r="F36" s="4" t="s">
        <v>275</v>
      </c>
      <c r="G36" s="5">
        <v>2</v>
      </c>
      <c r="H36" s="5">
        <v>2</v>
      </c>
      <c r="I36" s="7" t="s">
        <v>276</v>
      </c>
      <c r="J36" s="7" t="s">
        <v>277</v>
      </c>
      <c r="K36" s="21" t="s">
        <v>230</v>
      </c>
      <c r="L36" s="4" t="s">
        <v>231</v>
      </c>
      <c r="M36" s="5">
        <v>300</v>
      </c>
      <c r="N36" s="4" t="s">
        <v>232</v>
      </c>
      <c r="O36" s="5">
        <v>3</v>
      </c>
      <c r="P36" s="4" t="s">
        <v>280</v>
      </c>
      <c r="Q36" s="22" t="s">
        <v>59</v>
      </c>
      <c r="R36" s="6">
        <v>0</v>
      </c>
      <c r="S36" s="5">
        <v>1</v>
      </c>
      <c r="T36" s="5">
        <v>0</v>
      </c>
      <c r="U36" s="179"/>
      <c r="V36" s="179"/>
      <c r="W36" s="4"/>
      <c r="X36" s="4"/>
      <c r="Y36" s="4" t="s">
        <v>234</v>
      </c>
      <c r="Z36" s="4" t="s">
        <v>281</v>
      </c>
      <c r="AA36" s="4"/>
      <c r="AB36" s="4"/>
      <c r="AC36" s="4"/>
      <c r="AD36" s="4"/>
      <c r="AE36" s="4"/>
      <c r="AF36" s="45">
        <v>1</v>
      </c>
    </row>
    <row r="37" spans="1:32" ht="26">
      <c r="A37" s="243"/>
      <c r="B37" s="15" t="s">
        <v>287</v>
      </c>
      <c r="C37" s="4" t="s">
        <v>224</v>
      </c>
      <c r="D37" s="4"/>
      <c r="E37" s="23" t="s">
        <v>282</v>
      </c>
      <c r="F37" s="23" t="s">
        <v>283</v>
      </c>
      <c r="G37" s="25">
        <v>2</v>
      </c>
      <c r="H37" s="5">
        <v>2</v>
      </c>
      <c r="I37" s="7" t="s">
        <v>284</v>
      </c>
      <c r="J37" s="27" t="s">
        <v>277</v>
      </c>
      <c r="K37" s="21" t="s">
        <v>230</v>
      </c>
      <c r="L37" s="23" t="s">
        <v>231</v>
      </c>
      <c r="M37" s="25">
        <v>300</v>
      </c>
      <c r="N37" s="28" t="s">
        <v>232</v>
      </c>
      <c r="O37" s="25">
        <v>3</v>
      </c>
      <c r="P37" s="4" t="s">
        <v>285</v>
      </c>
      <c r="Q37" s="22" t="s">
        <v>59</v>
      </c>
      <c r="R37" s="6">
        <v>0</v>
      </c>
      <c r="S37" s="29">
        <v>1</v>
      </c>
      <c r="T37" s="29">
        <v>0</v>
      </c>
      <c r="U37" s="236"/>
      <c r="V37" s="236"/>
      <c r="W37" s="4"/>
      <c r="X37" s="4" t="s">
        <v>234</v>
      </c>
      <c r="Y37" s="24" t="s">
        <v>234</v>
      </c>
      <c r="Z37" s="23" t="s">
        <v>286</v>
      </c>
      <c r="AA37" s="24"/>
      <c r="AB37" s="24"/>
      <c r="AC37" s="24"/>
      <c r="AD37" s="24"/>
      <c r="AE37" s="24"/>
      <c r="AF37" s="46">
        <v>1</v>
      </c>
    </row>
    <row r="38" spans="1:32" ht="26">
      <c r="A38" s="243"/>
      <c r="B38" s="15" t="s">
        <v>206</v>
      </c>
      <c r="C38" s="4" t="s">
        <v>224</v>
      </c>
      <c r="D38" s="4"/>
      <c r="E38" s="4" t="s">
        <v>288</v>
      </c>
      <c r="F38" s="4" t="s">
        <v>275</v>
      </c>
      <c r="G38" s="5">
        <v>2</v>
      </c>
      <c r="H38" s="5">
        <v>2</v>
      </c>
      <c r="I38" s="7" t="s">
        <v>276</v>
      </c>
      <c r="J38" s="7" t="s">
        <v>277</v>
      </c>
      <c r="K38" s="21" t="s">
        <v>230</v>
      </c>
      <c r="L38" s="4" t="s">
        <v>231</v>
      </c>
      <c r="M38" s="5">
        <v>300</v>
      </c>
      <c r="N38" s="4" t="s">
        <v>232</v>
      </c>
      <c r="O38" s="5">
        <v>3</v>
      </c>
      <c r="P38" s="4" t="s">
        <v>289</v>
      </c>
      <c r="Q38" s="22" t="s">
        <v>59</v>
      </c>
      <c r="R38" s="6">
        <v>0</v>
      </c>
      <c r="S38" s="5">
        <v>1</v>
      </c>
      <c r="T38" s="5">
        <v>0</v>
      </c>
      <c r="U38" s="179"/>
      <c r="V38" s="179"/>
      <c r="W38" s="4"/>
      <c r="X38" s="4"/>
      <c r="Y38" s="4" t="s">
        <v>234</v>
      </c>
      <c r="Z38" s="4" t="s">
        <v>290</v>
      </c>
      <c r="AA38" s="4"/>
      <c r="AB38" s="4"/>
      <c r="AC38" s="4"/>
      <c r="AD38" s="4"/>
      <c r="AE38" s="4"/>
      <c r="AF38" s="45">
        <v>1</v>
      </c>
    </row>
    <row r="39" spans="1:32" ht="52">
      <c r="A39" s="244"/>
      <c r="B39" s="16" t="s">
        <v>291</v>
      </c>
      <c r="C39" s="4"/>
      <c r="D39" s="4" t="s">
        <v>302</v>
      </c>
      <c r="E39" s="30" t="s">
        <v>303</v>
      </c>
      <c r="F39" s="30" t="s">
        <v>304</v>
      </c>
      <c r="G39" s="31">
        <v>2</v>
      </c>
      <c r="H39" s="31">
        <v>4</v>
      </c>
      <c r="I39" s="32" t="s">
        <v>305</v>
      </c>
      <c r="J39" s="32" t="s">
        <v>306</v>
      </c>
      <c r="K39" s="21" t="s">
        <v>230</v>
      </c>
      <c r="L39" s="30" t="s">
        <v>231</v>
      </c>
      <c r="M39" s="31">
        <v>300</v>
      </c>
      <c r="N39" s="30" t="s">
        <v>307</v>
      </c>
      <c r="O39" s="31">
        <v>8</v>
      </c>
      <c r="P39" s="30" t="s">
        <v>140</v>
      </c>
      <c r="Q39" s="22" t="s">
        <v>59</v>
      </c>
      <c r="R39" s="6">
        <v>0</v>
      </c>
      <c r="S39" s="31">
        <v>1</v>
      </c>
      <c r="T39" s="31">
        <v>0</v>
      </c>
      <c r="U39" s="237"/>
      <c r="V39" s="237"/>
      <c r="W39" s="30"/>
      <c r="X39" s="30" t="s">
        <v>308</v>
      </c>
      <c r="Y39" s="30"/>
      <c r="Z39" s="30" t="s">
        <v>309</v>
      </c>
      <c r="AA39" s="30"/>
      <c r="AB39" s="30"/>
      <c r="AC39" s="30"/>
      <c r="AD39" s="30"/>
      <c r="AE39" s="30"/>
      <c r="AF39" s="47">
        <v>8</v>
      </c>
    </row>
    <row r="40" spans="1:32" ht="52">
      <c r="A40" s="244"/>
      <c r="B40" s="16" t="s">
        <v>292</v>
      </c>
      <c r="C40" s="4" t="s">
        <v>304</v>
      </c>
      <c r="D40" s="4" t="s">
        <v>152</v>
      </c>
      <c r="E40" s="4" t="s">
        <v>310</v>
      </c>
      <c r="F40" s="4" t="s">
        <v>304</v>
      </c>
      <c r="G40" s="5">
        <v>2</v>
      </c>
      <c r="H40" s="5">
        <v>4</v>
      </c>
      <c r="I40" s="7" t="s">
        <v>305</v>
      </c>
      <c r="J40" s="7" t="s">
        <v>306</v>
      </c>
      <c r="K40" s="21" t="s">
        <v>230</v>
      </c>
      <c r="L40" s="4" t="s">
        <v>231</v>
      </c>
      <c r="M40" s="5">
        <v>300</v>
      </c>
      <c r="N40" s="4" t="s">
        <v>307</v>
      </c>
      <c r="O40" s="5">
        <v>8</v>
      </c>
      <c r="P40" s="4" t="s">
        <v>311</v>
      </c>
      <c r="Q40" s="22" t="s">
        <v>59</v>
      </c>
      <c r="R40" s="6">
        <v>0</v>
      </c>
      <c r="S40" s="5">
        <v>1</v>
      </c>
      <c r="T40" s="5">
        <v>0</v>
      </c>
      <c r="U40" s="179"/>
      <c r="V40" s="179"/>
      <c r="W40" s="4"/>
      <c r="X40" s="4" t="s">
        <v>312</v>
      </c>
      <c r="Y40" s="4"/>
      <c r="Z40" s="4" t="s">
        <v>313</v>
      </c>
      <c r="AA40" s="4"/>
      <c r="AB40" s="4" t="s">
        <v>314</v>
      </c>
      <c r="AC40" s="4"/>
      <c r="AD40" s="4"/>
      <c r="AE40" s="4"/>
      <c r="AF40" s="45">
        <v>10</v>
      </c>
    </row>
    <row r="41" spans="1:32" ht="52">
      <c r="A41" s="244"/>
      <c r="B41" s="16" t="s">
        <v>293</v>
      </c>
      <c r="C41" s="4"/>
      <c r="D41" s="4" t="s">
        <v>302</v>
      </c>
      <c r="E41" s="30" t="s">
        <v>315</v>
      </c>
      <c r="F41" s="30" t="s">
        <v>316</v>
      </c>
      <c r="G41" s="31">
        <v>2</v>
      </c>
      <c r="H41" s="31">
        <v>4</v>
      </c>
      <c r="I41" s="32" t="s">
        <v>317</v>
      </c>
      <c r="J41" s="32" t="s">
        <v>318</v>
      </c>
      <c r="K41" s="21" t="s">
        <v>230</v>
      </c>
      <c r="L41" s="30" t="s">
        <v>319</v>
      </c>
      <c r="M41" s="31">
        <v>1000</v>
      </c>
      <c r="N41" s="30" t="s">
        <v>307</v>
      </c>
      <c r="O41" s="5">
        <v>6</v>
      </c>
      <c r="P41" s="30" t="s">
        <v>320</v>
      </c>
      <c r="Q41" s="22" t="s">
        <v>59</v>
      </c>
      <c r="R41" s="6">
        <v>0</v>
      </c>
      <c r="S41" s="31">
        <v>1</v>
      </c>
      <c r="T41" s="31">
        <v>0</v>
      </c>
      <c r="U41" s="237"/>
      <c r="V41" s="237"/>
      <c r="W41" s="30"/>
      <c r="X41" s="30" t="s">
        <v>321</v>
      </c>
      <c r="Y41" s="30"/>
      <c r="Z41" s="30" t="s">
        <v>322</v>
      </c>
      <c r="AA41" s="30"/>
      <c r="AB41" s="30"/>
      <c r="AC41" s="30"/>
      <c r="AD41" s="30"/>
      <c r="AE41" s="30"/>
      <c r="AF41" s="47">
        <v>4</v>
      </c>
    </row>
    <row r="42" spans="1:32" ht="52">
      <c r="A42" s="244"/>
      <c r="B42" s="16" t="s">
        <v>294</v>
      </c>
      <c r="C42" s="4" t="s">
        <v>302</v>
      </c>
      <c r="D42" s="4" t="s">
        <v>304</v>
      </c>
      <c r="E42" s="30" t="s">
        <v>323</v>
      </c>
      <c r="F42" s="30" t="s">
        <v>324</v>
      </c>
      <c r="G42" s="31">
        <v>2</v>
      </c>
      <c r="H42" s="31">
        <v>4</v>
      </c>
      <c r="I42" s="32" t="s">
        <v>325</v>
      </c>
      <c r="J42" s="32" t="s">
        <v>326</v>
      </c>
      <c r="K42" s="21" t="s">
        <v>230</v>
      </c>
      <c r="L42" s="30" t="s">
        <v>231</v>
      </c>
      <c r="M42" s="31">
        <v>1000</v>
      </c>
      <c r="N42" s="30" t="s">
        <v>327</v>
      </c>
      <c r="O42" s="31">
        <v>2</v>
      </c>
      <c r="P42" s="30" t="s">
        <v>328</v>
      </c>
      <c r="Q42" s="22" t="s">
        <v>59</v>
      </c>
      <c r="R42" s="6">
        <v>0</v>
      </c>
      <c r="S42" s="31">
        <v>1</v>
      </c>
      <c r="T42" s="31">
        <v>0</v>
      </c>
      <c r="U42" s="237"/>
      <c r="V42" s="237"/>
      <c r="W42" s="30"/>
      <c r="X42" s="30" t="s">
        <v>329</v>
      </c>
      <c r="Y42" s="30"/>
      <c r="Z42" s="30" t="s">
        <v>330</v>
      </c>
      <c r="AA42" s="30"/>
      <c r="AB42" s="30"/>
      <c r="AC42" s="30"/>
      <c r="AD42" s="30"/>
      <c r="AE42" s="4"/>
      <c r="AF42" s="45">
        <v>2</v>
      </c>
    </row>
    <row r="43" spans="1:32" ht="65">
      <c r="A43" s="244"/>
      <c r="B43" s="16" t="s">
        <v>295</v>
      </c>
      <c r="C43" s="4" t="s">
        <v>119</v>
      </c>
      <c r="D43" s="4" t="s">
        <v>331</v>
      </c>
      <c r="E43" s="4" t="s">
        <v>332</v>
      </c>
      <c r="F43" s="4" t="s">
        <v>333</v>
      </c>
      <c r="G43" s="5">
        <v>2</v>
      </c>
      <c r="H43" s="5">
        <v>4</v>
      </c>
      <c r="I43" s="7" t="s">
        <v>334</v>
      </c>
      <c r="J43" s="7" t="s">
        <v>335</v>
      </c>
      <c r="K43" s="21" t="s">
        <v>230</v>
      </c>
      <c r="L43" s="33" t="s">
        <v>336</v>
      </c>
      <c r="M43" s="19" t="s">
        <v>337</v>
      </c>
      <c r="N43" s="34" t="s">
        <v>232</v>
      </c>
      <c r="O43" s="5">
        <v>7</v>
      </c>
      <c r="P43" s="33" t="s">
        <v>338</v>
      </c>
      <c r="Q43" s="22" t="s">
        <v>59</v>
      </c>
      <c r="R43" s="6">
        <v>0</v>
      </c>
      <c r="S43" s="5">
        <v>1</v>
      </c>
      <c r="T43" s="5">
        <v>0</v>
      </c>
      <c r="U43" s="179"/>
      <c r="V43" s="179"/>
      <c r="W43" s="4"/>
      <c r="X43" s="4" t="s">
        <v>339</v>
      </c>
      <c r="Y43" s="4"/>
      <c r="Z43" s="4" t="s">
        <v>340</v>
      </c>
      <c r="AA43" s="4"/>
      <c r="AB43" s="4"/>
      <c r="AC43" s="4"/>
      <c r="AD43" s="4"/>
      <c r="AE43" s="4"/>
      <c r="AF43" s="45">
        <v>11</v>
      </c>
    </row>
    <row r="44" spans="1:32" ht="26">
      <c r="A44" s="244"/>
      <c r="B44" s="16" t="s">
        <v>296</v>
      </c>
      <c r="C44" s="4" t="s">
        <v>119</v>
      </c>
      <c r="D44" s="4" t="s">
        <v>341</v>
      </c>
      <c r="E44" s="33" t="s">
        <v>342</v>
      </c>
      <c r="F44" s="33" t="s">
        <v>343</v>
      </c>
      <c r="G44" s="5">
        <v>2</v>
      </c>
      <c r="H44" s="5">
        <v>4</v>
      </c>
      <c r="I44" s="7" t="s">
        <v>344</v>
      </c>
      <c r="J44" s="7" t="s">
        <v>345</v>
      </c>
      <c r="K44" s="21" t="s">
        <v>230</v>
      </c>
      <c r="L44" s="4" t="s">
        <v>231</v>
      </c>
      <c r="M44" s="5">
        <v>500</v>
      </c>
      <c r="N44" s="34" t="s">
        <v>232</v>
      </c>
      <c r="O44" s="5">
        <v>8</v>
      </c>
      <c r="P44" s="4" t="s">
        <v>346</v>
      </c>
      <c r="Q44" s="22" t="s">
        <v>59</v>
      </c>
      <c r="R44" s="6">
        <v>0</v>
      </c>
      <c r="S44" s="5">
        <v>1</v>
      </c>
      <c r="T44" s="5">
        <v>0</v>
      </c>
      <c r="U44" s="179"/>
      <c r="V44" s="179"/>
      <c r="W44" s="4"/>
      <c r="X44" s="4" t="s">
        <v>347</v>
      </c>
      <c r="Y44" s="4"/>
      <c r="Z44" s="4"/>
      <c r="AA44" s="4"/>
      <c r="AB44" s="4"/>
      <c r="AC44" s="24"/>
      <c r="AD44" s="24"/>
      <c r="AE44" s="24"/>
      <c r="AF44" s="46">
        <v>1</v>
      </c>
    </row>
    <row r="45" spans="1:32" ht="65">
      <c r="A45" s="244"/>
      <c r="B45" s="16" t="s">
        <v>297</v>
      </c>
      <c r="C45" s="4" t="s">
        <v>119</v>
      </c>
      <c r="D45" s="4" t="s">
        <v>256</v>
      </c>
      <c r="E45" s="4" t="s">
        <v>348</v>
      </c>
      <c r="F45" s="4" t="s">
        <v>349</v>
      </c>
      <c r="G45" s="5">
        <v>2</v>
      </c>
      <c r="H45" s="5">
        <v>4</v>
      </c>
      <c r="I45" s="7" t="s">
        <v>350</v>
      </c>
      <c r="J45" s="7" t="s">
        <v>351</v>
      </c>
      <c r="K45" s="21" t="s">
        <v>230</v>
      </c>
      <c r="L45" s="33" t="s">
        <v>231</v>
      </c>
      <c r="M45" s="19" t="s">
        <v>352</v>
      </c>
      <c r="N45" s="34" t="s">
        <v>232</v>
      </c>
      <c r="O45" s="19" t="s">
        <v>353</v>
      </c>
      <c r="P45" s="33" t="s">
        <v>354</v>
      </c>
      <c r="Q45" s="22" t="s">
        <v>59</v>
      </c>
      <c r="R45" s="6">
        <v>0</v>
      </c>
      <c r="S45" s="5">
        <v>1</v>
      </c>
      <c r="T45" s="5">
        <v>0</v>
      </c>
      <c r="U45" s="179"/>
      <c r="V45" s="179"/>
      <c r="W45" s="4"/>
      <c r="X45" s="4" t="s">
        <v>355</v>
      </c>
      <c r="Y45" s="4"/>
      <c r="Z45" s="4" t="s">
        <v>356</v>
      </c>
      <c r="AA45" s="4"/>
      <c r="AB45" s="4"/>
      <c r="AC45" s="4"/>
      <c r="AD45" s="4"/>
      <c r="AE45" s="4"/>
      <c r="AF45" s="45">
        <v>11</v>
      </c>
    </row>
    <row r="46" spans="1:32" ht="78">
      <c r="A46" s="244"/>
      <c r="B46" s="16" t="s">
        <v>298</v>
      </c>
      <c r="C46" s="4" t="s">
        <v>119</v>
      </c>
      <c r="D46" s="4" t="s">
        <v>357</v>
      </c>
      <c r="E46" s="4" t="s">
        <v>358</v>
      </c>
      <c r="F46" s="4" t="s">
        <v>349</v>
      </c>
      <c r="G46" s="5">
        <v>2</v>
      </c>
      <c r="H46" s="5">
        <v>4</v>
      </c>
      <c r="I46" s="7" t="s">
        <v>350</v>
      </c>
      <c r="J46" s="7" t="s">
        <v>351</v>
      </c>
      <c r="K46" s="21" t="s">
        <v>230</v>
      </c>
      <c r="L46" s="33" t="s">
        <v>231</v>
      </c>
      <c r="M46" s="19" t="s">
        <v>359</v>
      </c>
      <c r="N46" s="34" t="s">
        <v>232</v>
      </c>
      <c r="O46" s="19" t="s">
        <v>353</v>
      </c>
      <c r="P46" s="33" t="s">
        <v>360</v>
      </c>
      <c r="Q46" s="22" t="s">
        <v>59</v>
      </c>
      <c r="R46" s="6">
        <v>0</v>
      </c>
      <c r="S46" s="5">
        <v>1</v>
      </c>
      <c r="T46" s="5">
        <v>0</v>
      </c>
      <c r="U46" s="179"/>
      <c r="V46" s="179"/>
      <c r="W46" s="4"/>
      <c r="X46" s="4" t="s">
        <v>361</v>
      </c>
      <c r="Y46" s="4"/>
      <c r="Z46" s="4" t="s">
        <v>362</v>
      </c>
      <c r="AA46" s="4"/>
      <c r="AB46" s="4"/>
      <c r="AC46" s="4"/>
      <c r="AD46" s="4"/>
      <c r="AE46" s="4"/>
      <c r="AF46" s="45">
        <v>8</v>
      </c>
    </row>
    <row r="47" spans="1:32" ht="65">
      <c r="A47" s="244"/>
      <c r="B47" s="245" t="s">
        <v>299</v>
      </c>
      <c r="C47" s="4" t="s">
        <v>119</v>
      </c>
      <c r="D47" s="4" t="s">
        <v>256</v>
      </c>
      <c r="E47" s="4" t="s">
        <v>363</v>
      </c>
      <c r="F47" s="4" t="s">
        <v>364</v>
      </c>
      <c r="G47" s="5">
        <v>2</v>
      </c>
      <c r="H47" s="5">
        <v>4</v>
      </c>
      <c r="I47" s="7" t="s">
        <v>365</v>
      </c>
      <c r="J47" s="7" t="s">
        <v>366</v>
      </c>
      <c r="K47" s="21" t="s">
        <v>230</v>
      </c>
      <c r="L47" s="4" t="s">
        <v>231</v>
      </c>
      <c r="M47" s="5">
        <v>5000</v>
      </c>
      <c r="N47" s="34" t="s">
        <v>232</v>
      </c>
      <c r="O47" s="9">
        <v>8</v>
      </c>
      <c r="P47" s="4" t="s">
        <v>367</v>
      </c>
      <c r="Q47" s="22" t="s">
        <v>59</v>
      </c>
      <c r="R47" s="6">
        <v>0</v>
      </c>
      <c r="S47" s="5">
        <v>1</v>
      </c>
      <c r="T47" s="5">
        <v>0</v>
      </c>
      <c r="U47" s="179"/>
      <c r="V47" s="179"/>
      <c r="W47" s="4"/>
      <c r="X47" s="4" t="s">
        <v>355</v>
      </c>
      <c r="Y47" s="4"/>
      <c r="Z47" s="4" t="s">
        <v>368</v>
      </c>
      <c r="AA47" s="4"/>
      <c r="AB47" s="4"/>
      <c r="AC47" s="24"/>
      <c r="AD47" s="24"/>
      <c r="AE47" s="24"/>
      <c r="AF47" s="46">
        <v>11</v>
      </c>
    </row>
    <row r="48" spans="1:32" ht="65">
      <c r="A48" s="244"/>
      <c r="B48" s="246"/>
      <c r="C48" s="4" t="s">
        <v>119</v>
      </c>
      <c r="D48" s="4" t="s">
        <v>341</v>
      </c>
      <c r="E48" s="4" t="s">
        <v>369</v>
      </c>
      <c r="F48" s="4" t="s">
        <v>364</v>
      </c>
      <c r="G48" s="5">
        <v>2</v>
      </c>
      <c r="H48" s="5">
        <v>4</v>
      </c>
      <c r="I48" s="7" t="s">
        <v>365</v>
      </c>
      <c r="J48" s="7" t="s">
        <v>366</v>
      </c>
      <c r="K48" s="21" t="s">
        <v>230</v>
      </c>
      <c r="L48" s="4" t="s">
        <v>231</v>
      </c>
      <c r="M48" s="5">
        <v>5000</v>
      </c>
      <c r="N48" s="34" t="s">
        <v>232</v>
      </c>
      <c r="O48" s="9">
        <v>8</v>
      </c>
      <c r="P48" s="4" t="s">
        <v>370</v>
      </c>
      <c r="Q48" s="22" t="s">
        <v>59</v>
      </c>
      <c r="R48" s="6">
        <v>0</v>
      </c>
      <c r="S48" s="5">
        <v>1</v>
      </c>
      <c r="T48" s="5">
        <v>0</v>
      </c>
      <c r="U48" s="179"/>
      <c r="V48" s="179"/>
      <c r="W48" s="4"/>
      <c r="X48" s="4" t="s">
        <v>355</v>
      </c>
      <c r="Y48" s="4"/>
      <c r="Z48" s="4" t="s">
        <v>371</v>
      </c>
      <c r="AA48" s="4"/>
      <c r="AB48" s="4"/>
      <c r="AC48" s="24"/>
      <c r="AD48" s="24"/>
      <c r="AE48" s="24"/>
      <c r="AF48" s="46">
        <v>11</v>
      </c>
    </row>
    <row r="49" spans="1:32" ht="65">
      <c r="A49" s="244"/>
      <c r="B49" s="246"/>
      <c r="C49" s="4" t="s">
        <v>119</v>
      </c>
      <c r="D49" s="4" t="s">
        <v>341</v>
      </c>
      <c r="E49" s="4" t="s">
        <v>372</v>
      </c>
      <c r="F49" s="4" t="s">
        <v>364</v>
      </c>
      <c r="G49" s="5">
        <v>2</v>
      </c>
      <c r="H49" s="5">
        <v>4</v>
      </c>
      <c r="I49" s="7" t="s">
        <v>365</v>
      </c>
      <c r="J49" s="7" t="s">
        <v>366</v>
      </c>
      <c r="K49" s="21" t="s">
        <v>230</v>
      </c>
      <c r="L49" s="4" t="s">
        <v>231</v>
      </c>
      <c r="M49" s="5">
        <v>5000</v>
      </c>
      <c r="N49" s="34" t="s">
        <v>232</v>
      </c>
      <c r="O49" s="9">
        <v>8</v>
      </c>
      <c r="P49" s="4" t="s">
        <v>373</v>
      </c>
      <c r="Q49" s="22" t="s">
        <v>59</v>
      </c>
      <c r="R49" s="6">
        <v>0</v>
      </c>
      <c r="S49" s="5">
        <v>1</v>
      </c>
      <c r="T49" s="5">
        <v>0</v>
      </c>
      <c r="U49" s="179"/>
      <c r="V49" s="179"/>
      <c r="W49" s="4"/>
      <c r="X49" s="4" t="s">
        <v>355</v>
      </c>
      <c r="Y49" s="4"/>
      <c r="Z49" s="4" t="s">
        <v>374</v>
      </c>
      <c r="AA49" s="4"/>
      <c r="AB49" s="4"/>
      <c r="AC49" s="24"/>
      <c r="AD49" s="24"/>
      <c r="AE49" s="24"/>
      <c r="AF49" s="46">
        <v>11</v>
      </c>
    </row>
    <row r="50" spans="1:32" ht="65">
      <c r="A50" s="244"/>
      <c r="B50" s="247"/>
      <c r="C50" s="4" t="s">
        <v>119</v>
      </c>
      <c r="D50" s="4" t="s">
        <v>341</v>
      </c>
      <c r="E50" s="4" t="s">
        <v>375</v>
      </c>
      <c r="F50" s="4" t="s">
        <v>364</v>
      </c>
      <c r="G50" s="5">
        <v>2</v>
      </c>
      <c r="H50" s="5">
        <v>4</v>
      </c>
      <c r="I50" s="7" t="s">
        <v>365</v>
      </c>
      <c r="J50" s="7" t="s">
        <v>366</v>
      </c>
      <c r="K50" s="21" t="s">
        <v>230</v>
      </c>
      <c r="L50" s="4" t="s">
        <v>231</v>
      </c>
      <c r="M50" s="5">
        <v>5000</v>
      </c>
      <c r="N50" s="34" t="s">
        <v>232</v>
      </c>
      <c r="O50" s="9">
        <v>8</v>
      </c>
      <c r="P50" s="4" t="s">
        <v>376</v>
      </c>
      <c r="Q50" s="22" t="s">
        <v>59</v>
      </c>
      <c r="R50" s="6">
        <v>0</v>
      </c>
      <c r="S50" s="5">
        <v>1</v>
      </c>
      <c r="T50" s="5">
        <v>0</v>
      </c>
      <c r="U50" s="179"/>
      <c r="V50" s="179"/>
      <c r="W50" s="4"/>
      <c r="X50" s="4" t="s">
        <v>355</v>
      </c>
      <c r="Y50" s="4"/>
      <c r="Z50" s="4" t="s">
        <v>377</v>
      </c>
      <c r="AA50" s="4"/>
      <c r="AB50" s="4"/>
      <c r="AC50" s="24"/>
      <c r="AD50" s="24"/>
      <c r="AE50" s="24"/>
      <c r="AF50" s="46">
        <v>11</v>
      </c>
    </row>
    <row r="51" spans="1:32" ht="39">
      <c r="A51" s="244"/>
      <c r="B51" s="248" t="s">
        <v>300</v>
      </c>
      <c r="C51" s="4" t="s">
        <v>302</v>
      </c>
      <c r="D51" s="4" t="s">
        <v>119</v>
      </c>
      <c r="E51" s="33" t="s">
        <v>378</v>
      </c>
      <c r="F51" s="4" t="s">
        <v>379</v>
      </c>
      <c r="G51" s="5">
        <v>2</v>
      </c>
      <c r="H51" s="19" t="s">
        <v>380</v>
      </c>
      <c r="I51" s="7" t="s">
        <v>381</v>
      </c>
      <c r="J51" s="7" t="s">
        <v>382</v>
      </c>
      <c r="K51" s="21" t="s">
        <v>230</v>
      </c>
      <c r="L51" s="4" t="s">
        <v>231</v>
      </c>
      <c r="M51" s="19" t="s">
        <v>383</v>
      </c>
      <c r="N51" s="33" t="s">
        <v>384</v>
      </c>
      <c r="O51" s="19" t="s">
        <v>385</v>
      </c>
      <c r="P51" s="4" t="s">
        <v>386</v>
      </c>
      <c r="Q51" s="22" t="s">
        <v>59</v>
      </c>
      <c r="R51" s="6">
        <v>0</v>
      </c>
      <c r="S51" s="5">
        <v>1</v>
      </c>
      <c r="T51" s="5">
        <v>0</v>
      </c>
      <c r="U51" s="179"/>
      <c r="V51" s="179"/>
      <c r="W51" s="4"/>
      <c r="X51" s="4" t="s">
        <v>387</v>
      </c>
      <c r="Y51" s="4" t="s">
        <v>388</v>
      </c>
      <c r="Z51" s="4" t="s">
        <v>389</v>
      </c>
      <c r="AA51" s="4"/>
      <c r="AB51" s="4"/>
      <c r="AC51" s="4"/>
      <c r="AD51" s="4"/>
      <c r="AE51" s="4"/>
      <c r="AF51" s="45">
        <v>7</v>
      </c>
    </row>
    <row r="52" spans="1:32" ht="39">
      <c r="A52" s="244"/>
      <c r="B52" s="249"/>
      <c r="C52" s="4" t="s">
        <v>302</v>
      </c>
      <c r="D52" s="4" t="s">
        <v>119</v>
      </c>
      <c r="E52" s="33" t="s">
        <v>390</v>
      </c>
      <c r="F52" s="4" t="s">
        <v>391</v>
      </c>
      <c r="G52" s="5">
        <v>2</v>
      </c>
      <c r="H52" s="19" t="s">
        <v>380</v>
      </c>
      <c r="I52" s="7" t="s">
        <v>392</v>
      </c>
      <c r="J52" s="7" t="s">
        <v>382</v>
      </c>
      <c r="K52" s="21" t="s">
        <v>230</v>
      </c>
      <c r="L52" s="4" t="s">
        <v>231</v>
      </c>
      <c r="M52" s="19" t="s">
        <v>383</v>
      </c>
      <c r="N52" s="33" t="s">
        <v>384</v>
      </c>
      <c r="O52" s="19" t="s">
        <v>385</v>
      </c>
      <c r="P52" s="4" t="s">
        <v>393</v>
      </c>
      <c r="Q52" s="22" t="s">
        <v>59</v>
      </c>
      <c r="R52" s="6">
        <v>0</v>
      </c>
      <c r="S52" s="5">
        <v>1</v>
      </c>
      <c r="T52" s="5">
        <v>0</v>
      </c>
      <c r="U52" s="179"/>
      <c r="V52" s="179"/>
      <c r="W52" s="4"/>
      <c r="X52" s="4" t="s">
        <v>394</v>
      </c>
      <c r="Y52" s="4" t="s">
        <v>395</v>
      </c>
      <c r="Z52" s="4" t="s">
        <v>396</v>
      </c>
      <c r="AA52" s="4"/>
      <c r="AB52" s="4"/>
      <c r="AC52" s="4"/>
      <c r="AD52" s="4"/>
      <c r="AE52" s="4"/>
      <c r="AF52" s="45">
        <v>4</v>
      </c>
    </row>
    <row r="53" spans="1:32" ht="39">
      <c r="A53" s="244"/>
      <c r="B53" s="249"/>
      <c r="C53" s="4" t="s">
        <v>302</v>
      </c>
      <c r="D53" s="4" t="s">
        <v>119</v>
      </c>
      <c r="E53" s="33" t="s">
        <v>397</v>
      </c>
      <c r="F53" s="4" t="s">
        <v>391</v>
      </c>
      <c r="G53" s="5">
        <v>2</v>
      </c>
      <c r="H53" s="19" t="s">
        <v>380</v>
      </c>
      <c r="I53" s="7" t="s">
        <v>392</v>
      </c>
      <c r="J53" s="7" t="s">
        <v>382</v>
      </c>
      <c r="K53" s="21" t="s">
        <v>230</v>
      </c>
      <c r="L53" s="4" t="s">
        <v>231</v>
      </c>
      <c r="M53" s="19" t="s">
        <v>383</v>
      </c>
      <c r="N53" s="33" t="s">
        <v>384</v>
      </c>
      <c r="O53" s="19" t="s">
        <v>385</v>
      </c>
      <c r="P53" s="4" t="s">
        <v>398</v>
      </c>
      <c r="Q53" s="22" t="s">
        <v>59</v>
      </c>
      <c r="R53" s="6">
        <v>0</v>
      </c>
      <c r="S53" s="5">
        <v>1</v>
      </c>
      <c r="T53" s="5">
        <v>0</v>
      </c>
      <c r="U53" s="179"/>
      <c r="V53" s="179"/>
      <c r="W53" s="4"/>
      <c r="X53" s="4" t="s">
        <v>399</v>
      </c>
      <c r="Y53" s="4" t="s">
        <v>400</v>
      </c>
      <c r="Z53" s="4" t="s">
        <v>401</v>
      </c>
      <c r="AA53" s="4"/>
      <c r="AB53" s="4"/>
      <c r="AC53" s="4"/>
      <c r="AD53" s="4"/>
      <c r="AE53" s="4"/>
      <c r="AF53" s="45">
        <v>5</v>
      </c>
    </row>
    <row r="54" spans="1:32" ht="39">
      <c r="A54" s="244"/>
      <c r="B54" s="249"/>
      <c r="C54" s="4" t="s">
        <v>302</v>
      </c>
      <c r="D54" s="4" t="s">
        <v>119</v>
      </c>
      <c r="E54" s="33" t="s">
        <v>402</v>
      </c>
      <c r="F54" s="4" t="s">
        <v>391</v>
      </c>
      <c r="G54" s="5">
        <v>2</v>
      </c>
      <c r="H54" s="19" t="s">
        <v>380</v>
      </c>
      <c r="I54" s="7" t="s">
        <v>392</v>
      </c>
      <c r="J54" s="7" t="s">
        <v>382</v>
      </c>
      <c r="K54" s="21" t="s">
        <v>230</v>
      </c>
      <c r="L54" s="4" t="s">
        <v>231</v>
      </c>
      <c r="M54" s="19" t="s">
        <v>383</v>
      </c>
      <c r="N54" s="33" t="s">
        <v>384</v>
      </c>
      <c r="O54" s="19" t="s">
        <v>385</v>
      </c>
      <c r="P54" s="4" t="s">
        <v>403</v>
      </c>
      <c r="Q54" s="22" t="s">
        <v>59</v>
      </c>
      <c r="R54" s="6">
        <v>0</v>
      </c>
      <c r="S54" s="5">
        <v>1</v>
      </c>
      <c r="T54" s="5">
        <v>0</v>
      </c>
      <c r="U54" s="179"/>
      <c r="V54" s="179"/>
      <c r="W54" s="4"/>
      <c r="X54" s="4" t="s">
        <v>404</v>
      </c>
      <c r="Y54" s="4" t="s">
        <v>405</v>
      </c>
      <c r="Z54" s="4" t="s">
        <v>406</v>
      </c>
      <c r="AA54" s="4"/>
      <c r="AB54" s="4"/>
      <c r="AC54" s="4"/>
      <c r="AD54" s="4"/>
      <c r="AE54" s="4"/>
      <c r="AF54" s="45">
        <v>5</v>
      </c>
    </row>
    <row r="55" spans="1:32" ht="39">
      <c r="A55" s="244"/>
      <c r="B55" s="250"/>
      <c r="C55" s="4" t="s">
        <v>302</v>
      </c>
      <c r="D55" s="4" t="s">
        <v>119</v>
      </c>
      <c r="E55" s="33" t="s">
        <v>407</v>
      </c>
      <c r="F55" s="4" t="s">
        <v>391</v>
      </c>
      <c r="G55" s="5">
        <v>2</v>
      </c>
      <c r="H55" s="19" t="s">
        <v>380</v>
      </c>
      <c r="I55" s="7" t="s">
        <v>392</v>
      </c>
      <c r="J55" s="7" t="s">
        <v>382</v>
      </c>
      <c r="K55" s="21" t="s">
        <v>230</v>
      </c>
      <c r="L55" s="4" t="s">
        <v>231</v>
      </c>
      <c r="M55" s="19" t="s">
        <v>383</v>
      </c>
      <c r="N55" s="33" t="s">
        <v>384</v>
      </c>
      <c r="O55" s="19" t="s">
        <v>385</v>
      </c>
      <c r="P55" s="4" t="s">
        <v>408</v>
      </c>
      <c r="Q55" s="22" t="s">
        <v>59</v>
      </c>
      <c r="R55" s="6">
        <v>0</v>
      </c>
      <c r="S55" s="5">
        <v>1</v>
      </c>
      <c r="T55" s="5">
        <v>0</v>
      </c>
      <c r="U55" s="179"/>
      <c r="V55" s="179"/>
      <c r="W55" s="4"/>
      <c r="X55" s="4" t="s">
        <v>409</v>
      </c>
      <c r="Y55" s="4" t="s">
        <v>410</v>
      </c>
      <c r="Z55" s="4" t="s">
        <v>411</v>
      </c>
      <c r="AA55" s="4"/>
      <c r="AB55" s="4"/>
      <c r="AC55" s="4"/>
      <c r="AD55" s="4"/>
      <c r="AE55" s="4"/>
      <c r="AF55" s="45">
        <v>6</v>
      </c>
    </row>
    <row r="56" spans="1:32" ht="104">
      <c r="A56" s="244"/>
      <c r="B56" s="16" t="s">
        <v>301</v>
      </c>
      <c r="C56" s="4" t="s">
        <v>302</v>
      </c>
      <c r="D56" s="4"/>
      <c r="E56" s="33" t="s">
        <v>412</v>
      </c>
      <c r="F56" s="4" t="s">
        <v>413</v>
      </c>
      <c r="G56" s="5">
        <v>2</v>
      </c>
      <c r="H56" s="19" t="s">
        <v>380</v>
      </c>
      <c r="I56" s="7" t="s">
        <v>414</v>
      </c>
      <c r="J56" s="7" t="s">
        <v>382</v>
      </c>
      <c r="K56" s="21" t="s">
        <v>230</v>
      </c>
      <c r="L56" s="4" t="s">
        <v>231</v>
      </c>
      <c r="M56" s="19" t="s">
        <v>383</v>
      </c>
      <c r="N56" s="33" t="s">
        <v>384</v>
      </c>
      <c r="O56" s="19" t="s">
        <v>385</v>
      </c>
      <c r="P56" s="4" t="s">
        <v>415</v>
      </c>
      <c r="Q56" s="22" t="s">
        <v>59</v>
      </c>
      <c r="R56" s="6">
        <v>0</v>
      </c>
      <c r="S56" s="5">
        <v>1</v>
      </c>
      <c r="T56" s="5">
        <v>0</v>
      </c>
      <c r="U56" s="179"/>
      <c r="V56" s="179"/>
      <c r="W56" s="4"/>
      <c r="X56" s="4" t="s">
        <v>416</v>
      </c>
      <c r="Y56" s="4" t="s">
        <v>417</v>
      </c>
      <c r="Z56" s="4" t="s">
        <v>418</v>
      </c>
      <c r="AA56" s="4"/>
      <c r="AB56" s="4"/>
      <c r="AC56" s="4"/>
      <c r="AD56" s="4"/>
      <c r="AE56" s="4"/>
      <c r="AF56" s="45">
        <v>2.9999999999999898</v>
      </c>
    </row>
    <row r="57" spans="1:32" ht="52">
      <c r="A57" s="251" t="s">
        <v>419</v>
      </c>
      <c r="B57" s="16" t="s">
        <v>425</v>
      </c>
      <c r="C57" s="4" t="s">
        <v>304</v>
      </c>
      <c r="D57" s="4"/>
      <c r="E57" s="33" t="s">
        <v>426</v>
      </c>
      <c r="F57" s="33" t="s">
        <v>427</v>
      </c>
      <c r="G57" s="5">
        <v>2</v>
      </c>
      <c r="H57" s="5">
        <v>3</v>
      </c>
      <c r="I57" s="7" t="s">
        <v>428</v>
      </c>
      <c r="J57" s="7" t="s">
        <v>429</v>
      </c>
      <c r="K57" s="21" t="s">
        <v>230</v>
      </c>
      <c r="L57" s="4" t="s">
        <v>231</v>
      </c>
      <c r="M57" s="5">
        <v>300</v>
      </c>
      <c r="N57" s="4" t="s">
        <v>307</v>
      </c>
      <c r="O57" s="5">
        <v>8</v>
      </c>
      <c r="P57" s="4" t="s">
        <v>430</v>
      </c>
      <c r="Q57" s="22" t="s">
        <v>59</v>
      </c>
      <c r="R57" s="6">
        <v>0</v>
      </c>
      <c r="S57" s="5">
        <v>1</v>
      </c>
      <c r="T57" s="5">
        <v>0</v>
      </c>
      <c r="U57" s="179"/>
      <c r="V57" s="179"/>
      <c r="W57" s="4"/>
      <c r="X57" s="4" t="s">
        <v>431</v>
      </c>
      <c r="Y57" s="4"/>
      <c r="Z57" s="4" t="s">
        <v>432</v>
      </c>
      <c r="AA57" s="4"/>
      <c r="AB57" s="4"/>
      <c r="AC57" s="4"/>
      <c r="AD57" s="4"/>
      <c r="AE57" s="4"/>
      <c r="AF57" s="45">
        <v>2</v>
      </c>
    </row>
    <row r="58" spans="1:32" ht="117">
      <c r="A58" s="252"/>
      <c r="B58" s="16" t="s">
        <v>420</v>
      </c>
      <c r="C58" s="4" t="s">
        <v>304</v>
      </c>
      <c r="D58" s="4"/>
      <c r="E58" s="33" t="s">
        <v>433</v>
      </c>
      <c r="F58" s="33" t="s">
        <v>427</v>
      </c>
      <c r="G58" s="5">
        <v>2</v>
      </c>
      <c r="H58" s="5">
        <v>3</v>
      </c>
      <c r="I58" s="7" t="s">
        <v>428</v>
      </c>
      <c r="J58" s="7" t="s">
        <v>429</v>
      </c>
      <c r="K58" s="21" t="s">
        <v>230</v>
      </c>
      <c r="L58" s="4" t="s">
        <v>231</v>
      </c>
      <c r="M58" s="5">
        <v>300</v>
      </c>
      <c r="N58" s="4" t="s">
        <v>307</v>
      </c>
      <c r="O58" s="5">
        <v>8</v>
      </c>
      <c r="P58" s="4" t="s">
        <v>434</v>
      </c>
      <c r="Q58" s="22" t="s">
        <v>59</v>
      </c>
      <c r="R58" s="6">
        <v>0</v>
      </c>
      <c r="S58" s="5">
        <v>1</v>
      </c>
      <c r="T58" s="5">
        <v>0</v>
      </c>
      <c r="U58" s="179"/>
      <c r="V58" s="179"/>
      <c r="W58" s="4"/>
      <c r="X58" s="4" t="s">
        <v>435</v>
      </c>
      <c r="Y58" s="4"/>
      <c r="Z58" s="4" t="s">
        <v>436</v>
      </c>
      <c r="AA58" s="4"/>
      <c r="AB58" s="4"/>
      <c r="AC58" s="4"/>
      <c r="AD58" s="4"/>
      <c r="AE58" s="4"/>
      <c r="AF58" s="45">
        <v>4</v>
      </c>
    </row>
    <row r="59" spans="1:32" ht="156">
      <c r="A59" s="252"/>
      <c r="B59" s="16" t="s">
        <v>421</v>
      </c>
      <c r="C59" s="4" t="s">
        <v>304</v>
      </c>
      <c r="D59" s="4"/>
      <c r="E59" s="33" t="s">
        <v>454</v>
      </c>
      <c r="F59" s="33" t="s">
        <v>427</v>
      </c>
      <c r="G59" s="5">
        <v>2</v>
      </c>
      <c r="H59" s="5">
        <v>3</v>
      </c>
      <c r="I59" s="7" t="s">
        <v>428</v>
      </c>
      <c r="J59" s="7" t="s">
        <v>429</v>
      </c>
      <c r="K59" s="21" t="s">
        <v>230</v>
      </c>
      <c r="L59" s="4" t="s">
        <v>231</v>
      </c>
      <c r="M59" s="5">
        <v>300</v>
      </c>
      <c r="N59" s="4" t="s">
        <v>307</v>
      </c>
      <c r="O59" s="5">
        <v>8</v>
      </c>
      <c r="P59" s="4" t="s">
        <v>455</v>
      </c>
      <c r="Q59" s="22" t="s">
        <v>59</v>
      </c>
      <c r="R59" s="6">
        <v>0</v>
      </c>
      <c r="S59" s="5">
        <v>1</v>
      </c>
      <c r="T59" s="5">
        <v>0</v>
      </c>
      <c r="U59" s="179"/>
      <c r="V59" s="179"/>
      <c r="W59" s="4"/>
      <c r="X59" s="4" t="s">
        <v>456</v>
      </c>
      <c r="Y59" s="4"/>
      <c r="Z59" s="4" t="s">
        <v>457</v>
      </c>
      <c r="AA59" s="4"/>
      <c r="AB59" s="4"/>
      <c r="AC59" s="4"/>
      <c r="AD59" s="4"/>
      <c r="AE59" s="4"/>
      <c r="AF59" s="45">
        <v>4</v>
      </c>
    </row>
    <row r="60" spans="1:32" ht="221">
      <c r="A60" s="252"/>
      <c r="B60" s="16" t="s">
        <v>422</v>
      </c>
      <c r="C60" s="4" t="s">
        <v>304</v>
      </c>
      <c r="D60" s="4"/>
      <c r="E60" s="4" t="s">
        <v>458</v>
      </c>
      <c r="F60" s="4" t="s">
        <v>427</v>
      </c>
      <c r="G60" s="5">
        <v>2</v>
      </c>
      <c r="H60" s="5">
        <v>3</v>
      </c>
      <c r="I60" s="7" t="s">
        <v>428</v>
      </c>
      <c r="J60" s="7" t="s">
        <v>429</v>
      </c>
      <c r="K60" s="21" t="s">
        <v>230</v>
      </c>
      <c r="L60" s="4" t="s">
        <v>231</v>
      </c>
      <c r="M60" s="5">
        <v>300</v>
      </c>
      <c r="N60" s="4" t="s">
        <v>307</v>
      </c>
      <c r="O60" s="5">
        <v>8</v>
      </c>
      <c r="P60" s="4" t="s">
        <v>459</v>
      </c>
      <c r="Q60" s="22" t="s">
        <v>59</v>
      </c>
      <c r="R60" s="6">
        <v>0</v>
      </c>
      <c r="S60" s="5">
        <v>1</v>
      </c>
      <c r="T60" s="5">
        <v>0</v>
      </c>
      <c r="U60" s="179"/>
      <c r="V60" s="179"/>
      <c r="W60" s="4"/>
      <c r="X60" s="4" t="s">
        <v>460</v>
      </c>
      <c r="Y60" s="4" t="s">
        <v>460</v>
      </c>
      <c r="Z60" s="4"/>
      <c r="AA60" s="4" t="s">
        <v>461</v>
      </c>
      <c r="AB60" s="4"/>
      <c r="AC60" s="4"/>
      <c r="AD60" s="4"/>
      <c r="AE60" s="4"/>
      <c r="AF60" s="45">
        <v>6</v>
      </c>
    </row>
    <row r="61" spans="1:32" ht="26">
      <c r="A61" s="252"/>
      <c r="B61" s="16" t="s">
        <v>423</v>
      </c>
      <c r="C61" s="4" t="s">
        <v>304</v>
      </c>
      <c r="D61" s="4"/>
      <c r="E61" s="33" t="s">
        <v>447</v>
      </c>
      <c r="F61" s="33" t="s">
        <v>427</v>
      </c>
      <c r="G61" s="5">
        <v>2</v>
      </c>
      <c r="H61" s="5">
        <v>3</v>
      </c>
      <c r="I61" s="7" t="s">
        <v>428</v>
      </c>
      <c r="J61" s="7" t="s">
        <v>429</v>
      </c>
      <c r="K61" s="21" t="s">
        <v>230</v>
      </c>
      <c r="L61" s="4" t="s">
        <v>231</v>
      </c>
      <c r="M61" s="5">
        <v>300</v>
      </c>
      <c r="N61" s="4" t="s">
        <v>307</v>
      </c>
      <c r="O61" s="5">
        <v>8</v>
      </c>
      <c r="P61" s="4" t="s">
        <v>448</v>
      </c>
      <c r="Q61" s="22" t="s">
        <v>59</v>
      </c>
      <c r="R61" s="6">
        <v>0</v>
      </c>
      <c r="S61" s="5">
        <v>1</v>
      </c>
      <c r="T61" s="5">
        <v>0</v>
      </c>
      <c r="U61" s="179"/>
      <c r="V61" s="179"/>
      <c r="W61" s="4"/>
      <c r="X61" s="4" t="s">
        <v>449</v>
      </c>
      <c r="Y61" s="4"/>
      <c r="Z61" s="4" t="s">
        <v>450</v>
      </c>
      <c r="AA61" s="4"/>
      <c r="AB61" s="4"/>
      <c r="AC61" s="4"/>
      <c r="AD61" s="4"/>
      <c r="AE61" s="4"/>
      <c r="AF61" s="45">
        <v>1</v>
      </c>
    </row>
    <row r="62" spans="1:32" ht="26">
      <c r="A62" s="252"/>
      <c r="B62" s="16" t="s">
        <v>424</v>
      </c>
      <c r="C62" s="4" t="s">
        <v>304</v>
      </c>
      <c r="D62" s="4"/>
      <c r="E62" s="33" t="s">
        <v>451</v>
      </c>
      <c r="F62" s="33" t="s">
        <v>427</v>
      </c>
      <c r="G62" s="5">
        <v>2</v>
      </c>
      <c r="H62" s="5">
        <v>3</v>
      </c>
      <c r="I62" s="7" t="s">
        <v>428</v>
      </c>
      <c r="J62" s="7" t="s">
        <v>429</v>
      </c>
      <c r="K62" s="21" t="s">
        <v>230</v>
      </c>
      <c r="L62" s="4" t="s">
        <v>231</v>
      </c>
      <c r="M62" s="5">
        <v>300</v>
      </c>
      <c r="N62" s="4" t="s">
        <v>307</v>
      </c>
      <c r="O62" s="5">
        <v>8</v>
      </c>
      <c r="P62" s="4" t="s">
        <v>452</v>
      </c>
      <c r="Q62" s="22" t="s">
        <v>59</v>
      </c>
      <c r="R62" s="6">
        <v>0</v>
      </c>
      <c r="S62" s="5">
        <v>1</v>
      </c>
      <c r="T62" s="5">
        <v>0</v>
      </c>
      <c r="U62" s="179"/>
      <c r="V62" s="179"/>
      <c r="W62" s="4"/>
      <c r="X62" s="4" t="s">
        <v>449</v>
      </c>
      <c r="Y62" s="4"/>
      <c r="Z62" s="4" t="s">
        <v>453</v>
      </c>
      <c r="AA62" s="4"/>
      <c r="AB62" s="4"/>
      <c r="AC62" s="4"/>
      <c r="AD62" s="4"/>
      <c r="AE62" s="4"/>
      <c r="AF62" s="45">
        <v>1</v>
      </c>
    </row>
    <row r="63" spans="1:32" ht="91">
      <c r="A63" s="252"/>
      <c r="B63" s="16" t="s">
        <v>446</v>
      </c>
      <c r="C63" s="4" t="s">
        <v>304</v>
      </c>
      <c r="D63" s="4"/>
      <c r="E63" s="33" t="s">
        <v>437</v>
      </c>
      <c r="F63" s="33" t="s">
        <v>427</v>
      </c>
      <c r="G63" s="5">
        <v>2</v>
      </c>
      <c r="H63" s="5">
        <v>3</v>
      </c>
      <c r="I63" s="7" t="s">
        <v>428</v>
      </c>
      <c r="J63" s="7" t="s">
        <v>429</v>
      </c>
      <c r="K63" s="21" t="s">
        <v>230</v>
      </c>
      <c r="L63" s="4" t="s">
        <v>231</v>
      </c>
      <c r="M63" s="5">
        <v>300</v>
      </c>
      <c r="N63" s="4" t="s">
        <v>307</v>
      </c>
      <c r="O63" s="5">
        <v>8</v>
      </c>
      <c r="P63" s="4" t="s">
        <v>438</v>
      </c>
      <c r="Q63" s="22" t="s">
        <v>59</v>
      </c>
      <c r="R63" s="6">
        <v>0</v>
      </c>
      <c r="S63" s="5">
        <v>1</v>
      </c>
      <c r="T63" s="5">
        <v>0</v>
      </c>
      <c r="U63" s="179"/>
      <c r="V63" s="179"/>
      <c r="W63" s="4"/>
      <c r="X63" s="4" t="s">
        <v>439</v>
      </c>
      <c r="Y63" s="4"/>
      <c r="Z63" s="4" t="s">
        <v>440</v>
      </c>
      <c r="AA63" s="4"/>
      <c r="AB63" s="4"/>
      <c r="AC63" s="4"/>
      <c r="AD63" s="4"/>
      <c r="AE63" s="4"/>
      <c r="AF63" s="45">
        <v>6</v>
      </c>
    </row>
    <row r="64" spans="1:32" ht="117">
      <c r="A64" s="252"/>
      <c r="B64" s="16" t="s">
        <v>445</v>
      </c>
      <c r="C64" s="4" t="s">
        <v>304</v>
      </c>
      <c r="D64" s="4"/>
      <c r="E64" s="33" t="s">
        <v>441</v>
      </c>
      <c r="F64" s="33" t="s">
        <v>427</v>
      </c>
      <c r="G64" s="5">
        <v>2</v>
      </c>
      <c r="H64" s="5">
        <v>3</v>
      </c>
      <c r="I64" s="7" t="s">
        <v>428</v>
      </c>
      <c r="J64" s="7" t="s">
        <v>429</v>
      </c>
      <c r="K64" s="21" t="s">
        <v>230</v>
      </c>
      <c r="L64" s="4" t="s">
        <v>231</v>
      </c>
      <c r="M64" s="5">
        <v>300</v>
      </c>
      <c r="N64" s="4" t="s">
        <v>307</v>
      </c>
      <c r="O64" s="5">
        <v>8</v>
      </c>
      <c r="P64" s="4" t="s">
        <v>442</v>
      </c>
      <c r="Q64" s="22" t="s">
        <v>59</v>
      </c>
      <c r="R64" s="6">
        <v>0</v>
      </c>
      <c r="S64" s="5">
        <v>1</v>
      </c>
      <c r="T64" s="5">
        <v>0</v>
      </c>
      <c r="U64" s="179"/>
      <c r="V64" s="179"/>
      <c r="W64" s="4"/>
      <c r="X64" s="4" t="s">
        <v>443</v>
      </c>
      <c r="Y64" s="4"/>
      <c r="Z64" s="4" t="s">
        <v>444</v>
      </c>
      <c r="AA64" s="4"/>
      <c r="AB64" s="4"/>
      <c r="AC64" s="4"/>
      <c r="AD64" s="4"/>
      <c r="AE64" s="4"/>
      <c r="AF64" s="45">
        <v>6</v>
      </c>
    </row>
    <row r="65" spans="1:32" ht="26">
      <c r="A65" s="238" t="s">
        <v>462</v>
      </c>
      <c r="B65" s="239" t="s">
        <v>463</v>
      </c>
      <c r="C65" s="4" t="s">
        <v>471</v>
      </c>
      <c r="D65" s="4" t="s">
        <v>481</v>
      </c>
      <c r="E65" s="4" t="s">
        <v>482</v>
      </c>
      <c r="F65" s="4" t="s">
        <v>483</v>
      </c>
      <c r="G65" s="5"/>
      <c r="H65" s="5"/>
      <c r="I65" s="6"/>
      <c r="J65" s="7" t="s">
        <v>472</v>
      </c>
      <c r="K65" s="4" t="s">
        <v>56</v>
      </c>
      <c r="L65" s="4" t="s">
        <v>57</v>
      </c>
      <c r="M65" s="5">
        <v>10</v>
      </c>
      <c r="N65" s="4"/>
      <c r="O65" s="5">
        <v>8</v>
      </c>
      <c r="P65" s="4" t="s">
        <v>473</v>
      </c>
      <c r="Q65" s="4" t="s">
        <v>59</v>
      </c>
      <c r="R65" s="9">
        <v>0</v>
      </c>
      <c r="S65" s="5">
        <f>1</f>
        <v>1</v>
      </c>
      <c r="T65" s="5">
        <v>0</v>
      </c>
      <c r="U65" s="5">
        <f t="shared" ref="U65:U75" si="8">IF(O65 = 0,,IF(LEN(Q65)=6,-(POWER(2,((MID(P65,5,1)-LEFT(P65,1))*8+MID(P65,3,1)-RIGHT(P65,1)+1)))/2*S65+T65,)+IF(LEN(Q65)=8,0*S65+T65,))</f>
        <v>0</v>
      </c>
      <c r="V65" s="5">
        <f t="shared" ref="V65:V75" si="9">IF(O65 = 0,,IF(LEN(Q65)=6,(POWER(2,((MID(P65,5,1)-LEFT(P65,1))*8+MID(P65,3,1)-RIGHT(P65,1)+1))/2-1)*S65+T65,)+IF(LEN(Q65)=8,(POWER(2,((MID(P65,5,1)-LEFT(P65,1))*8+MID(P65,3,1)-RIGHT(P65,1)+1))-1)*S65+T65,))</f>
        <v>1</v>
      </c>
      <c r="W65" s="4"/>
      <c r="X65" s="4" t="s">
        <v>484</v>
      </c>
      <c r="Y65" s="4" t="s">
        <v>485</v>
      </c>
      <c r="Z65" s="4" t="s">
        <v>474</v>
      </c>
      <c r="AA65" s="4" t="s">
        <v>486</v>
      </c>
      <c r="AB65" s="4"/>
      <c r="AC65" s="4"/>
      <c r="AD65" s="4"/>
      <c r="AE65" s="4"/>
      <c r="AF65" s="45">
        <v>1</v>
      </c>
    </row>
    <row r="66" spans="1:32" ht="91">
      <c r="A66" s="238"/>
      <c r="B66" s="240"/>
      <c r="C66" s="4" t="s">
        <v>471</v>
      </c>
      <c r="D66" s="4" t="s">
        <v>487</v>
      </c>
      <c r="E66" s="4" t="s">
        <v>488</v>
      </c>
      <c r="F66" s="4" t="s">
        <v>483</v>
      </c>
      <c r="G66" s="5"/>
      <c r="H66" s="5"/>
      <c r="I66" s="6"/>
      <c r="J66" s="7" t="s">
        <v>472</v>
      </c>
      <c r="K66" s="4" t="s">
        <v>56</v>
      </c>
      <c r="L66" s="4" t="s">
        <v>57</v>
      </c>
      <c r="M66" s="5">
        <v>10</v>
      </c>
      <c r="N66" s="4"/>
      <c r="O66" s="5">
        <v>8</v>
      </c>
      <c r="P66" s="4" t="s">
        <v>475</v>
      </c>
      <c r="Q66" s="4" t="s">
        <v>59</v>
      </c>
      <c r="R66" s="9">
        <v>0</v>
      </c>
      <c r="S66" s="5">
        <f>1</f>
        <v>1</v>
      </c>
      <c r="T66" s="5">
        <v>0</v>
      </c>
      <c r="U66" s="5">
        <f t="shared" si="8"/>
        <v>0</v>
      </c>
      <c r="V66" s="5">
        <f t="shared" si="9"/>
        <v>1</v>
      </c>
      <c r="W66" s="4"/>
      <c r="X66" s="4" t="s">
        <v>489</v>
      </c>
      <c r="Y66" s="4" t="s">
        <v>489</v>
      </c>
      <c r="Z66" s="4" t="s">
        <v>490</v>
      </c>
      <c r="AA66" s="4" t="s">
        <v>491</v>
      </c>
      <c r="AB66" s="4"/>
      <c r="AC66" s="4"/>
      <c r="AD66" s="4"/>
      <c r="AE66" s="4"/>
      <c r="AF66" s="45">
        <v>1</v>
      </c>
    </row>
    <row r="67" spans="1:32" ht="39">
      <c r="A67" s="238"/>
      <c r="B67" s="240"/>
      <c r="C67" s="4" t="s">
        <v>471</v>
      </c>
      <c r="D67" s="4" t="s">
        <v>476</v>
      </c>
      <c r="E67" s="4" t="s">
        <v>492</v>
      </c>
      <c r="F67" s="4" t="s">
        <v>493</v>
      </c>
      <c r="G67" s="5"/>
      <c r="H67" s="5"/>
      <c r="I67" s="6"/>
      <c r="J67" s="7" t="s">
        <v>472</v>
      </c>
      <c r="K67" s="4" t="s">
        <v>56</v>
      </c>
      <c r="L67" s="4" t="s">
        <v>57</v>
      </c>
      <c r="M67" s="5">
        <v>10</v>
      </c>
      <c r="N67" s="4"/>
      <c r="O67" s="5">
        <v>8</v>
      </c>
      <c r="P67" s="4" t="s">
        <v>477</v>
      </c>
      <c r="Q67" s="4" t="s">
        <v>59</v>
      </c>
      <c r="R67" s="9">
        <v>0</v>
      </c>
      <c r="S67" s="5">
        <f>1</f>
        <v>1</v>
      </c>
      <c r="T67" s="5">
        <v>0</v>
      </c>
      <c r="U67" s="5">
        <f t="shared" si="8"/>
        <v>0</v>
      </c>
      <c r="V67" s="5">
        <f t="shared" si="9"/>
        <v>1</v>
      </c>
      <c r="W67" s="4"/>
      <c r="X67" s="4" t="s">
        <v>494</v>
      </c>
      <c r="Y67" s="4" t="s">
        <v>478</v>
      </c>
      <c r="Z67" s="4" t="s">
        <v>474</v>
      </c>
      <c r="AA67" s="4" t="s">
        <v>486</v>
      </c>
      <c r="AB67" s="4"/>
      <c r="AC67" s="4"/>
      <c r="AD67" s="4"/>
      <c r="AE67" s="4"/>
      <c r="AF67" s="45">
        <v>1</v>
      </c>
    </row>
    <row r="68" spans="1:32" ht="39">
      <c r="A68" s="238"/>
      <c r="B68" s="240"/>
      <c r="C68" s="4" t="s">
        <v>471</v>
      </c>
      <c r="D68" s="4" t="s">
        <v>495</v>
      </c>
      <c r="E68" s="4" t="s">
        <v>496</v>
      </c>
      <c r="F68" s="4" t="s">
        <v>497</v>
      </c>
      <c r="G68" s="5"/>
      <c r="H68" s="5"/>
      <c r="I68" s="6"/>
      <c r="J68" s="7" t="s">
        <v>472</v>
      </c>
      <c r="K68" s="4" t="s">
        <v>56</v>
      </c>
      <c r="L68" s="4" t="s">
        <v>57</v>
      </c>
      <c r="M68" s="5">
        <v>10</v>
      </c>
      <c r="N68" s="4"/>
      <c r="O68" s="5">
        <v>8</v>
      </c>
      <c r="P68" s="4" t="s">
        <v>479</v>
      </c>
      <c r="Q68" s="4" t="s">
        <v>59</v>
      </c>
      <c r="R68" s="9">
        <v>0</v>
      </c>
      <c r="S68" s="5">
        <f>1</f>
        <v>1</v>
      </c>
      <c r="T68" s="5">
        <v>0</v>
      </c>
      <c r="U68" s="5">
        <f t="shared" si="8"/>
        <v>0</v>
      </c>
      <c r="V68" s="5">
        <f t="shared" si="9"/>
        <v>1</v>
      </c>
      <c r="W68" s="4"/>
      <c r="X68" s="4" t="s">
        <v>498</v>
      </c>
      <c r="Y68" s="4" t="s">
        <v>499</v>
      </c>
      <c r="Z68" s="4" t="s">
        <v>474</v>
      </c>
      <c r="AA68" s="4" t="s">
        <v>486</v>
      </c>
      <c r="AB68" s="4"/>
      <c r="AC68" s="4"/>
      <c r="AD68" s="4"/>
      <c r="AE68" s="4"/>
      <c r="AF68" s="45">
        <v>1</v>
      </c>
    </row>
    <row r="69" spans="1:32" ht="39">
      <c r="A69" s="238"/>
      <c r="B69" s="240"/>
      <c r="C69" s="4" t="s">
        <v>471</v>
      </c>
      <c r="D69" s="4" t="s">
        <v>500</v>
      </c>
      <c r="E69" s="4" t="s">
        <v>501</v>
      </c>
      <c r="F69" s="4" t="s">
        <v>493</v>
      </c>
      <c r="G69" s="5"/>
      <c r="H69" s="5"/>
      <c r="I69" s="6"/>
      <c r="J69" s="7" t="s">
        <v>472</v>
      </c>
      <c r="K69" s="4" t="s">
        <v>56</v>
      </c>
      <c r="L69" s="4" t="s">
        <v>57</v>
      </c>
      <c r="M69" s="5">
        <v>10</v>
      </c>
      <c r="N69" s="4"/>
      <c r="O69" s="5">
        <v>8</v>
      </c>
      <c r="P69" s="4" t="s">
        <v>233</v>
      </c>
      <c r="Q69" s="4" t="s">
        <v>59</v>
      </c>
      <c r="R69" s="9">
        <v>0</v>
      </c>
      <c r="S69" s="5">
        <f>1</f>
        <v>1</v>
      </c>
      <c r="T69" s="5">
        <v>0</v>
      </c>
      <c r="U69" s="5">
        <f t="shared" si="8"/>
        <v>0</v>
      </c>
      <c r="V69" s="5">
        <f t="shared" si="9"/>
        <v>1</v>
      </c>
      <c r="W69" s="4"/>
      <c r="X69" s="4" t="s">
        <v>502</v>
      </c>
      <c r="Y69" s="4" t="s">
        <v>503</v>
      </c>
      <c r="Z69" s="4" t="s">
        <v>474</v>
      </c>
      <c r="AA69" s="4" t="s">
        <v>480</v>
      </c>
      <c r="AB69" s="4"/>
      <c r="AC69" s="4"/>
      <c r="AD69" s="4"/>
      <c r="AE69" s="4"/>
      <c r="AF69" s="45">
        <v>1</v>
      </c>
    </row>
    <row r="70" spans="1:32" ht="39">
      <c r="A70" s="238"/>
      <c r="B70" s="241"/>
      <c r="C70" s="4" t="s">
        <v>471</v>
      </c>
      <c r="D70" s="4" t="s">
        <v>495</v>
      </c>
      <c r="E70" s="4" t="s">
        <v>504</v>
      </c>
      <c r="F70" s="4" t="s">
        <v>497</v>
      </c>
      <c r="G70" s="5"/>
      <c r="H70" s="5"/>
      <c r="I70" s="6"/>
      <c r="J70" s="7" t="s">
        <v>472</v>
      </c>
      <c r="K70" s="4" t="s">
        <v>56</v>
      </c>
      <c r="L70" s="4" t="s">
        <v>57</v>
      </c>
      <c r="M70" s="5">
        <v>10</v>
      </c>
      <c r="N70" s="4"/>
      <c r="O70" s="5">
        <v>8</v>
      </c>
      <c r="P70" s="4" t="s">
        <v>280</v>
      </c>
      <c r="Q70" s="4" t="s">
        <v>59</v>
      </c>
      <c r="R70" s="9">
        <v>0</v>
      </c>
      <c r="S70" s="5">
        <f>1</f>
        <v>1</v>
      </c>
      <c r="T70" s="5">
        <v>0</v>
      </c>
      <c r="U70" s="5">
        <f t="shared" si="8"/>
        <v>0</v>
      </c>
      <c r="V70" s="5">
        <f t="shared" si="9"/>
        <v>1</v>
      </c>
      <c r="W70" s="4"/>
      <c r="X70" s="4" t="s">
        <v>505</v>
      </c>
      <c r="Y70" s="4" t="s">
        <v>506</v>
      </c>
      <c r="Z70" s="4" t="s">
        <v>474</v>
      </c>
      <c r="AA70" s="4" t="s">
        <v>507</v>
      </c>
      <c r="AB70" s="4"/>
      <c r="AC70" s="4"/>
      <c r="AD70" s="4"/>
      <c r="AE70" s="4"/>
      <c r="AF70" s="45">
        <v>1</v>
      </c>
    </row>
    <row r="71" spans="1:32" ht="26">
      <c r="A71" s="238"/>
      <c r="B71" s="1" t="s">
        <v>464</v>
      </c>
      <c r="C71" s="4" t="s">
        <v>119</v>
      </c>
      <c r="D71" s="4" t="s">
        <v>51</v>
      </c>
      <c r="E71" s="4" t="s">
        <v>508</v>
      </c>
      <c r="F71" s="4" t="s">
        <v>509</v>
      </c>
      <c r="G71" s="5"/>
      <c r="H71" s="5"/>
      <c r="I71" s="6"/>
      <c r="J71" s="7" t="s">
        <v>510</v>
      </c>
      <c r="K71" s="4" t="s">
        <v>56</v>
      </c>
      <c r="L71" s="4" t="s">
        <v>57</v>
      </c>
      <c r="M71" s="5">
        <v>20</v>
      </c>
      <c r="N71" s="4"/>
      <c r="O71" s="5">
        <v>8</v>
      </c>
      <c r="P71" s="4" t="s">
        <v>475</v>
      </c>
      <c r="Q71" s="4" t="s">
        <v>59</v>
      </c>
      <c r="R71" s="5">
        <v>0</v>
      </c>
      <c r="S71" s="5">
        <v>1</v>
      </c>
      <c r="T71" s="5">
        <v>0</v>
      </c>
      <c r="U71" s="5">
        <f t="shared" si="8"/>
        <v>0</v>
      </c>
      <c r="V71" s="5">
        <f t="shared" si="9"/>
        <v>1</v>
      </c>
      <c r="W71" s="4"/>
      <c r="X71" s="4" t="s">
        <v>511</v>
      </c>
      <c r="Y71" s="4" t="s">
        <v>512</v>
      </c>
      <c r="Z71" s="4"/>
      <c r="AA71" s="4"/>
      <c r="AB71" s="4" t="s">
        <v>513</v>
      </c>
      <c r="AC71" s="4"/>
      <c r="AD71" s="4"/>
      <c r="AE71" s="4"/>
      <c r="AF71" s="45">
        <v>1</v>
      </c>
    </row>
    <row r="72" spans="1:32" ht="26">
      <c r="A72" s="238"/>
      <c r="B72" s="1" t="s">
        <v>465</v>
      </c>
      <c r="C72" s="4" t="s">
        <v>119</v>
      </c>
      <c r="D72" s="4" t="s">
        <v>514</v>
      </c>
      <c r="E72" s="4" t="s">
        <v>515</v>
      </c>
      <c r="F72" s="4" t="s">
        <v>516</v>
      </c>
      <c r="G72" s="5"/>
      <c r="H72" s="5"/>
      <c r="I72" s="6"/>
      <c r="J72" s="7" t="s">
        <v>211</v>
      </c>
      <c r="K72" s="4" t="s">
        <v>56</v>
      </c>
      <c r="L72" s="4" t="s">
        <v>57</v>
      </c>
      <c r="M72" s="5">
        <v>20</v>
      </c>
      <c r="N72" s="4"/>
      <c r="O72" s="5">
        <v>8</v>
      </c>
      <c r="P72" s="4" t="s">
        <v>479</v>
      </c>
      <c r="Q72" s="4" t="s">
        <v>59</v>
      </c>
      <c r="R72" s="5">
        <v>0</v>
      </c>
      <c r="S72" s="5">
        <v>1</v>
      </c>
      <c r="T72" s="5">
        <v>0</v>
      </c>
      <c r="U72" s="5">
        <f t="shared" si="8"/>
        <v>0</v>
      </c>
      <c r="V72" s="5">
        <f t="shared" si="9"/>
        <v>1</v>
      </c>
      <c r="W72" s="4"/>
      <c r="X72" s="4" t="s">
        <v>517</v>
      </c>
      <c r="Y72" s="4" t="s">
        <v>518</v>
      </c>
      <c r="Z72" s="4"/>
      <c r="AA72" s="4"/>
      <c r="AB72" s="4"/>
      <c r="AC72" s="4"/>
      <c r="AD72" s="4"/>
      <c r="AE72" s="4"/>
      <c r="AF72" s="45">
        <v>1</v>
      </c>
    </row>
    <row r="73" spans="1:32" ht="26">
      <c r="A73" s="238"/>
      <c r="B73" s="1" t="s">
        <v>466</v>
      </c>
      <c r="C73" s="4" t="s">
        <v>119</v>
      </c>
      <c r="D73" s="4" t="s">
        <v>162</v>
      </c>
      <c r="E73" s="4" t="s">
        <v>519</v>
      </c>
      <c r="F73" s="4" t="s">
        <v>520</v>
      </c>
      <c r="G73" s="5"/>
      <c r="H73" s="5"/>
      <c r="I73" s="6"/>
      <c r="J73" s="7" t="s">
        <v>211</v>
      </c>
      <c r="K73" s="4" t="s">
        <v>56</v>
      </c>
      <c r="L73" s="4" t="s">
        <v>57</v>
      </c>
      <c r="M73" s="5">
        <v>20</v>
      </c>
      <c r="N73" s="4"/>
      <c r="O73" s="5">
        <v>8</v>
      </c>
      <c r="P73" s="4" t="s">
        <v>521</v>
      </c>
      <c r="Q73" s="4" t="s">
        <v>59</v>
      </c>
      <c r="R73" s="9">
        <v>0</v>
      </c>
      <c r="S73" s="5">
        <v>1</v>
      </c>
      <c r="T73" s="5">
        <v>0</v>
      </c>
      <c r="U73" s="5">
        <f t="shared" si="8"/>
        <v>0</v>
      </c>
      <c r="V73" s="5">
        <f t="shared" si="9"/>
        <v>1</v>
      </c>
      <c r="W73" s="4"/>
      <c r="X73" s="4" t="s">
        <v>522</v>
      </c>
      <c r="Y73" s="4" t="s">
        <v>523</v>
      </c>
      <c r="Z73" s="4"/>
      <c r="AA73" s="4"/>
      <c r="AB73" s="4" t="s">
        <v>524</v>
      </c>
      <c r="AC73" s="4"/>
      <c r="AD73" s="4"/>
      <c r="AE73" s="4"/>
      <c r="AF73" s="45">
        <v>1</v>
      </c>
    </row>
    <row r="74" spans="1:32" ht="39">
      <c r="A74" s="238"/>
      <c r="B74" s="1" t="s">
        <v>467</v>
      </c>
      <c r="C74" s="4" t="s">
        <v>119</v>
      </c>
      <c r="D74" s="4"/>
      <c r="E74" s="4" t="s">
        <v>525</v>
      </c>
      <c r="F74" s="4" t="s">
        <v>526</v>
      </c>
      <c r="G74" s="5"/>
      <c r="H74" s="5"/>
      <c r="I74" s="6"/>
      <c r="J74" s="7" t="s">
        <v>211</v>
      </c>
      <c r="K74" s="4" t="s">
        <v>56</v>
      </c>
      <c r="L74" s="4" t="s">
        <v>57</v>
      </c>
      <c r="M74" s="5">
        <v>20</v>
      </c>
      <c r="N74" s="4"/>
      <c r="O74" s="5">
        <v>8</v>
      </c>
      <c r="P74" s="4" t="s">
        <v>527</v>
      </c>
      <c r="Q74" s="4" t="s">
        <v>59</v>
      </c>
      <c r="R74" s="9">
        <v>0</v>
      </c>
      <c r="S74" s="5">
        <v>1</v>
      </c>
      <c r="T74" s="5">
        <v>0</v>
      </c>
      <c r="U74" s="5">
        <f t="shared" si="8"/>
        <v>0</v>
      </c>
      <c r="V74" s="5">
        <f t="shared" si="9"/>
        <v>1</v>
      </c>
      <c r="W74" s="4"/>
      <c r="X74" s="4" t="s">
        <v>528</v>
      </c>
      <c r="Y74" s="4" t="s">
        <v>529</v>
      </c>
      <c r="Z74" s="4" t="s">
        <v>530</v>
      </c>
      <c r="AA74" s="4"/>
      <c r="AB74" s="4"/>
      <c r="AC74" s="4"/>
      <c r="AD74" s="4"/>
      <c r="AE74" s="4"/>
      <c r="AF74" s="45">
        <v>1</v>
      </c>
    </row>
    <row r="75" spans="1:32" ht="26">
      <c r="A75" s="238"/>
      <c r="B75" s="1" t="s">
        <v>468</v>
      </c>
      <c r="C75" s="4" t="s">
        <v>119</v>
      </c>
      <c r="D75" s="4" t="s">
        <v>74</v>
      </c>
      <c r="E75" s="4" t="s">
        <v>531</v>
      </c>
      <c r="F75" s="4" t="s">
        <v>532</v>
      </c>
      <c r="G75" s="5"/>
      <c r="H75" s="5"/>
      <c r="I75" s="6"/>
      <c r="J75" s="7" t="s">
        <v>533</v>
      </c>
      <c r="K75" s="4" t="s">
        <v>56</v>
      </c>
      <c r="L75" s="4" t="s">
        <v>57</v>
      </c>
      <c r="M75" s="5">
        <v>40</v>
      </c>
      <c r="N75" s="4"/>
      <c r="O75" s="5">
        <v>4</v>
      </c>
      <c r="P75" s="4" t="s">
        <v>534</v>
      </c>
      <c r="Q75" s="4" t="s">
        <v>59</v>
      </c>
      <c r="R75" s="5">
        <v>0</v>
      </c>
      <c r="S75" s="5">
        <v>1</v>
      </c>
      <c r="T75" s="5">
        <v>0</v>
      </c>
      <c r="U75" s="5">
        <f t="shared" si="8"/>
        <v>0</v>
      </c>
      <c r="V75" s="5">
        <f t="shared" si="9"/>
        <v>1</v>
      </c>
      <c r="W75" s="4"/>
      <c r="X75" s="4" t="s">
        <v>535</v>
      </c>
      <c r="Y75" s="4"/>
      <c r="Z75" s="4" t="s">
        <v>536</v>
      </c>
      <c r="AA75" s="4"/>
      <c r="AB75" s="4"/>
      <c r="AC75" s="4"/>
      <c r="AD75" s="4"/>
      <c r="AE75" s="4"/>
      <c r="AF75" s="45">
        <v>1</v>
      </c>
    </row>
    <row r="76" spans="1:32" ht="195">
      <c r="A76" s="238"/>
      <c r="B76" s="1" t="s">
        <v>469</v>
      </c>
      <c r="C76" s="4" t="s">
        <v>74</v>
      </c>
      <c r="D76" s="4" t="s">
        <v>119</v>
      </c>
      <c r="E76" s="4" t="s">
        <v>542</v>
      </c>
      <c r="F76" s="4" t="s">
        <v>543</v>
      </c>
      <c r="G76" s="5"/>
      <c r="H76" s="5"/>
      <c r="I76" s="6"/>
      <c r="J76" s="7" t="s">
        <v>544</v>
      </c>
      <c r="K76" s="4" t="s">
        <v>56</v>
      </c>
      <c r="L76" s="4" t="s">
        <v>57</v>
      </c>
      <c r="M76" s="5">
        <v>100</v>
      </c>
      <c r="N76" s="4"/>
      <c r="O76" s="5">
        <v>8</v>
      </c>
      <c r="P76" s="33" t="s">
        <v>545</v>
      </c>
      <c r="Q76" s="4" t="s">
        <v>59</v>
      </c>
      <c r="R76" s="9">
        <v>0</v>
      </c>
      <c r="S76" s="5">
        <v>1</v>
      </c>
      <c r="T76" s="5">
        <v>0</v>
      </c>
      <c r="U76" s="5">
        <f t="shared" ref="U76" si="10">IF(O76 = 0,,IF(LEN(Q76)=6,-(POWER(2,((MID(P76,5,1)-LEFT(P76,1))*8+MID(P76,3,1)-RIGHT(P76,1)+1)))/2*S76+T76,)+IF(LEN(Q76)=8,0*S76+T76,))</f>
        <v>0</v>
      </c>
      <c r="V76" s="5">
        <f t="shared" ref="V76" si="11">IF(O76 = 0,,IF(LEN(Q76)=6,(POWER(2,((MID(P76,5,1)-LEFT(P76,1))*8+MID(P76,3,1)-RIGHT(P76,1)+1))/2-1)*S76+T76,)+IF(LEN(Q76)=8,(POWER(2,((MID(P76,5,1)-LEFT(P76,1))*8+MID(P76,3,1)-RIGHT(P76,1)+1))-1)*S76+T76,))</f>
        <v>7</v>
      </c>
      <c r="W76" s="4"/>
      <c r="X76" s="4" t="s">
        <v>546</v>
      </c>
      <c r="Y76" s="4" t="s">
        <v>547</v>
      </c>
      <c r="Z76" s="4" t="s">
        <v>548</v>
      </c>
      <c r="AA76" s="4"/>
      <c r="AB76" s="4"/>
      <c r="AC76" s="4"/>
      <c r="AD76" s="4"/>
      <c r="AE76" s="4"/>
      <c r="AF76" s="45">
        <v>3</v>
      </c>
    </row>
    <row r="77" spans="1:32" ht="26">
      <c r="A77" s="238"/>
      <c r="B77" s="1" t="s">
        <v>470</v>
      </c>
      <c r="C77" s="4" t="s">
        <v>119</v>
      </c>
      <c r="D77" s="4" t="s">
        <v>74</v>
      </c>
      <c r="E77" s="4" t="s">
        <v>537</v>
      </c>
      <c r="F77" s="4" t="s">
        <v>532</v>
      </c>
      <c r="G77" s="5"/>
      <c r="H77" s="5"/>
      <c r="I77" s="6"/>
      <c r="J77" s="7" t="s">
        <v>533</v>
      </c>
      <c r="K77" s="4" t="s">
        <v>56</v>
      </c>
      <c r="L77" s="4" t="s">
        <v>57</v>
      </c>
      <c r="M77" s="5">
        <v>40</v>
      </c>
      <c r="N77" s="4"/>
      <c r="O77" s="5">
        <v>4</v>
      </c>
      <c r="P77" s="4" t="s">
        <v>538</v>
      </c>
      <c r="Q77" s="4" t="s">
        <v>539</v>
      </c>
      <c r="R77" s="9">
        <v>0</v>
      </c>
      <c r="S77" s="5">
        <v>1</v>
      </c>
      <c r="T77" s="5">
        <v>0</v>
      </c>
      <c r="U77" s="5">
        <f t="shared" ref="U77:U83" si="12">IF(O77 = 0,,IF(LEN(Q77)=6,-(POWER(2,((MID(P77,5,1)-LEFT(P77,1))*8+MID(P77,3,1)-RIGHT(P77,1)+1)))/2*S77+T77,)+IF(LEN(Q77)=8,0*S77+T77,))</f>
        <v>0</v>
      </c>
      <c r="V77" s="5">
        <f t="shared" ref="V77:V83" si="13">IF(O77 = 0,,IF(LEN(Q77)=6,(POWER(2,((MID(P77,5,1)-LEFT(P77,1))*8+MID(P77,3,1)-RIGHT(P77,1)+1))/2-1)*S77+T77,)+IF(LEN(Q77)=8,(POWER(2,((MID(P77,5,1)-LEFT(P77,1))*8+MID(P77,3,1)-RIGHT(P77,1)+1))-1)*S77+T77,))</f>
        <v>1</v>
      </c>
      <c r="W77" s="4"/>
      <c r="X77" s="4" t="s">
        <v>540</v>
      </c>
      <c r="Y77" s="4" t="s">
        <v>541</v>
      </c>
      <c r="Z77" s="4"/>
      <c r="AA77" s="4"/>
      <c r="AB77" s="4"/>
      <c r="AC77" s="4"/>
      <c r="AD77" s="4"/>
      <c r="AE77" s="4"/>
      <c r="AF77" s="45">
        <v>1</v>
      </c>
    </row>
    <row r="78" spans="1:32" ht="26">
      <c r="A78" s="242" t="s">
        <v>557</v>
      </c>
      <c r="B78" s="36" t="s">
        <v>558</v>
      </c>
      <c r="C78" s="4" t="s">
        <v>598</v>
      </c>
      <c r="D78" s="4" t="s">
        <v>599</v>
      </c>
      <c r="E78" s="4" t="s">
        <v>600</v>
      </c>
      <c r="F78" s="4" t="s">
        <v>594</v>
      </c>
      <c r="G78" s="5"/>
      <c r="H78" s="5"/>
      <c r="I78" s="6"/>
      <c r="J78" s="7" t="s">
        <v>108</v>
      </c>
      <c r="K78" s="4" t="s">
        <v>56</v>
      </c>
      <c r="L78" s="4" t="s">
        <v>57</v>
      </c>
      <c r="M78" s="5">
        <v>20</v>
      </c>
      <c r="N78" s="4"/>
      <c r="O78" s="5">
        <v>8</v>
      </c>
      <c r="P78" s="4" t="s">
        <v>601</v>
      </c>
      <c r="Q78" s="4" t="s">
        <v>110</v>
      </c>
      <c r="R78" s="9">
        <v>1</v>
      </c>
      <c r="S78" s="5">
        <v>1</v>
      </c>
      <c r="T78" s="5">
        <v>0</v>
      </c>
      <c r="U78" s="5">
        <f t="shared" si="12"/>
        <v>0</v>
      </c>
      <c r="V78" s="5">
        <f t="shared" si="13"/>
        <v>1</v>
      </c>
      <c r="W78" s="4"/>
      <c r="X78" s="4" t="s">
        <v>602</v>
      </c>
      <c r="Y78" s="4" t="s">
        <v>603</v>
      </c>
      <c r="Z78" s="4"/>
      <c r="AA78" s="4"/>
      <c r="AB78" s="4"/>
      <c r="AC78" s="4"/>
      <c r="AD78" s="4"/>
      <c r="AE78" s="4"/>
      <c r="AF78" s="45">
        <v>1</v>
      </c>
    </row>
    <row r="79" spans="1:32" ht="26">
      <c r="A79" s="242"/>
      <c r="B79" s="1" t="s">
        <v>559</v>
      </c>
      <c r="C79" s="4" t="s">
        <v>119</v>
      </c>
      <c r="D79" s="4"/>
      <c r="E79" s="4" t="s">
        <v>634</v>
      </c>
      <c r="F79" s="4" t="s">
        <v>635</v>
      </c>
      <c r="G79" s="5"/>
      <c r="H79" s="5"/>
      <c r="I79" s="6"/>
      <c r="J79" s="7" t="s">
        <v>632</v>
      </c>
      <c r="K79" s="4" t="s">
        <v>56</v>
      </c>
      <c r="L79" s="4" t="s">
        <v>57</v>
      </c>
      <c r="M79" s="5">
        <v>300</v>
      </c>
      <c r="N79" s="4"/>
      <c r="O79" s="5">
        <v>8</v>
      </c>
      <c r="P79" s="4" t="s">
        <v>452</v>
      </c>
      <c r="Q79" s="4" t="s">
        <v>59</v>
      </c>
      <c r="R79" s="5">
        <v>0</v>
      </c>
      <c r="S79" s="5">
        <v>1</v>
      </c>
      <c r="T79" s="5">
        <v>0</v>
      </c>
      <c r="U79" s="5">
        <f t="shared" si="12"/>
        <v>0</v>
      </c>
      <c r="V79" s="5">
        <f t="shared" si="13"/>
        <v>1</v>
      </c>
      <c r="W79" s="4"/>
      <c r="X79" s="4" t="s">
        <v>636</v>
      </c>
      <c r="Y79" s="4"/>
      <c r="Z79" s="4"/>
      <c r="AA79" s="4"/>
      <c r="AB79" s="4"/>
      <c r="AC79" s="4"/>
      <c r="AD79" s="4"/>
      <c r="AE79" s="4"/>
      <c r="AF79" s="45">
        <v>1</v>
      </c>
    </row>
    <row r="80" spans="1:32" ht="26">
      <c r="A80" s="242"/>
      <c r="B80" s="1" t="s">
        <v>560</v>
      </c>
      <c r="C80" s="4" t="s">
        <v>119</v>
      </c>
      <c r="D80" s="4"/>
      <c r="E80" s="4" t="s">
        <v>630</v>
      </c>
      <c r="F80" s="4" t="s">
        <v>631</v>
      </c>
      <c r="G80" s="5"/>
      <c r="H80" s="5"/>
      <c r="I80" s="6"/>
      <c r="J80" s="7" t="s">
        <v>632</v>
      </c>
      <c r="K80" s="4" t="s">
        <v>56</v>
      </c>
      <c r="L80" s="4" t="s">
        <v>57</v>
      </c>
      <c r="M80" s="5">
        <v>300</v>
      </c>
      <c r="N80" s="4"/>
      <c r="O80" s="5">
        <v>8</v>
      </c>
      <c r="P80" s="4" t="s">
        <v>521</v>
      </c>
      <c r="Q80" s="4" t="s">
        <v>59</v>
      </c>
      <c r="R80" s="5">
        <v>0</v>
      </c>
      <c r="S80" s="5">
        <v>1</v>
      </c>
      <c r="T80" s="5">
        <v>0</v>
      </c>
      <c r="U80" s="5">
        <f t="shared" si="12"/>
        <v>0</v>
      </c>
      <c r="V80" s="5">
        <f t="shared" si="13"/>
        <v>1</v>
      </c>
      <c r="W80" s="4"/>
      <c r="X80" s="4" t="s">
        <v>633</v>
      </c>
      <c r="Y80" s="4"/>
      <c r="Z80" s="4"/>
      <c r="AA80" s="4"/>
      <c r="AB80" s="4"/>
      <c r="AC80" s="4"/>
      <c r="AD80" s="4"/>
      <c r="AE80" s="4"/>
      <c r="AF80" s="45">
        <v>1</v>
      </c>
    </row>
    <row r="81" spans="1:32" ht="26">
      <c r="A81" s="242"/>
      <c r="B81" s="1" t="s">
        <v>561</v>
      </c>
      <c r="C81" s="4"/>
      <c r="D81" s="4" t="s">
        <v>604</v>
      </c>
      <c r="E81" s="4" t="s">
        <v>605</v>
      </c>
      <c r="F81" s="4" t="s">
        <v>606</v>
      </c>
      <c r="G81" s="5"/>
      <c r="H81" s="5"/>
      <c r="I81" s="6"/>
      <c r="J81" s="7" t="s">
        <v>108</v>
      </c>
      <c r="K81" s="4" t="s">
        <v>56</v>
      </c>
      <c r="L81" s="4" t="s">
        <v>57</v>
      </c>
      <c r="M81" s="5">
        <v>20</v>
      </c>
      <c r="N81" s="4"/>
      <c r="O81" s="5">
        <v>8</v>
      </c>
      <c r="P81" s="4" t="s">
        <v>607</v>
      </c>
      <c r="Q81" s="4" t="s">
        <v>59</v>
      </c>
      <c r="R81" s="5">
        <v>1</v>
      </c>
      <c r="S81" s="5">
        <v>1</v>
      </c>
      <c r="T81" s="5">
        <v>0</v>
      </c>
      <c r="U81" s="5">
        <f t="shared" si="12"/>
        <v>0</v>
      </c>
      <c r="V81" s="5">
        <f t="shared" si="13"/>
        <v>1</v>
      </c>
      <c r="W81" s="4"/>
      <c r="X81" s="4" t="s">
        <v>608</v>
      </c>
      <c r="Y81" s="4" t="s">
        <v>609</v>
      </c>
      <c r="Z81" s="4"/>
      <c r="AA81" s="4"/>
      <c r="AB81" s="4"/>
      <c r="AC81" s="4"/>
      <c r="AD81" s="4"/>
      <c r="AE81" s="4"/>
      <c r="AF81" s="45">
        <v>1</v>
      </c>
    </row>
    <row r="82" spans="1:32" ht="26">
      <c r="A82" s="242"/>
      <c r="B82" s="1" t="s">
        <v>562</v>
      </c>
      <c r="C82" s="4" t="s">
        <v>51</v>
      </c>
      <c r="D82" s="4" t="s">
        <v>604</v>
      </c>
      <c r="E82" s="4" t="s">
        <v>610</v>
      </c>
      <c r="F82" s="4" t="s">
        <v>606</v>
      </c>
      <c r="G82" s="5"/>
      <c r="H82" s="5"/>
      <c r="I82" s="6"/>
      <c r="J82" s="7" t="s">
        <v>611</v>
      </c>
      <c r="K82" s="4" t="s">
        <v>56</v>
      </c>
      <c r="L82" s="4" t="s">
        <v>57</v>
      </c>
      <c r="M82" s="5">
        <v>20</v>
      </c>
      <c r="N82" s="4"/>
      <c r="O82" s="5">
        <v>8</v>
      </c>
      <c r="P82" s="4" t="s">
        <v>117</v>
      </c>
      <c r="Q82" s="4" t="s">
        <v>59</v>
      </c>
      <c r="R82" s="5">
        <v>1</v>
      </c>
      <c r="S82" s="5">
        <v>1</v>
      </c>
      <c r="T82" s="5">
        <v>0</v>
      </c>
      <c r="U82" s="5">
        <f t="shared" si="12"/>
        <v>0</v>
      </c>
      <c r="V82" s="5">
        <f t="shared" si="13"/>
        <v>1</v>
      </c>
      <c r="W82" s="4"/>
      <c r="X82" s="4" t="s">
        <v>612</v>
      </c>
      <c r="Y82" s="4" t="s">
        <v>613</v>
      </c>
      <c r="Z82" s="4"/>
      <c r="AA82" s="4"/>
      <c r="AB82" s="4"/>
      <c r="AC82" s="4"/>
      <c r="AD82" s="4"/>
      <c r="AE82" s="4"/>
      <c r="AF82" s="45">
        <v>1</v>
      </c>
    </row>
    <row r="83" spans="1:32" ht="26">
      <c r="A83" s="242"/>
      <c r="B83" s="1" t="s">
        <v>563</v>
      </c>
      <c r="C83" s="4" t="s">
        <v>51</v>
      </c>
      <c r="D83" s="4" t="s">
        <v>614</v>
      </c>
      <c r="E83" s="4" t="s">
        <v>615</v>
      </c>
      <c r="F83" s="4" t="s">
        <v>616</v>
      </c>
      <c r="G83" s="5"/>
      <c r="H83" s="5"/>
      <c r="I83" s="6"/>
      <c r="J83" s="7" t="s">
        <v>108</v>
      </c>
      <c r="K83" s="4" t="s">
        <v>56</v>
      </c>
      <c r="L83" s="4" t="s">
        <v>57</v>
      </c>
      <c r="M83" s="5">
        <v>20</v>
      </c>
      <c r="N83" s="4"/>
      <c r="O83" s="5">
        <v>8</v>
      </c>
      <c r="P83" s="4" t="s">
        <v>595</v>
      </c>
      <c r="Q83" s="4" t="s">
        <v>132</v>
      </c>
      <c r="R83" s="9">
        <v>0</v>
      </c>
      <c r="S83" s="5">
        <v>1</v>
      </c>
      <c r="T83" s="5">
        <v>0</v>
      </c>
      <c r="U83" s="5">
        <f t="shared" si="12"/>
        <v>0</v>
      </c>
      <c r="V83" s="5">
        <f t="shared" si="13"/>
        <v>1</v>
      </c>
      <c r="W83" s="4"/>
      <c r="X83" s="4" t="s">
        <v>617</v>
      </c>
      <c r="Y83" s="4" t="s">
        <v>618</v>
      </c>
      <c r="Z83" s="4"/>
      <c r="AA83" s="4"/>
      <c r="AB83" s="4"/>
      <c r="AC83" s="4"/>
      <c r="AD83" s="4"/>
      <c r="AE83" s="4"/>
      <c r="AF83" s="45">
        <v>1</v>
      </c>
    </row>
    <row r="84" spans="1:32" ht="26">
      <c r="A84" s="242"/>
      <c r="B84" s="1" t="s">
        <v>564</v>
      </c>
      <c r="C84" s="4" t="s">
        <v>119</v>
      </c>
      <c r="D84" s="4"/>
      <c r="E84" s="4" t="s">
        <v>575</v>
      </c>
      <c r="F84" s="4" t="s">
        <v>572</v>
      </c>
      <c r="G84" s="5"/>
      <c r="H84" s="5"/>
      <c r="I84" s="6"/>
      <c r="J84" s="7" t="s">
        <v>123</v>
      </c>
      <c r="K84" s="4" t="s">
        <v>56</v>
      </c>
      <c r="L84" s="4" t="s">
        <v>57</v>
      </c>
      <c r="M84" s="5">
        <v>40</v>
      </c>
      <c r="N84" s="4"/>
      <c r="O84" s="5">
        <v>8</v>
      </c>
      <c r="P84" s="4" t="s">
        <v>280</v>
      </c>
      <c r="Q84" s="4" t="s">
        <v>59</v>
      </c>
      <c r="R84" s="9">
        <v>0</v>
      </c>
      <c r="S84" s="5">
        <f>1</f>
        <v>1</v>
      </c>
      <c r="T84" s="5">
        <v>0</v>
      </c>
      <c r="U84" s="5">
        <f t="shared" ref="U84:U89" si="14">IF(O84 = 0,,IF(LEN(Q84)=6,-(POWER(2,((MID(P84,5,1)-LEFT(P84,1))*8+MID(P84,3,1)-RIGHT(P84,1)+1)))/2*S84+T84,)+IF(LEN(Q84)=8,0*S84+T84,))</f>
        <v>0</v>
      </c>
      <c r="V84" s="5">
        <f t="shared" ref="V84:V89" si="15">IF(O84 = 0,,IF(LEN(Q84)=6,(POWER(2,((MID(P84,5,1)-LEFT(P84,1))*8+MID(P84,3,1)-RIGHT(P84,1)+1))/2-1)*S84+T84,)+IF(LEN(Q84)=8,(POWER(2,((MID(P84,5,1)-LEFT(P84,1))*8+MID(P84,3,1)-RIGHT(P84,1)+1))-1)*S84+T84,))</f>
        <v>1</v>
      </c>
      <c r="W84" s="4"/>
      <c r="X84" s="4" t="s">
        <v>573</v>
      </c>
      <c r="Y84" s="4" t="s">
        <v>574</v>
      </c>
      <c r="Z84" s="4" t="s">
        <v>576</v>
      </c>
      <c r="AA84" s="4" t="s">
        <v>577</v>
      </c>
      <c r="AB84" s="4"/>
      <c r="AC84" s="4"/>
      <c r="AD84" s="4"/>
      <c r="AE84" s="4"/>
      <c r="AF84" s="45">
        <v>1</v>
      </c>
    </row>
    <row r="85" spans="1:32" ht="26">
      <c r="A85" s="242"/>
      <c r="B85" s="239" t="s">
        <v>565</v>
      </c>
      <c r="C85" s="4" t="s">
        <v>119</v>
      </c>
      <c r="D85" s="4"/>
      <c r="E85" s="4" t="s">
        <v>639</v>
      </c>
      <c r="F85" s="4" t="s">
        <v>631</v>
      </c>
      <c r="G85" s="5"/>
      <c r="H85" s="5"/>
      <c r="I85" s="6"/>
      <c r="J85" s="7" t="s">
        <v>632</v>
      </c>
      <c r="K85" s="4" t="s">
        <v>56</v>
      </c>
      <c r="L85" s="4" t="s">
        <v>57</v>
      </c>
      <c r="M85" s="5">
        <v>300</v>
      </c>
      <c r="N85" s="4"/>
      <c r="O85" s="5">
        <v>8</v>
      </c>
      <c r="P85" s="4" t="s">
        <v>640</v>
      </c>
      <c r="Q85" s="4" t="s">
        <v>110</v>
      </c>
      <c r="R85" s="5">
        <v>0</v>
      </c>
      <c r="S85" s="5">
        <v>1</v>
      </c>
      <c r="T85" s="5">
        <v>0</v>
      </c>
      <c r="U85" s="5">
        <f t="shared" si="14"/>
        <v>0</v>
      </c>
      <c r="V85" s="5">
        <f t="shared" si="15"/>
        <v>1</v>
      </c>
      <c r="W85" s="4"/>
      <c r="X85" s="4" t="s">
        <v>641</v>
      </c>
      <c r="Y85" s="4"/>
      <c r="Z85" s="4"/>
      <c r="AA85" s="4"/>
      <c r="AB85" s="4"/>
      <c r="AC85" s="4"/>
      <c r="AD85" s="4"/>
      <c r="AE85" s="4"/>
      <c r="AF85" s="45">
        <v>1</v>
      </c>
    </row>
    <row r="86" spans="1:32" ht="26">
      <c r="A86" s="242"/>
      <c r="B86" s="240"/>
      <c r="C86" s="4" t="s">
        <v>119</v>
      </c>
      <c r="D86" s="4"/>
      <c r="E86" s="4" t="s">
        <v>642</v>
      </c>
      <c r="F86" s="4" t="s">
        <v>631</v>
      </c>
      <c r="G86" s="5"/>
      <c r="H86" s="5"/>
      <c r="I86" s="6"/>
      <c r="J86" s="7" t="s">
        <v>632</v>
      </c>
      <c r="K86" s="4" t="s">
        <v>56</v>
      </c>
      <c r="L86" s="4" t="s">
        <v>57</v>
      </c>
      <c r="M86" s="5">
        <v>300</v>
      </c>
      <c r="N86" s="4"/>
      <c r="O86" s="5">
        <v>8</v>
      </c>
      <c r="P86" s="4" t="s">
        <v>115</v>
      </c>
      <c r="Q86" s="4" t="s">
        <v>59</v>
      </c>
      <c r="R86" s="5">
        <v>0</v>
      </c>
      <c r="S86" s="5">
        <v>1</v>
      </c>
      <c r="T86" s="5">
        <v>0</v>
      </c>
      <c r="U86" s="5">
        <f t="shared" si="14"/>
        <v>0</v>
      </c>
      <c r="V86" s="5">
        <f t="shared" si="15"/>
        <v>1</v>
      </c>
      <c r="W86" s="4"/>
      <c r="X86" s="4" t="s">
        <v>643</v>
      </c>
      <c r="Y86" s="4"/>
      <c r="Z86" s="4"/>
      <c r="AA86" s="4"/>
      <c r="AB86" s="4"/>
      <c r="AC86" s="4"/>
      <c r="AD86" s="4"/>
      <c r="AE86" s="4"/>
      <c r="AF86" s="45">
        <v>1</v>
      </c>
    </row>
    <row r="87" spans="1:32" ht="26">
      <c r="A87" s="242"/>
      <c r="B87" s="240"/>
      <c r="C87" s="4" t="s">
        <v>119</v>
      </c>
      <c r="D87" s="4"/>
      <c r="E87" s="4" t="s">
        <v>644</v>
      </c>
      <c r="F87" s="4" t="s">
        <v>635</v>
      </c>
      <c r="G87" s="5"/>
      <c r="H87" s="5"/>
      <c r="I87" s="6"/>
      <c r="J87" s="7" t="s">
        <v>632</v>
      </c>
      <c r="K87" s="4" t="s">
        <v>56</v>
      </c>
      <c r="L87" s="4" t="s">
        <v>57</v>
      </c>
      <c r="M87" s="5">
        <v>300</v>
      </c>
      <c r="N87" s="4"/>
      <c r="O87" s="5">
        <v>8</v>
      </c>
      <c r="P87" s="4" t="s">
        <v>116</v>
      </c>
      <c r="Q87" s="4" t="s">
        <v>59</v>
      </c>
      <c r="R87" s="5">
        <v>0</v>
      </c>
      <c r="S87" s="5">
        <v>1</v>
      </c>
      <c r="T87" s="5">
        <v>0</v>
      </c>
      <c r="U87" s="5">
        <f t="shared" si="14"/>
        <v>0</v>
      </c>
      <c r="V87" s="5">
        <f t="shared" si="15"/>
        <v>1</v>
      </c>
      <c r="W87" s="4"/>
      <c r="X87" s="4" t="s">
        <v>645</v>
      </c>
      <c r="Y87" s="4"/>
      <c r="Z87" s="4"/>
      <c r="AA87" s="4"/>
      <c r="AB87" s="4"/>
      <c r="AC87" s="4"/>
      <c r="AD87" s="4"/>
      <c r="AE87" s="4"/>
      <c r="AF87" s="45">
        <v>1</v>
      </c>
    </row>
    <row r="88" spans="1:32" ht="26">
      <c r="A88" s="242"/>
      <c r="B88" s="240"/>
      <c r="C88" s="4" t="s">
        <v>119</v>
      </c>
      <c r="D88" s="4"/>
      <c r="E88" s="4" t="s">
        <v>646</v>
      </c>
      <c r="F88" s="4" t="s">
        <v>647</v>
      </c>
      <c r="G88" s="5"/>
      <c r="H88" s="5"/>
      <c r="I88" s="6"/>
      <c r="J88" s="7" t="s">
        <v>632</v>
      </c>
      <c r="K88" s="4" t="s">
        <v>56</v>
      </c>
      <c r="L88" s="4" t="s">
        <v>57</v>
      </c>
      <c r="M88" s="5">
        <v>300</v>
      </c>
      <c r="N88" s="4"/>
      <c r="O88" s="5">
        <v>8</v>
      </c>
      <c r="P88" s="4" t="s">
        <v>648</v>
      </c>
      <c r="Q88" s="4" t="s">
        <v>59</v>
      </c>
      <c r="R88" s="5">
        <v>0</v>
      </c>
      <c r="S88" s="5">
        <v>1</v>
      </c>
      <c r="T88" s="5">
        <v>0</v>
      </c>
      <c r="U88" s="5">
        <f t="shared" si="14"/>
        <v>0</v>
      </c>
      <c r="V88" s="5">
        <f t="shared" si="15"/>
        <v>1</v>
      </c>
      <c r="W88" s="4"/>
      <c r="X88" s="4" t="s">
        <v>649</v>
      </c>
      <c r="Y88" s="4"/>
      <c r="Z88" s="4"/>
      <c r="AA88" s="4"/>
      <c r="AB88" s="4"/>
      <c r="AC88" s="4"/>
      <c r="AD88" s="4"/>
      <c r="AE88" s="4"/>
      <c r="AF88" s="45">
        <v>1</v>
      </c>
    </row>
    <row r="89" spans="1:32" ht="26">
      <c r="A89" s="242"/>
      <c r="B89" s="241"/>
      <c r="C89" s="4" t="s">
        <v>119</v>
      </c>
      <c r="D89" s="4"/>
      <c r="E89" s="4" t="s">
        <v>650</v>
      </c>
      <c r="F89" s="4" t="s">
        <v>635</v>
      </c>
      <c r="G89" s="5"/>
      <c r="H89" s="5"/>
      <c r="I89" s="6"/>
      <c r="J89" s="7" t="s">
        <v>632</v>
      </c>
      <c r="K89" s="4" t="s">
        <v>56</v>
      </c>
      <c r="L89" s="4" t="s">
        <v>57</v>
      </c>
      <c r="M89" s="5">
        <v>300</v>
      </c>
      <c r="N89" s="4"/>
      <c r="O89" s="5">
        <v>8</v>
      </c>
      <c r="P89" s="4" t="s">
        <v>651</v>
      </c>
      <c r="Q89" s="4" t="s">
        <v>59</v>
      </c>
      <c r="R89" s="5">
        <v>0</v>
      </c>
      <c r="S89" s="5">
        <v>1</v>
      </c>
      <c r="T89" s="5">
        <v>0</v>
      </c>
      <c r="U89" s="5">
        <f t="shared" si="14"/>
        <v>0</v>
      </c>
      <c r="V89" s="5">
        <f t="shared" si="15"/>
        <v>1</v>
      </c>
      <c r="W89" s="4"/>
      <c r="X89" s="4" t="s">
        <v>652</v>
      </c>
      <c r="Y89" s="4" t="s">
        <v>652</v>
      </c>
      <c r="Z89" s="4"/>
      <c r="AA89" s="4"/>
      <c r="AB89" s="4"/>
      <c r="AC89" s="4"/>
      <c r="AD89" s="4"/>
      <c r="AE89" s="4"/>
      <c r="AF89" s="45">
        <v>1</v>
      </c>
    </row>
    <row r="90" spans="1:32" ht="26">
      <c r="A90" s="242"/>
      <c r="B90" s="1" t="s">
        <v>566</v>
      </c>
      <c r="C90" s="4" t="s">
        <v>51</v>
      </c>
      <c r="D90" s="4" t="s">
        <v>619</v>
      </c>
      <c r="E90" s="4" t="s">
        <v>620</v>
      </c>
      <c r="F90" s="4" t="s">
        <v>594</v>
      </c>
      <c r="G90" s="5"/>
      <c r="H90" s="5"/>
      <c r="I90" s="6"/>
      <c r="J90" s="7" t="s">
        <v>108</v>
      </c>
      <c r="K90" s="4" t="s">
        <v>56</v>
      </c>
      <c r="L90" s="4" t="s">
        <v>57</v>
      </c>
      <c r="M90" s="5">
        <v>20</v>
      </c>
      <c r="N90" s="4"/>
      <c r="O90" s="5">
        <v>8</v>
      </c>
      <c r="P90" s="4" t="s">
        <v>219</v>
      </c>
      <c r="Q90" s="4" t="s">
        <v>59</v>
      </c>
      <c r="R90" s="9">
        <v>0</v>
      </c>
      <c r="S90" s="5">
        <v>1</v>
      </c>
      <c r="T90" s="5">
        <v>0</v>
      </c>
      <c r="U90" s="5">
        <f t="shared" ref="U90" si="16">IF(O90 = 0,,IF(LEN(Q90)=6,-(POWER(2,((MID(P90,5,1)-LEFT(P90,1))*8+MID(P90,3,1)-RIGHT(P90,1)+1)))/2*S90+T90,)+IF(LEN(Q90)=8,0*S90+T90,))</f>
        <v>0</v>
      </c>
      <c r="V90" s="5">
        <f t="shared" ref="V90" si="17">IF(O90 = 0,,IF(LEN(Q90)=6,(POWER(2,((MID(P90,5,1)-LEFT(P90,1))*8+MID(P90,3,1)-RIGHT(P90,1)+1))/2-1)*S90+T90,)+IF(LEN(Q90)=8,(POWER(2,((MID(P90,5,1)-LEFT(P90,1))*8+MID(P90,3,1)-RIGHT(P90,1)+1))-1)*S90+T90,))</f>
        <v>1</v>
      </c>
      <c r="W90" s="4"/>
      <c r="X90" s="4" t="s">
        <v>621</v>
      </c>
      <c r="Y90" s="4" t="s">
        <v>622</v>
      </c>
      <c r="Z90" s="4" t="s">
        <v>623</v>
      </c>
      <c r="AA90" s="4" t="s">
        <v>624</v>
      </c>
      <c r="AB90" s="4"/>
      <c r="AC90" s="4"/>
      <c r="AD90" s="4"/>
      <c r="AE90" s="4"/>
      <c r="AF90" s="45">
        <v>1</v>
      </c>
    </row>
    <row r="91" spans="1:32" ht="26">
      <c r="A91" s="242"/>
      <c r="B91" s="1" t="s">
        <v>567</v>
      </c>
      <c r="C91" s="4" t="s">
        <v>51</v>
      </c>
      <c r="D91" s="4" t="s">
        <v>592</v>
      </c>
      <c r="E91" s="4" t="s">
        <v>593</v>
      </c>
      <c r="F91" s="4" t="s">
        <v>594</v>
      </c>
      <c r="G91" s="5"/>
      <c r="H91" s="5"/>
      <c r="I91" s="6"/>
      <c r="J91" s="7" t="s">
        <v>108</v>
      </c>
      <c r="K91" s="4" t="s">
        <v>56</v>
      </c>
      <c r="L91" s="4" t="s">
        <v>57</v>
      </c>
      <c r="M91" s="5">
        <v>20</v>
      </c>
      <c r="N91" s="4"/>
      <c r="O91" s="5">
        <v>8</v>
      </c>
      <c r="P91" s="4" t="s">
        <v>595</v>
      </c>
      <c r="Q91" s="4" t="s">
        <v>110</v>
      </c>
      <c r="R91" s="9">
        <v>0</v>
      </c>
      <c r="S91" s="5">
        <v>1</v>
      </c>
      <c r="T91" s="5">
        <v>0</v>
      </c>
      <c r="U91" s="5">
        <f t="shared" ref="U91" si="18">IF(O91 = 0,,IF(LEN(Q91)=6,-(POWER(2,((MID(P91,5,1)-LEFT(P91,1))*8+MID(P91,3,1)-RIGHT(P91,1)+1)))/2*S91+T91,)+IF(LEN(Q91)=8,0*S91+T91,))</f>
        <v>0</v>
      </c>
      <c r="V91" s="5">
        <f t="shared" ref="V91" si="19">IF(O91 = 0,,IF(LEN(Q91)=6,(POWER(2,((MID(P91,5,1)-LEFT(P91,1))*8+MID(P91,3,1)-RIGHT(P91,1)+1))/2-1)*S91+T91,)+IF(LEN(Q91)=8,(POWER(2,((MID(P91,5,1)-LEFT(P91,1))*8+MID(P91,3,1)-RIGHT(P91,1)+1))-1)*S91+T91,))</f>
        <v>1</v>
      </c>
      <c r="W91" s="4"/>
      <c r="X91" s="4" t="s">
        <v>596</v>
      </c>
      <c r="Y91" s="4" t="s">
        <v>597</v>
      </c>
      <c r="Z91" s="4"/>
      <c r="AA91" s="4"/>
      <c r="AB91" s="4"/>
      <c r="AC91" s="4"/>
      <c r="AD91" s="4"/>
      <c r="AE91" s="4"/>
      <c r="AF91" s="45">
        <v>1</v>
      </c>
    </row>
    <row r="92" spans="1:32" ht="39">
      <c r="A92" s="242"/>
      <c r="B92" s="239" t="s">
        <v>568</v>
      </c>
      <c r="C92" s="4" t="s">
        <v>571</v>
      </c>
      <c r="D92" s="4" t="s">
        <v>578</v>
      </c>
      <c r="E92" s="4" t="s">
        <v>579</v>
      </c>
      <c r="F92" s="4" t="s">
        <v>580</v>
      </c>
      <c r="G92" s="5"/>
      <c r="H92" s="5"/>
      <c r="I92" s="6"/>
      <c r="J92" s="7" t="s">
        <v>581</v>
      </c>
      <c r="K92" s="4" t="s">
        <v>56</v>
      </c>
      <c r="L92" s="4" t="s">
        <v>57</v>
      </c>
      <c r="M92" s="5">
        <v>100</v>
      </c>
      <c r="N92" s="4"/>
      <c r="O92" s="5">
        <v>7</v>
      </c>
      <c r="P92" s="4" t="s">
        <v>346</v>
      </c>
      <c r="Q92" s="4" t="s">
        <v>110</v>
      </c>
      <c r="R92" s="9">
        <v>0</v>
      </c>
      <c r="S92" s="5">
        <v>1</v>
      </c>
      <c r="T92" s="5">
        <v>0</v>
      </c>
      <c r="U92" s="5">
        <f t="shared" ref="U92:U94" si="20">IF(O92 = 0,,IF(LEN(Q92)=6,-(POWER(2,((MID(P92,5,1)-LEFT(P92,1))*8+MID(P92,3,1)-RIGHT(P92,1)+1)))/2*S92+T92,)+IF(LEN(Q92)=8,0*S92+T92,))</f>
        <v>0</v>
      </c>
      <c r="V92" s="5">
        <f t="shared" ref="V92:V94" si="21">IF(O92 = 0,,IF(LEN(Q92)=6,(POWER(2,((MID(P92,5,1)-LEFT(P92,1))*8+MID(P92,3,1)-RIGHT(P92,1)+1))/2-1)*S92+T92,)+IF(LEN(Q92)=8,(POWER(2,((MID(P92,5,1)-LEFT(P92,1))*8+MID(P92,3,1)-RIGHT(P92,1)+1))-1)*S92+T92,))</f>
        <v>1</v>
      </c>
      <c r="W92" s="4"/>
      <c r="X92" s="4" t="s">
        <v>582</v>
      </c>
      <c r="Y92" s="4" t="s">
        <v>583</v>
      </c>
      <c r="Z92" s="4" t="s">
        <v>584</v>
      </c>
      <c r="AA92" s="4" t="s">
        <v>585</v>
      </c>
      <c r="AB92" s="4"/>
      <c r="AC92" s="4"/>
      <c r="AD92" s="4"/>
      <c r="AE92" s="4"/>
      <c r="AF92" s="45">
        <v>1</v>
      </c>
    </row>
    <row r="93" spans="1:32" ht="39">
      <c r="A93" s="242"/>
      <c r="B93" s="241"/>
      <c r="C93" s="4" t="s">
        <v>571</v>
      </c>
      <c r="D93" s="4" t="s">
        <v>578</v>
      </c>
      <c r="E93" s="4" t="s">
        <v>586</v>
      </c>
      <c r="F93" s="4" t="s">
        <v>580</v>
      </c>
      <c r="G93" s="5"/>
      <c r="H93" s="5"/>
      <c r="I93" s="6"/>
      <c r="J93" s="7" t="s">
        <v>581</v>
      </c>
      <c r="K93" s="4" t="s">
        <v>56</v>
      </c>
      <c r="L93" s="4" t="s">
        <v>57</v>
      </c>
      <c r="M93" s="5">
        <v>100</v>
      </c>
      <c r="N93" s="4"/>
      <c r="O93" s="5">
        <v>7</v>
      </c>
      <c r="P93" s="4" t="s">
        <v>587</v>
      </c>
      <c r="Q93" s="4" t="s">
        <v>59</v>
      </c>
      <c r="R93" s="9">
        <v>0</v>
      </c>
      <c r="S93" s="5">
        <f>1</f>
        <v>1</v>
      </c>
      <c r="T93" s="5">
        <v>0</v>
      </c>
      <c r="U93" s="5">
        <f t="shared" si="20"/>
        <v>0</v>
      </c>
      <c r="V93" s="5">
        <f t="shared" si="21"/>
        <v>1</v>
      </c>
      <c r="W93" s="4"/>
      <c r="X93" s="4" t="s">
        <v>588</v>
      </c>
      <c r="Y93" s="4" t="s">
        <v>589</v>
      </c>
      <c r="Z93" s="4" t="s">
        <v>590</v>
      </c>
      <c r="AA93" s="4" t="s">
        <v>591</v>
      </c>
      <c r="AB93" s="4"/>
      <c r="AC93" s="4"/>
      <c r="AD93" s="4"/>
      <c r="AE93" s="4"/>
      <c r="AF93" s="45">
        <v>1</v>
      </c>
    </row>
    <row r="94" spans="1:32" ht="26">
      <c r="A94" s="242"/>
      <c r="B94" s="1" t="s">
        <v>569</v>
      </c>
      <c r="C94" s="4" t="s">
        <v>74</v>
      </c>
      <c r="D94" s="4" t="s">
        <v>119</v>
      </c>
      <c r="E94" s="4" t="s">
        <v>625</v>
      </c>
      <c r="F94" s="4" t="s">
        <v>626</v>
      </c>
      <c r="G94" s="5"/>
      <c r="H94" s="5"/>
      <c r="I94" s="6"/>
      <c r="J94" s="7" t="s">
        <v>544</v>
      </c>
      <c r="K94" s="4" t="s">
        <v>56</v>
      </c>
      <c r="L94" s="4" t="s">
        <v>57</v>
      </c>
      <c r="M94" s="5">
        <v>100</v>
      </c>
      <c r="N94" s="4"/>
      <c r="O94" s="5">
        <v>8</v>
      </c>
      <c r="P94" s="33" t="s">
        <v>627</v>
      </c>
      <c r="Q94" s="4" t="s">
        <v>59</v>
      </c>
      <c r="R94" s="9">
        <v>0</v>
      </c>
      <c r="S94" s="5">
        <v>1</v>
      </c>
      <c r="T94" s="5">
        <v>0</v>
      </c>
      <c r="U94" s="5">
        <f t="shared" si="20"/>
        <v>0</v>
      </c>
      <c r="V94" s="5">
        <f t="shared" si="21"/>
        <v>1</v>
      </c>
      <c r="W94" s="4"/>
      <c r="X94" s="4" t="s">
        <v>628</v>
      </c>
      <c r="Y94" s="4"/>
      <c r="Z94" s="4" t="s">
        <v>629</v>
      </c>
      <c r="AA94" s="4"/>
      <c r="AB94" s="4"/>
      <c r="AC94" s="4"/>
      <c r="AD94" s="4"/>
      <c r="AE94" s="4"/>
      <c r="AF94" s="45">
        <v>1</v>
      </c>
    </row>
    <row r="95" spans="1:32" ht="26">
      <c r="A95" s="242"/>
      <c r="B95" s="1" t="s">
        <v>570</v>
      </c>
      <c r="C95" s="4" t="s">
        <v>119</v>
      </c>
      <c r="D95" s="4"/>
      <c r="E95" s="4" t="s">
        <v>637</v>
      </c>
      <c r="F95" s="4" t="s">
        <v>635</v>
      </c>
      <c r="G95" s="5"/>
      <c r="H95" s="5"/>
      <c r="I95" s="6"/>
      <c r="J95" s="7" t="s">
        <v>632</v>
      </c>
      <c r="K95" s="4" t="s">
        <v>56</v>
      </c>
      <c r="L95" s="4" t="s">
        <v>57</v>
      </c>
      <c r="M95" s="5">
        <v>300</v>
      </c>
      <c r="N95" s="4"/>
      <c r="O95" s="5">
        <v>8</v>
      </c>
      <c r="P95" s="4" t="s">
        <v>607</v>
      </c>
      <c r="Q95" s="4" t="s">
        <v>59</v>
      </c>
      <c r="R95" s="5">
        <v>0</v>
      </c>
      <c r="S95" s="5">
        <v>1</v>
      </c>
      <c r="T95" s="5">
        <v>0</v>
      </c>
      <c r="U95" s="5">
        <f t="shared" ref="U95" si="22">IF(O95 = 0,,IF(LEN(Q95)=6,-(POWER(2,((MID(P95,5,1)-LEFT(P95,1))*8+MID(P95,3,1)-RIGHT(P95,1)+1)))/2*S95+T95,)+IF(LEN(Q95)=8,0*S95+T95,))</f>
        <v>0</v>
      </c>
      <c r="V95" s="5">
        <f t="shared" ref="V95" si="23">IF(O95 = 0,,IF(LEN(Q95)=6,(POWER(2,((MID(P95,5,1)-LEFT(P95,1))*8+MID(P95,3,1)-RIGHT(P95,1)+1))/2-1)*S95+T95,)+IF(LEN(Q95)=8,(POWER(2,((MID(P95,5,1)-LEFT(P95,1))*8+MID(P95,3,1)-RIGHT(P95,1)+1))-1)*S95+T95,))</f>
        <v>1</v>
      </c>
      <c r="W95" s="4"/>
      <c r="X95" s="4" t="s">
        <v>638</v>
      </c>
      <c r="Y95" s="4"/>
      <c r="Z95" s="4"/>
      <c r="AA95" s="4"/>
      <c r="AB95" s="4"/>
      <c r="AC95" s="4"/>
      <c r="AD95" s="4"/>
      <c r="AE95" s="4"/>
      <c r="AF95" s="45">
        <v>1</v>
      </c>
    </row>
  </sheetData>
  <mergeCells count="16">
    <mergeCell ref="A25:A33"/>
    <mergeCell ref="A2:A19"/>
    <mergeCell ref="A20:A21"/>
    <mergeCell ref="A22:A24"/>
    <mergeCell ref="B10:B13"/>
    <mergeCell ref="B16:B17"/>
    <mergeCell ref="A34:A38"/>
    <mergeCell ref="A39:A56"/>
    <mergeCell ref="B47:B50"/>
    <mergeCell ref="B51:B55"/>
    <mergeCell ref="A57:A64"/>
    <mergeCell ref="A65:A77"/>
    <mergeCell ref="B65:B70"/>
    <mergeCell ref="A78:A95"/>
    <mergeCell ref="B85:B89"/>
    <mergeCell ref="B92:B93"/>
  </mergeCells>
  <phoneticPr fontId="1"/>
  <dataValidations count="58">
    <dataValidation allowBlank="1" showInputMessage="1" showErrorMessage="1" error="-(ハイフン)の入力はNG" promptTitle="Transmitter ECU" prompt="ECU名は半角大文字英数か&quot;_&quot;で、6文字以内かつ1文字目は英字にする。 ECU名を複数入力する場合は&quot;,&quot;で区切る。" sqref="C1"/>
    <dataValidation allowBlank="1" showInputMessage="1" showErrorMessage="1" error="-(ハイフン)の入力はNG" promptTitle="Receivers ECU" prompt="ECU名は半角大文字英数か&quot;_&quot;で、6文字以内かつ1文字目は英字にする。 ECU名を複数入力する場合は&quot;,&quot;で区切る。" sqref="D1"/>
    <dataValidation type="textLength" operator="lessThanOrEqual" allowBlank="1" showInputMessage="1" showErrorMessage="1" errorTitle="Character number limit error" error="半角大文字32文字までの英数字のみ" promptTitle="Signal Name" prompt="シグナル名は半角大文字英数か&quot;_&quot;で、32文字以内かつ1文字目は英字にする。 " sqref="E1">
      <formula1>32</formula1>
    </dataValidation>
    <dataValidation type="textLength" operator="lessThanOrEqual" allowBlank="1" showInputMessage="1" showErrorMessage="1" errorTitle="Character number limit error" error="半角大文字32文字までの英数字のみ" promptTitle="Message Name" prompt="メッセージ名は半角大文字英数か&quot;_&quot;で、32文字以内かつ1文字目は英字にする。 " sqref="F1">
      <formula1>32</formula1>
    </dataValidation>
    <dataValidation type="list" allowBlank="1" showInputMessage="1" showErrorMessage="1" promptTitle="Frame Type" prompt="BCAN：1か2_x000a_FCAN：空白" sqref="G1">
      <formula1>"1,2"</formula1>
    </dataValidation>
    <dataValidation type="list" allowBlank="1" showInputMessage="1" showErrorMessage="1" promptTitle="Priority" prompt="BCAN：メッセージの優先度　0から7まで_x000a_FCAN：空白" sqref="H1">
      <formula1>"0,1,2,3,4,5,6,7"</formula1>
    </dataValidation>
    <dataValidation operator="lessThanOrEqual" allowBlank="1" showInputMessage="1" showErrorMessage="1" promptTitle="Protocol Data Unit Format" prompt="---BCAN：フレーム識別番号_x000a_ FrameTypeが1の時、制御フレーム_x000a_ FrameTypeが2の時、データフレーム_x000a_---FCAN：空白" sqref="I1"/>
    <dataValidation type="textLength" operator="lessThanOrEqual" allowBlank="1" showInputMessage="1" showErrorMessage="1" errorTitle="ID Error" error="標準フォーマットは、半角数字3文字以内_x000a_拡張フォーマットは、半角数字8文字以内" promptTitle="ID" prompt="HEX値で入力して下さい_x000a_頭に「0x」や語尾に「h」は付けないで下さい" sqref="J1">
      <formula1>8</formula1>
    </dataValidation>
    <dataValidation type="list" allowBlank="1" showInputMessage="1" showErrorMessage="1" errorTitle="Selection error" error="選択肢の中から選んで下さい" promptTitle="ID Format" prompt="Standard：標準フォーマット_x000a_Extended：拡張フォーマット" sqref="K1">
      <formula1>"Standard,Extended"</formula1>
    </dataValidation>
    <dataValidation type="list" allowBlank="1" showInputMessage="1" showErrorMessage="1" errorTitle="Selection error" error="選択肢の中から選んで下さい" promptTitle="Tx Method" prompt="Cyclic：周期送信_x000a_Event：イベント送信_x000a_Combined：周期とイベントの混合_x000a_Req/Res：リクエスト送信_x000a_MULTI：9byte以上のデータ_x000a_COM/ACK：コマンド発行と応答" sqref="L1">
      <formula1>"Cyclic,Event,Combined,Req/Res,MULTI,COM/ACK"</formula1>
    </dataValidation>
    <dataValidation type="list" allowBlank="1" showInputMessage="1" showErrorMessage="1" errorTitle="Selection error" error="選択肢の中から選んで下さい" promptTitle="Cycle Time" prompt="送信周期時間[msec]を選択" sqref="M1">
      <formula1>",0,10,20,40,50,80,100,200,300,400,500,1000,2000,3000,4000,5000,10000,30000"</formula1>
    </dataValidation>
    <dataValidation type="list" allowBlank="1" showInputMessage="1" showErrorMessage="1" errorTitle="Selection error" error="選択肢の中から選んで下さい" promptTitle="Power Supply" prompt="電源供給源の選択" sqref="N1">
      <formula1>"+B,ACC,IG1,IG2,*"</formula1>
    </dataValidation>
    <dataValidation type="list" allowBlank="1" showInputMessage="1" showErrorMessage="1" errorTitle="Selection error" error="0～8バイトの中から選んで下さい" promptTitle="DLC" prompt="バイト数の選択" sqref="O1">
      <formula1>"0,1,2,3,4,5,6,7,8"</formula1>
    </dataValidation>
    <dataValidation type="textLength" operator="equal" allowBlank="1" showInputMessage="1" showErrorMessage="1" errorTitle="Input Error" error="注意書きの通りに入力して下さい" promptTitle="Byte and Bit Input" prompt=" [開始バイト][.（ドット）][開始ビット][-（マイナス）][終了バイト][.（ドット）][終了ビット]の順に全て半角で入力すること _x000a_ 0.7-1.0 とは、下記の様な順を表し、16bitを示す _x000a_0.7     0.0_x000a_oooooooo_x000a_1.7     1.0_x000a_oooooooo" sqref="P1">
      <formula1>7</formula1>
    </dataValidation>
    <dataValidation type="list" allowBlank="1" showInputMessage="1" showErrorMessage="1" errorTitle="Selection error" error="選択肢の中から選んで下さい" promptTitle="Value Type" prompt="Signed（符号付）：例．0x80～0x00～0x7F_x000a_Unsigned（符号無し）：例．0x00～0x80～0xFF" sqref="Q1">
      <formula1>"Signed,Unsigned"</formula1>
    </dataValidation>
    <dataValidation operator="equal" allowBlank="1" showInputMessage="1" showErrorMessage="1" errorTitle="Initial Value Error" error="最小から最大の範囲内で指定して下さい" promptTitle="Initial Value" prompt="最小から最大の範囲内で指定して下さい_x000a_指定が無い時は0とします" sqref="R1"/>
    <dataValidation type="decimal" operator="greaterThan" allowBlank="1" showInputMessage="1" showErrorMessage="1" promptTitle="Factor" prompt="因数_x000a_指定が無い時は1とします" sqref="S1">
      <formula1>0</formula1>
    </dataValidation>
    <dataValidation type="decimal" allowBlank="1" showInputMessage="1" showErrorMessage="1" errorTitle="Offset Input Error" error="最小値から最大値の間で設定して下さい" promptTitle="Offset Input" prompt="整数値を入力して下さい_x000a_指定が無い時は0とします" sqref="T1">
      <formula1>$S$1</formula1>
      <formula2>$T$1</formula2>
    </dataValidation>
    <dataValidation operator="equal" allowBlank="1" showInputMessage="1" showErrorMessage="1" promptTitle="Min" prompt="Signed：－（最大値÷２×ファクタ）_x000a_Unsigned：0" sqref="U1"/>
    <dataValidation allowBlank="1" showInputMessage="1" showErrorMessage="1" promptTitle="Max" prompt="Signed：最大値÷２×ファクタ_x000a_Unsigned：最大値×ファクタ" sqref="V1"/>
    <dataValidation type="textLength" operator="lessThanOrEqual" allowBlank="1" showInputMessage="1" showErrorMessage="1" errorTitle="Input Error" error="文字数が多すぎます" promptTitle="Unit Input" prompt="必要に応じて入力して下さい" sqref="W1">
      <formula1>32</formula1>
    </dataValidation>
    <dataValidation operator="lessThanOrEqual" allowBlank="1" showInputMessage="1" showErrorMessage="1" error="文字数が多すぎます、改行は半角1文字とする" promptTitle="Value Table" prompt="HEX値で入力すること_x000a_HEX値は頭に「0x」を付けない_x000a_数値の後は「: 」（半角コロンと_x000a_半角スペース）を必ず付けること_x000a_コメントは改行してはいけない_x000a_最大半角255（全角127）文字までとする（改行は半角1文字となる）" sqref="X1"/>
    <dataValidation operator="lessThanOrEqual" allowBlank="1" showInputMessage="1" showErrorMessage="1" error="文字数が多すぎます、改行は半角1文字とする" promptTitle="Value Table(English)" prompt="HEX値で入力すること_x000a_HEX値は頭に「0x」を付けない_x000a_数値の後は「: 」（半角コロンと_x000a_半角スペース）を必ず付けること_x000a_コメントは改行してはいけない_x000a_最大半角255（全角127）文字までとする（改行は半角1文字となる）" sqref="Y1"/>
    <dataValidation type="textLength" operator="lessThanOrEqual" allowBlank="1" showInputMessage="1" showErrorMessage="1" promptTitle="Description(Japan)" prompt="最大半角255（全角127）文字までとする（改行は半角1文字となる）" sqref="Z1">
      <formula1>255</formula1>
    </dataValidation>
    <dataValidation type="textLength" operator="lessThanOrEqual" allowBlank="1" showInputMessage="1" showErrorMessage="1" promptTitle="Description(English)" prompt="The number of characters is a maximum of 255 characters._x000a_A new-line becomes one character." sqref="AA1">
      <formula1>255</formula1>
    </dataValidation>
    <dataValidation type="textLength" operator="lessThanOrEqual" allowBlank="1" showInputMessage="1" showErrorMessage="1" promptTitle="CommentTx(Japan)" prompt="最大半角255（全角127）文字までとする（改行は半角1文字となる）" sqref="AB1">
      <formula1>255</formula1>
    </dataValidation>
    <dataValidation type="textLength" operator="lessThanOrEqual" allowBlank="1" showInputMessage="1" showErrorMessage="1" promptTitle="CommentTx(English)" prompt="The number of characters is a maximum of 255 characters._x000a_A new-line becomes one character." sqref="AC1">
      <formula1>255</formula1>
    </dataValidation>
    <dataValidation type="textLength" operator="lessThanOrEqual" allowBlank="1" showInputMessage="1" showErrorMessage="1" promptTitle="CommentRx(Japan)" prompt="最大半角255（全角127）文字までとする（改行は半角1文字となる）" sqref="AD1">
      <formula1>255</formula1>
    </dataValidation>
    <dataValidation type="textLength" operator="lessThanOrEqual" allowBlank="1" showInputMessage="1" showErrorMessage="1" promptTitle="CommentRx(English)" prompt="The number of characters is a maximum of 255 characters._x000a_A new-line becomes one character." sqref="AE1:AF1">
      <formula1>255</formula1>
    </dataValidation>
    <dataValidation allowBlank="1" showErrorMessage="1" error="-(ハイフン)の入力はNG" promptTitle="Transmitter ECU" prompt="ECU名は半角大文字英数か&quot;_&quot;で、6文字以内かつ1文字目は英字にする。 ECU名を複数入力する場合は&quot;,&quot;で区切る。" sqref="C2:C95"/>
    <dataValidation allowBlank="1" showErrorMessage="1" error="-(ハイフン)の入力はNG" promptTitle="Receivers ECU" prompt="ECU名は半角大文字英数か&quot;_&quot;で、6文字以内かつ1文字目は英字にする。 ECU名を複数入力する場合は&quot;,&quot;で区切る。" sqref="D2:D95"/>
    <dataValidation type="textLength" operator="lessThanOrEqual" allowBlank="1" showErrorMessage="1" errorTitle="Character number limit error" error="半角大文字32文字までの英数字のみ" promptTitle="Signal Name" prompt="シグナル名は半角大文字英数か&quot;_&quot;で、32文字以内かつ1文字目は英字にする。 " sqref="E2:E95">
      <formula1>32</formula1>
    </dataValidation>
    <dataValidation type="textLength" operator="lessThanOrEqual" allowBlank="1" showErrorMessage="1" errorTitle="Character number limit error" error="半角大文字32文字までの英数字のみ" promptTitle="Message Name" prompt="メッセージ名は半角大文字英数か&quot;_&quot;で、32文字以内かつ1文字目は英字にする。 " sqref="F2:F95">
      <formula1>32</formula1>
    </dataValidation>
    <dataValidation type="list" allowBlank="1" showErrorMessage="1" promptTitle="Frame Type" prompt="BCAN：1か2_x000a_FCAN：空白" sqref="G2:G95">
      <formula1>"1,2"</formula1>
    </dataValidation>
    <dataValidation type="list" allowBlank="1" showErrorMessage="1" promptTitle="Priority" prompt="BCAN：メッセージの優先度　0から7まで_x000a_FCAN：空白" sqref="H2:H95">
      <formula1>"0,1,2,3,4,5,6,7"</formula1>
    </dataValidation>
    <dataValidation type="textLength" operator="lessThanOrEqual" allowBlank="1" showErrorMessage="1" errorTitle="ID Error" error="標準フォーマットは、半角数字3文字以内_x000a_拡張フォーマットは、半角数字8文字以内" promptTitle="ID" prompt="HEX値で入力して下さい_x000a_頭に「0x」や語尾に「h」は付けないで下さい" sqref="J2:J95">
      <formula1>8</formula1>
    </dataValidation>
    <dataValidation type="list" allowBlank="1" showErrorMessage="1" errorTitle="Selection error" error="選択肢の中から選んで下さい" promptTitle="ID Format" prompt="Standard：標準フォーマット_x000a_Extended：拡張フォーマット" sqref="K28:K29 K34 K65:K95 K2:K26">
      <formula1>"Standard,Extended"</formula1>
    </dataValidation>
    <dataValidation type="list" allowBlank="1" showErrorMessage="1" errorTitle="Selection error" error="選択肢の中から選んで下さい" promptTitle="Tx Method" prompt="Cyclic：周期送信_x000a_Event：イベント送信_x000a_Combined：周期とイベントの混合_x000a_Req/Res：リクエスト送信_x000a_MULTI：9byte以上のデータ_x000a_COM/ACK：コマンド発行と応答" sqref="L2:L95">
      <formula1>"Cyclic,Event,Combined,Req/Res,MULTI,COM/ACK"</formula1>
    </dataValidation>
    <dataValidation type="list" allowBlank="1" showErrorMessage="1" errorTitle="Selection error" error="選択肢の中から選んで下さい" promptTitle="Cycle Time" prompt="送信周期時間[msec]を選択" sqref="M2:M95">
      <formula1>",0,10,20,40,50,80,100,200,300,400,500,1000,2000,3000,4000,5000,10000,30000"</formula1>
    </dataValidation>
    <dataValidation type="list" allowBlank="1" showErrorMessage="1" errorTitle="Selection error" error="選択肢の中から選んで下さい" promptTitle="Power Supply" prompt="電源供給源の選択" sqref="N2:N95">
      <formula1>"+B,ACC,IG1,IG2,*"</formula1>
    </dataValidation>
    <dataValidation type="list" allowBlank="1" showErrorMessage="1" errorTitle="Selection error" error="0～8バイトの中から選んで下さい" promptTitle="DLC" prompt="バイト数の選択" sqref="O2:O95">
      <formula1>"0,1,2,3,4,5,6,7,8"</formula1>
    </dataValidation>
    <dataValidation type="textLength" operator="equal" allowBlank="1" showErrorMessage="1" errorTitle="Input Error" error="注意書きの通りに入力して下さい" promptTitle="Byte and Bit Input" prompt=" [開始バイト][.（ドット）][開始ビット][-（マイナス）][終了バイト][.（ドット）][終了ビット]の順に全て半角で入力すること _x000a_ 0.7-1.0 とは、下記の様な順を表し、16bitを示す _x000a_0.7     0.0_x000a_oooooooo_x000a_1.7     1.0_x000a_oooooooo" sqref="P2:P95">
      <formula1>7</formula1>
    </dataValidation>
    <dataValidation type="list" allowBlank="1" showErrorMessage="1" errorTitle="Selection error" error="選択肢の中から選んで下さい" promptTitle="Value Type" prompt="Signed（符号付）：例．0x80～0x00～0x7F_x000a_Unsigned（符号無し）：例．0x00～0x80～0xFF" sqref="Q28:Q29 Q34 Q65:Q95 Q2:Q26">
      <formula1>"Signed,Unsigned"</formula1>
    </dataValidation>
    <dataValidation operator="equal" allowBlank="1" showErrorMessage="1" errorTitle="Initial Value Error" error="最小から最大の範囲内で指定して下さい" promptTitle="Initial Value" prompt="最小から最大の範囲内で指定して下さい_x000a_指定が無い時は0とします" sqref="R28:R29 R34 R65:R95 R2:R26"/>
    <dataValidation type="decimal" operator="greaterThan" allowBlank="1" showErrorMessage="1" promptTitle="Factor" prompt="因数_x000a_指定が無い時は1とします" sqref="S2:S95">
      <formula1>0</formula1>
    </dataValidation>
    <dataValidation type="decimal" allowBlank="1" showErrorMessage="1" errorTitle="Offset Input Error" error="最小値から最大値の間で設定して下さい" promptTitle="Offset Input" prompt="整数値を入力して下さい_x000a_指定が無い時は0とします" sqref="T2:T95">
      <formula1>$S$1</formula1>
      <formula2>$T$1</formula2>
    </dataValidation>
    <dataValidation operator="equal" allowBlank="1" showErrorMessage="1" promptTitle="Min" prompt="Signed：－（最大値÷２×ファクタ）_x000a_Unsigned：0" sqref="U2:U95"/>
    <dataValidation allowBlank="1" showErrorMessage="1" promptTitle="Max" prompt="Signed：最大値÷２×ファクタ_x000a_Unsigned：最大値×ファクタ" sqref="V2:V95"/>
    <dataValidation type="textLength" operator="lessThanOrEqual" allowBlank="1" showErrorMessage="1" errorTitle="Input Error" error="文字数が多すぎます" promptTitle="Unit Input" prompt="必要に応じて入力して下さい" sqref="W2:W95">
      <formula1>32</formula1>
    </dataValidation>
    <dataValidation operator="lessThanOrEqual" allowBlank="1" showErrorMessage="1" error="文字数が多すぎます、改行は半角1文字とする" promptTitle="Value Table" prompt="HEX値で入力すること_x000a_HEX値は頭に「0x」を付けない_x000a_数値の後は「: 」（半角コロンと_x000a_半角スペース）を必ず付けること_x000a_コメントは改行してはいけない_x000a_最大半角255（全角127）文字までとする（改行は半角1文字となる）" sqref="X2:X95"/>
    <dataValidation operator="lessThanOrEqual" allowBlank="1" showErrorMessage="1" error="文字数が多すぎます、改行は半角1文字とする" promptTitle="Value Table(English)" prompt="HEX値で入力すること_x000a_HEX値は頭に「0x」を付けない_x000a_数値の後は「: 」（半角コロンと_x000a_半角スペース）を必ず付けること_x000a_コメントは改行してはいけない_x000a_最大半角255（全角127）文字までとする（改行は半角1文字となる）" sqref="Y2:Y95"/>
    <dataValidation type="textLength" operator="lessThanOrEqual" allowBlank="1" showErrorMessage="1" promptTitle="Description(Japan)" prompt="最大半角255（全角127）文字までとする（改行は半角1文字となる）" sqref="Z2:Z95">
      <formula1>255</formula1>
    </dataValidation>
    <dataValidation type="textLength" operator="lessThanOrEqual" allowBlank="1" showErrorMessage="1" promptTitle="Description(English)" prompt="The number of characters is a maximum of 255 characters._x000a_A new-line becomes one character." sqref="AA2:AA95">
      <formula1>255</formula1>
    </dataValidation>
    <dataValidation type="textLength" operator="lessThanOrEqual" allowBlank="1" showErrorMessage="1" promptTitle="CommentTx(Japan)" prompt="最大半角255（全角127）文字までとする（改行は半角1文字となる）" sqref="AB2:AB95">
      <formula1>255</formula1>
    </dataValidation>
    <dataValidation type="textLength" operator="lessThanOrEqual" allowBlank="1" showErrorMessage="1" promptTitle="CommentTx(English)" prompt="The number of characters is a maximum of 255 characters._x000a_A new-line becomes one character." sqref="AC2:AC95">
      <formula1>255</formula1>
    </dataValidation>
    <dataValidation type="textLength" operator="lessThanOrEqual" allowBlank="1" showErrorMessage="1" promptTitle="CommentRx(Japan)" prompt="最大半角255（全角127）文字までとする（改行は半角1文字となる）" sqref="AD2:AD95">
      <formula1>255</formula1>
    </dataValidation>
    <dataValidation type="textLength" operator="lessThanOrEqual" allowBlank="1" showErrorMessage="1" promptTitle="CommentRx(English)" prompt="The number of characters is a maximum of 255 characters._x000a_A new-line becomes one character." sqref="AE2:AF95">
      <formula1>255</formula1>
    </dataValidation>
    <dataValidation operator="lessThanOrEqual" allowBlank="1" showErrorMessage="1" promptTitle="Protocol Data Unit Format" prompt="---BCAN：フレーム識別番号_x000a_ FrameTypeが1の時、制御フレーム_x000a_ FrameTypeが2の時、データフレーム_x000a_---FCAN：空白" sqref="I27 I30:I33 I35:I64"/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opLeftCell="A11" zoomScale="70" zoomScaleNormal="70" workbookViewId="0">
      <selection activeCell="F16" sqref="F16"/>
    </sheetView>
  </sheetViews>
  <sheetFormatPr defaultColWidth="8.81640625" defaultRowHeight="13"/>
  <cols>
    <col min="1" max="1" width="12.1796875" bestFit="1" customWidth="1"/>
    <col min="2" max="2" width="17.36328125" bestFit="1" customWidth="1"/>
    <col min="3" max="3" width="7.453125" bestFit="1" customWidth="1"/>
    <col min="4" max="4" width="10.81640625" customWidth="1"/>
    <col min="5" max="5" width="15.81640625" customWidth="1"/>
    <col min="6" max="6" width="34.1796875" customWidth="1"/>
    <col min="25" max="25" width="25.81640625" bestFit="1" customWidth="1"/>
    <col min="26" max="26" width="29.1796875" customWidth="1"/>
    <col min="27" max="27" width="79.36328125" bestFit="1" customWidth="1"/>
    <col min="28" max="28" width="24.36328125" customWidth="1"/>
  </cols>
  <sheetData>
    <row r="1" spans="1:32"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3" t="s">
        <v>28</v>
      </c>
      <c r="K1" s="3" t="s">
        <v>29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35</v>
      </c>
      <c r="R1" s="2" t="s">
        <v>36</v>
      </c>
      <c r="S1" s="2" t="s">
        <v>37</v>
      </c>
      <c r="T1" s="2" t="s">
        <v>38</v>
      </c>
      <c r="U1" s="2" t="s">
        <v>39</v>
      </c>
      <c r="V1" s="2" t="s">
        <v>40</v>
      </c>
      <c r="W1" s="2" t="s">
        <v>41</v>
      </c>
      <c r="X1" s="2" t="s">
        <v>42</v>
      </c>
      <c r="Y1" s="2" t="s">
        <v>43</v>
      </c>
      <c r="Z1" s="2" t="s">
        <v>44</v>
      </c>
      <c r="AA1" s="2" t="s">
        <v>45</v>
      </c>
      <c r="AB1" s="2" t="s">
        <v>46</v>
      </c>
      <c r="AC1" s="2" t="s">
        <v>47</v>
      </c>
      <c r="AD1" s="2" t="s">
        <v>48</v>
      </c>
      <c r="AE1" s="2" t="s">
        <v>49</v>
      </c>
      <c r="AF1" s="2" t="s">
        <v>50</v>
      </c>
    </row>
    <row r="2" spans="1:32" ht="15">
      <c r="A2" s="251" t="s">
        <v>653</v>
      </c>
      <c r="B2" s="265" t="s">
        <v>654</v>
      </c>
      <c r="C2" s="266"/>
      <c r="D2" s="4" t="s">
        <v>74</v>
      </c>
      <c r="E2" s="4" t="s">
        <v>670</v>
      </c>
      <c r="F2" s="4" t="s">
        <v>671</v>
      </c>
      <c r="G2" s="4" t="s">
        <v>672</v>
      </c>
      <c r="H2" s="5"/>
      <c r="I2" s="5"/>
      <c r="J2" s="6"/>
      <c r="K2" s="7" t="s">
        <v>101</v>
      </c>
      <c r="L2" s="4" t="s">
        <v>56</v>
      </c>
      <c r="M2" s="4" t="s">
        <v>57</v>
      </c>
      <c r="N2" s="5">
        <v>10</v>
      </c>
      <c r="O2" s="4"/>
      <c r="P2" s="5">
        <v>8</v>
      </c>
      <c r="Q2" s="4" t="s">
        <v>118</v>
      </c>
      <c r="R2" s="4" t="s">
        <v>59</v>
      </c>
      <c r="S2" s="9">
        <v>0</v>
      </c>
      <c r="T2" s="5">
        <f>1</f>
        <v>1</v>
      </c>
      <c r="U2" s="5">
        <v>0</v>
      </c>
      <c r="V2" s="5">
        <f t="shared" ref="V2:V6" si="0">IF(P2 = 0,,IF(LEN(R2)=6,-(POWER(2,((MID(Q2,5,1)-LEFT(Q2,1))*8+MID(Q2,3,1)-RIGHT(Q2,1)+1)))/2*T2+U2,)+IF(LEN(R2)=8,0*T2+U2,))</f>
        <v>0</v>
      </c>
      <c r="W2" s="5">
        <f t="shared" ref="W2:W6" si="1">IF(P2 = 0,,IF(LEN(R2)=6,(POWER(2,((MID(Q2,5,1)-LEFT(Q2,1))*8+MID(Q2,3,1)-RIGHT(Q2,1)+1))/2-1)*T2+U2,)+IF(LEN(R2)=8,(POWER(2,((MID(Q2,5,1)-LEFT(Q2,1))*8+MID(Q2,3,1)-RIGHT(Q2,1)+1))-1)*T2+U2,))</f>
        <v>1</v>
      </c>
      <c r="X2" s="4"/>
      <c r="Y2" s="4" t="s">
        <v>673</v>
      </c>
      <c r="Z2" s="4" t="s">
        <v>674</v>
      </c>
      <c r="AA2" s="4"/>
      <c r="AB2" s="4"/>
      <c r="AC2" s="4"/>
      <c r="AD2" s="4"/>
      <c r="AE2" s="4"/>
      <c r="AF2" s="4"/>
    </row>
    <row r="3" spans="1:32" ht="195">
      <c r="A3" s="252"/>
      <c r="B3" s="265" t="s">
        <v>675</v>
      </c>
      <c r="C3" s="266"/>
      <c r="D3" s="4" t="s">
        <v>119</v>
      </c>
      <c r="E3" s="4" t="s">
        <v>676</v>
      </c>
      <c r="F3" s="4" t="s">
        <v>677</v>
      </c>
      <c r="G3" s="4" t="s">
        <v>678</v>
      </c>
      <c r="H3" s="5"/>
      <c r="I3" s="5"/>
      <c r="J3" s="6"/>
      <c r="K3" s="7" t="s">
        <v>211</v>
      </c>
      <c r="L3" s="4" t="s">
        <v>56</v>
      </c>
      <c r="M3" s="4" t="s">
        <v>57</v>
      </c>
      <c r="N3" s="5">
        <v>20</v>
      </c>
      <c r="O3" s="4"/>
      <c r="P3" s="5">
        <v>8</v>
      </c>
      <c r="Q3" s="4" t="s">
        <v>679</v>
      </c>
      <c r="R3" s="4" t="s">
        <v>680</v>
      </c>
      <c r="S3" s="9">
        <v>0</v>
      </c>
      <c r="T3" s="5">
        <v>1</v>
      </c>
      <c r="U3" s="5">
        <v>0</v>
      </c>
      <c r="V3" s="5">
        <f t="shared" si="0"/>
        <v>0</v>
      </c>
      <c r="W3" s="5">
        <f t="shared" si="1"/>
        <v>7</v>
      </c>
      <c r="X3" s="4"/>
      <c r="Y3" s="4" t="s">
        <v>681</v>
      </c>
      <c r="Z3" s="4" t="s">
        <v>682</v>
      </c>
      <c r="AA3" s="4" t="s">
        <v>683</v>
      </c>
      <c r="AB3" s="4"/>
      <c r="AC3" s="4"/>
      <c r="AD3" s="4"/>
      <c r="AE3" s="4"/>
      <c r="AF3" s="4"/>
    </row>
    <row r="4" spans="1:32" ht="91">
      <c r="A4" s="252"/>
      <c r="B4" s="265" t="s">
        <v>655</v>
      </c>
      <c r="C4" s="266"/>
      <c r="D4" s="4" t="s">
        <v>162</v>
      </c>
      <c r="E4" s="4" t="s">
        <v>684</v>
      </c>
      <c r="F4" s="4" t="s">
        <v>685</v>
      </c>
      <c r="G4" s="4" t="s">
        <v>686</v>
      </c>
      <c r="H4" s="5"/>
      <c r="I4" s="5"/>
      <c r="J4" s="6"/>
      <c r="K4" s="7" t="s">
        <v>687</v>
      </c>
      <c r="L4" s="4" t="s">
        <v>56</v>
      </c>
      <c r="M4" s="4" t="s">
        <v>57</v>
      </c>
      <c r="N4" s="5">
        <v>100</v>
      </c>
      <c r="O4" s="4"/>
      <c r="P4" s="5">
        <v>8</v>
      </c>
      <c r="Q4" s="4" t="s">
        <v>688</v>
      </c>
      <c r="R4" s="4" t="s">
        <v>59</v>
      </c>
      <c r="S4" s="9">
        <v>255</v>
      </c>
      <c r="T4" s="5">
        <f>1</f>
        <v>1</v>
      </c>
      <c r="U4" s="5">
        <v>0</v>
      </c>
      <c r="V4" s="5">
        <f t="shared" si="0"/>
        <v>0</v>
      </c>
      <c r="W4" s="5">
        <f t="shared" si="1"/>
        <v>255</v>
      </c>
      <c r="X4" s="4"/>
      <c r="Y4" s="4" t="s">
        <v>689</v>
      </c>
      <c r="Z4" s="4" t="s">
        <v>690</v>
      </c>
      <c r="AA4" s="4" t="s">
        <v>691</v>
      </c>
      <c r="AB4" s="4" t="s">
        <v>692</v>
      </c>
      <c r="AC4" s="4"/>
      <c r="AD4" s="4"/>
      <c r="AE4" s="4"/>
      <c r="AF4" s="4"/>
    </row>
    <row r="5" spans="1:32" ht="52">
      <c r="A5" s="252"/>
      <c r="B5" s="265" t="s">
        <v>693</v>
      </c>
      <c r="C5" s="266"/>
      <c r="D5" s="4" t="s">
        <v>74</v>
      </c>
      <c r="E5" s="4" t="s">
        <v>162</v>
      </c>
      <c r="F5" s="4" t="s">
        <v>694</v>
      </c>
      <c r="G5" s="4" t="s">
        <v>695</v>
      </c>
      <c r="H5" s="5"/>
      <c r="I5" s="5"/>
      <c r="J5" s="6"/>
      <c r="K5" s="7" t="s">
        <v>139</v>
      </c>
      <c r="L5" s="4" t="s">
        <v>56</v>
      </c>
      <c r="M5" s="4" t="s">
        <v>57</v>
      </c>
      <c r="N5" s="5">
        <v>100</v>
      </c>
      <c r="O5" s="4"/>
      <c r="P5" s="5">
        <v>8</v>
      </c>
      <c r="Q5" s="4" t="s">
        <v>78</v>
      </c>
      <c r="R5" s="4" t="s">
        <v>59</v>
      </c>
      <c r="S5" s="9">
        <v>0</v>
      </c>
      <c r="T5" s="5">
        <f>1</f>
        <v>1</v>
      </c>
      <c r="U5" s="5">
        <v>0</v>
      </c>
      <c r="V5" s="5">
        <f t="shared" si="0"/>
        <v>0</v>
      </c>
      <c r="W5" s="5">
        <f t="shared" si="1"/>
        <v>255</v>
      </c>
      <c r="X5" s="4" t="s">
        <v>696</v>
      </c>
      <c r="Y5" s="4"/>
      <c r="Z5" s="4"/>
      <c r="AA5" s="4" t="s">
        <v>697</v>
      </c>
      <c r="AB5" s="4" t="s">
        <v>698</v>
      </c>
      <c r="AC5" s="4"/>
      <c r="AD5" s="4"/>
      <c r="AE5" s="4"/>
      <c r="AF5" s="4"/>
    </row>
    <row r="6" spans="1:32" ht="51" customHeight="1">
      <c r="A6" s="252"/>
      <c r="B6" s="265" t="s">
        <v>656</v>
      </c>
      <c r="C6" s="266"/>
      <c r="D6" s="4" t="s">
        <v>162</v>
      </c>
      <c r="E6" s="4" t="s">
        <v>119</v>
      </c>
      <c r="F6" s="4" t="s">
        <v>699</v>
      </c>
      <c r="G6" s="4" t="s">
        <v>686</v>
      </c>
      <c r="H6" s="5"/>
      <c r="I6" s="5"/>
      <c r="J6" s="6"/>
      <c r="K6" s="7" t="s">
        <v>687</v>
      </c>
      <c r="L6" s="4" t="s">
        <v>56</v>
      </c>
      <c r="M6" s="4" t="s">
        <v>57</v>
      </c>
      <c r="N6" s="5">
        <v>100</v>
      </c>
      <c r="O6" s="4"/>
      <c r="P6" s="5">
        <v>8</v>
      </c>
      <c r="Q6" s="4" t="s">
        <v>700</v>
      </c>
      <c r="R6" s="4" t="s">
        <v>59</v>
      </c>
      <c r="S6" s="9">
        <v>0</v>
      </c>
      <c r="T6" s="5">
        <f>1</f>
        <v>1</v>
      </c>
      <c r="U6" s="5">
        <v>0</v>
      </c>
      <c r="V6" s="5">
        <f t="shared" si="0"/>
        <v>0</v>
      </c>
      <c r="W6" s="5">
        <f t="shared" si="1"/>
        <v>3</v>
      </c>
      <c r="X6" s="4"/>
      <c r="Y6" s="4" t="s">
        <v>701</v>
      </c>
      <c r="Z6" s="4" t="s">
        <v>702</v>
      </c>
      <c r="AA6" s="4" t="s">
        <v>703</v>
      </c>
      <c r="AB6" s="4" t="s">
        <v>704</v>
      </c>
      <c r="AC6" s="4"/>
      <c r="AD6" s="4"/>
      <c r="AE6" s="4"/>
      <c r="AF6" s="4"/>
    </row>
    <row r="7" spans="1:32" ht="15">
      <c r="A7" s="252"/>
      <c r="B7" s="41" t="s">
        <v>657</v>
      </c>
      <c r="C7" s="35" t="s">
        <v>658</v>
      </c>
      <c r="Q7" s="173" t="s">
        <v>933</v>
      </c>
    </row>
    <row r="8" spans="1:32" ht="117">
      <c r="A8" s="252"/>
      <c r="B8" s="41"/>
      <c r="C8" s="35" t="s">
        <v>659</v>
      </c>
      <c r="D8" s="4" t="s">
        <v>162</v>
      </c>
      <c r="E8" s="4" t="s">
        <v>119</v>
      </c>
      <c r="F8" s="4" t="s">
        <v>705</v>
      </c>
      <c r="G8" s="4" t="s">
        <v>706</v>
      </c>
      <c r="H8" s="5"/>
      <c r="I8" s="5"/>
      <c r="J8" s="6"/>
      <c r="K8" s="7" t="s">
        <v>687</v>
      </c>
      <c r="L8" s="4" t="s">
        <v>56</v>
      </c>
      <c r="M8" s="4" t="s">
        <v>57</v>
      </c>
      <c r="N8" s="5">
        <v>100</v>
      </c>
      <c r="O8" s="4"/>
      <c r="P8" s="5">
        <v>8</v>
      </c>
      <c r="Q8" s="4" t="s">
        <v>707</v>
      </c>
      <c r="R8" s="4" t="s">
        <v>59</v>
      </c>
      <c r="S8" s="9">
        <v>0</v>
      </c>
      <c r="T8" s="5">
        <f>1</f>
        <v>1</v>
      </c>
      <c r="U8" s="5">
        <v>0</v>
      </c>
      <c r="V8" s="5">
        <f t="shared" ref="V8:V10" si="2">IF(P8 = 0,,IF(LEN(R8)=6,-(POWER(2,((MID(Q8,5,1)-LEFT(Q8,1))*8+MID(Q8,3,1)-RIGHT(Q8,1)+1)))/2*T8+U8,)+IF(LEN(R8)=8,0*T8+U8,))</f>
        <v>0</v>
      </c>
      <c r="W8" s="5">
        <f t="shared" ref="W8:W10" si="3">IF(P8 = 0,,IF(LEN(R8)=6,(POWER(2,((MID(Q8,5,1)-LEFT(Q8,1))*8+MID(Q8,3,1)-RIGHT(Q8,1)+1))/2-1)*T8+U8,)+IF(LEN(R8)=8,(POWER(2,((MID(Q8,5,1)-LEFT(Q8,1))*8+MID(Q8,3,1)-RIGHT(Q8,1)+1))-1)*T8+U8,))</f>
        <v>3</v>
      </c>
      <c r="X8" s="4"/>
      <c r="Y8" s="4" t="s">
        <v>708</v>
      </c>
      <c r="Z8" s="4" t="s">
        <v>709</v>
      </c>
      <c r="AA8" s="4" t="s">
        <v>710</v>
      </c>
      <c r="AB8" s="4" t="s">
        <v>711</v>
      </c>
      <c r="AC8" s="4"/>
      <c r="AD8" s="4"/>
      <c r="AE8" s="4"/>
      <c r="AF8" s="4"/>
    </row>
    <row r="9" spans="1:32" ht="156">
      <c r="A9" s="252"/>
      <c r="B9" s="41" t="s">
        <v>660</v>
      </c>
      <c r="C9" s="35" t="s">
        <v>661</v>
      </c>
      <c r="D9" s="4" t="s">
        <v>162</v>
      </c>
      <c r="E9" s="4"/>
      <c r="F9" s="4" t="s">
        <v>712</v>
      </c>
      <c r="G9" s="4" t="s">
        <v>706</v>
      </c>
      <c r="H9" s="5"/>
      <c r="I9" s="5"/>
      <c r="J9" s="6"/>
      <c r="K9" s="7" t="s">
        <v>687</v>
      </c>
      <c r="L9" s="4" t="s">
        <v>56</v>
      </c>
      <c r="M9" s="4" t="s">
        <v>57</v>
      </c>
      <c r="N9" s="5">
        <v>100</v>
      </c>
      <c r="O9" s="4"/>
      <c r="P9" s="5">
        <v>8</v>
      </c>
      <c r="Q9" s="4" t="s">
        <v>713</v>
      </c>
      <c r="R9" s="4" t="s">
        <v>59</v>
      </c>
      <c r="S9" s="9">
        <v>0</v>
      </c>
      <c r="T9" s="5">
        <f>1</f>
        <v>1</v>
      </c>
      <c r="U9" s="5">
        <v>0</v>
      </c>
      <c r="V9" s="5">
        <f t="shared" si="2"/>
        <v>0</v>
      </c>
      <c r="W9" s="5">
        <f t="shared" si="3"/>
        <v>7</v>
      </c>
      <c r="X9" s="4"/>
      <c r="Y9" s="4" t="s">
        <v>714</v>
      </c>
      <c r="Z9" s="4" t="s">
        <v>715</v>
      </c>
      <c r="AA9" s="4" t="s">
        <v>716</v>
      </c>
      <c r="AB9" s="4" t="s">
        <v>717</v>
      </c>
      <c r="AC9" s="4"/>
      <c r="AD9" s="4"/>
      <c r="AE9" s="4"/>
      <c r="AF9" s="4"/>
    </row>
    <row r="10" spans="1:32" ht="91">
      <c r="A10" s="252"/>
      <c r="B10" s="42" t="s">
        <v>662</v>
      </c>
      <c r="C10" s="35" t="s">
        <v>663</v>
      </c>
      <c r="D10" s="4" t="s">
        <v>162</v>
      </c>
      <c r="E10" s="4"/>
      <c r="F10" s="4" t="s">
        <v>718</v>
      </c>
      <c r="G10" s="4" t="s">
        <v>719</v>
      </c>
      <c r="H10" s="5"/>
      <c r="I10" s="5"/>
      <c r="J10" s="6"/>
      <c r="K10" s="7" t="s">
        <v>687</v>
      </c>
      <c r="L10" s="4" t="s">
        <v>56</v>
      </c>
      <c r="M10" s="4" t="s">
        <v>57</v>
      </c>
      <c r="N10" s="5">
        <v>100</v>
      </c>
      <c r="O10" s="4"/>
      <c r="P10" s="5">
        <v>8</v>
      </c>
      <c r="Q10" s="4" t="s">
        <v>720</v>
      </c>
      <c r="R10" s="4" t="s">
        <v>59</v>
      </c>
      <c r="S10" s="9">
        <v>0</v>
      </c>
      <c r="T10" s="5">
        <f>1</f>
        <v>1</v>
      </c>
      <c r="U10" s="5">
        <v>0</v>
      </c>
      <c r="V10" s="5">
        <f t="shared" si="2"/>
        <v>0</v>
      </c>
      <c r="W10" s="5">
        <f t="shared" si="3"/>
        <v>3</v>
      </c>
      <c r="X10" s="4"/>
      <c r="Y10" s="4" t="s">
        <v>721</v>
      </c>
      <c r="Z10" s="4" t="s">
        <v>722</v>
      </c>
      <c r="AA10" s="4" t="s">
        <v>723</v>
      </c>
      <c r="AB10" s="4" t="s">
        <v>724</v>
      </c>
      <c r="AC10" s="4"/>
      <c r="AD10" s="4"/>
      <c r="AE10" s="4"/>
      <c r="AF10" s="4"/>
    </row>
    <row r="11" spans="1:32" ht="39">
      <c r="A11" s="252"/>
      <c r="B11" s="267" t="s">
        <v>664</v>
      </c>
      <c r="C11" s="264"/>
      <c r="D11" s="4" t="s">
        <v>162</v>
      </c>
      <c r="E11" s="4" t="s">
        <v>74</v>
      </c>
      <c r="F11" s="4" t="s">
        <v>725</v>
      </c>
      <c r="G11" s="4" t="s">
        <v>726</v>
      </c>
      <c r="H11" s="5"/>
      <c r="I11" s="5"/>
      <c r="J11" s="6"/>
      <c r="K11" s="7" t="s">
        <v>727</v>
      </c>
      <c r="L11" s="4" t="s">
        <v>56</v>
      </c>
      <c r="M11" s="4" t="s">
        <v>57</v>
      </c>
      <c r="N11" s="5">
        <v>100</v>
      </c>
      <c r="O11" s="4"/>
      <c r="P11" s="5">
        <v>6</v>
      </c>
      <c r="Q11" s="4" t="s">
        <v>728</v>
      </c>
      <c r="R11" s="4" t="s">
        <v>59</v>
      </c>
      <c r="S11" s="5">
        <v>0</v>
      </c>
      <c r="T11" s="5">
        <v>0.1</v>
      </c>
      <c r="U11" s="5">
        <v>0</v>
      </c>
      <c r="V11" s="5">
        <f t="shared" ref="V11:V17" si="4">IF(P11 = 0,,IF(LEN(R11)=6,-(POWER(2,((MID(Q11,5,1)-LEFT(Q11,1))*8+MID(Q11,3,1)-RIGHT(Q11,1)+1)))/2*T11+U11,)+IF(LEN(R11)=8,0*T11+U11,))</f>
        <v>0</v>
      </c>
      <c r="W11" s="5">
        <f t="shared" ref="W11:W17" si="5">IF(P11 = 0,,IF(LEN(R11)=6,(POWER(2,((MID(Q11,5,1)-LEFT(Q11,1))*8+MID(Q11,3,1)-RIGHT(Q11,1)+1))/2-1)*T11+U11,)+IF(LEN(R11)=8,(POWER(2,((MID(Q11,5,1)-LEFT(Q11,1))*8+MID(Q11,3,1)-RIGHT(Q11,1)+1))-1)*T11+U11,))</f>
        <v>12.700000000000001</v>
      </c>
      <c r="X11" s="4" t="s">
        <v>729</v>
      </c>
      <c r="Y11" s="4"/>
      <c r="Z11" s="4"/>
      <c r="AA11" s="4" t="s">
        <v>730</v>
      </c>
      <c r="AB11" s="4"/>
      <c r="AC11" s="4"/>
      <c r="AD11" s="4"/>
      <c r="AE11" s="4"/>
      <c r="AF11" s="4"/>
    </row>
    <row r="12" spans="1:32" ht="39">
      <c r="A12" s="252"/>
      <c r="B12" s="267" t="s">
        <v>665</v>
      </c>
      <c r="C12" s="264"/>
      <c r="D12" s="4" t="s">
        <v>162</v>
      </c>
      <c r="E12" s="4" t="s">
        <v>74</v>
      </c>
      <c r="F12" s="4" t="s">
        <v>731</v>
      </c>
      <c r="G12" s="4" t="s">
        <v>732</v>
      </c>
      <c r="H12" s="5"/>
      <c r="I12" s="5"/>
      <c r="J12" s="6"/>
      <c r="K12" s="7" t="s">
        <v>727</v>
      </c>
      <c r="L12" s="4" t="s">
        <v>56</v>
      </c>
      <c r="M12" s="4" t="s">
        <v>57</v>
      </c>
      <c r="N12" s="5">
        <v>100</v>
      </c>
      <c r="O12" s="4"/>
      <c r="P12" s="5">
        <v>6</v>
      </c>
      <c r="Q12" s="4" t="s">
        <v>688</v>
      </c>
      <c r="R12" s="4" t="s">
        <v>88</v>
      </c>
      <c r="S12" s="5">
        <v>12.7</v>
      </c>
      <c r="T12" s="5">
        <v>0.1</v>
      </c>
      <c r="U12" s="5">
        <v>0</v>
      </c>
      <c r="V12" s="5">
        <f t="shared" si="4"/>
        <v>-12.8</v>
      </c>
      <c r="W12" s="5">
        <f t="shared" si="5"/>
        <v>12.700000000000001</v>
      </c>
      <c r="X12" s="4" t="s">
        <v>733</v>
      </c>
      <c r="Y12" s="4"/>
      <c r="Z12" s="4"/>
      <c r="AA12" s="4" t="s">
        <v>734</v>
      </c>
      <c r="AB12" s="4"/>
      <c r="AC12" s="4"/>
      <c r="AD12" s="4"/>
      <c r="AE12" s="4"/>
      <c r="AF12" s="4"/>
    </row>
    <row r="13" spans="1:32" ht="26">
      <c r="A13" s="252"/>
      <c r="B13" s="265" t="s">
        <v>666</v>
      </c>
      <c r="C13" s="266"/>
      <c r="D13" s="4" t="s">
        <v>162</v>
      </c>
      <c r="E13" s="4" t="s">
        <v>119</v>
      </c>
      <c r="F13" s="4" t="s">
        <v>735</v>
      </c>
      <c r="G13" s="4" t="s">
        <v>736</v>
      </c>
      <c r="H13" s="5"/>
      <c r="I13" s="5"/>
      <c r="J13" s="6"/>
      <c r="K13" s="7" t="s">
        <v>737</v>
      </c>
      <c r="L13" s="4" t="s">
        <v>56</v>
      </c>
      <c r="M13" s="4" t="s">
        <v>57</v>
      </c>
      <c r="N13" s="5">
        <v>100</v>
      </c>
      <c r="O13" s="4"/>
      <c r="P13" s="5">
        <v>8</v>
      </c>
      <c r="Q13" s="4" t="s">
        <v>448</v>
      </c>
      <c r="R13" s="4" t="s">
        <v>59</v>
      </c>
      <c r="S13" s="9">
        <v>0</v>
      </c>
      <c r="T13" s="5">
        <v>1</v>
      </c>
      <c r="U13" s="5">
        <v>0</v>
      </c>
      <c r="V13" s="5">
        <f t="shared" si="4"/>
        <v>0</v>
      </c>
      <c r="W13" s="5">
        <f t="shared" si="5"/>
        <v>1</v>
      </c>
      <c r="X13" s="4"/>
      <c r="Y13" s="4" t="s">
        <v>738</v>
      </c>
      <c r="Z13" s="4" t="s">
        <v>739</v>
      </c>
      <c r="AA13" s="4" t="s">
        <v>740</v>
      </c>
      <c r="AB13" s="4"/>
      <c r="AC13" s="4"/>
      <c r="AD13" s="4"/>
      <c r="AE13" s="4"/>
      <c r="AF13" s="4"/>
    </row>
    <row r="14" spans="1:32" ht="52">
      <c r="A14" s="252"/>
      <c r="B14" s="265" t="s">
        <v>667</v>
      </c>
      <c r="C14" s="266"/>
      <c r="D14" s="4"/>
      <c r="E14" s="4" t="s">
        <v>119</v>
      </c>
      <c r="F14" s="4" t="s">
        <v>741</v>
      </c>
      <c r="G14" s="4" t="s">
        <v>742</v>
      </c>
      <c r="H14" s="5"/>
      <c r="I14" s="5"/>
      <c r="J14" s="6"/>
      <c r="K14" s="7" t="s">
        <v>737</v>
      </c>
      <c r="L14" s="4" t="s">
        <v>56</v>
      </c>
      <c r="M14" s="4" t="s">
        <v>57</v>
      </c>
      <c r="N14" s="5">
        <v>100</v>
      </c>
      <c r="O14" s="4"/>
      <c r="P14" s="5">
        <v>8</v>
      </c>
      <c r="Q14" s="4" t="s">
        <v>289</v>
      </c>
      <c r="R14" s="4" t="s">
        <v>59</v>
      </c>
      <c r="S14" s="5">
        <v>0</v>
      </c>
      <c r="T14" s="5">
        <v>1</v>
      </c>
      <c r="U14" s="5">
        <v>0</v>
      </c>
      <c r="V14" s="5">
        <f t="shared" si="4"/>
        <v>0</v>
      </c>
      <c r="W14" s="5">
        <f t="shared" si="5"/>
        <v>1</v>
      </c>
      <c r="X14" s="4"/>
      <c r="Y14" s="4" t="s">
        <v>743</v>
      </c>
      <c r="Z14" s="4"/>
      <c r="AA14" s="4" t="s">
        <v>744</v>
      </c>
      <c r="AB14" s="4"/>
      <c r="AC14" s="4"/>
      <c r="AD14" s="4"/>
      <c r="AE14" s="4"/>
      <c r="AF14" s="4"/>
    </row>
    <row r="15" spans="1:32" ht="39">
      <c r="A15" s="252"/>
      <c r="B15" s="265" t="s">
        <v>668</v>
      </c>
      <c r="C15" s="266"/>
      <c r="D15" s="4" t="s">
        <v>74</v>
      </c>
      <c r="E15" s="4" t="s">
        <v>162</v>
      </c>
      <c r="F15" s="4" t="s">
        <v>745</v>
      </c>
      <c r="G15" s="4" t="s">
        <v>154</v>
      </c>
      <c r="H15" s="5"/>
      <c r="I15" s="5"/>
      <c r="J15" s="6"/>
      <c r="K15" s="7" t="s">
        <v>139</v>
      </c>
      <c r="L15" s="4" t="s">
        <v>56</v>
      </c>
      <c r="M15" s="4" t="s">
        <v>57</v>
      </c>
      <c r="N15" s="5">
        <v>100</v>
      </c>
      <c r="O15" s="4"/>
      <c r="P15" s="5">
        <v>8</v>
      </c>
      <c r="Q15" s="4" t="s">
        <v>746</v>
      </c>
      <c r="R15" s="4" t="s">
        <v>88</v>
      </c>
      <c r="S15" s="9">
        <v>0</v>
      </c>
      <c r="T15" s="5">
        <f>0.125</f>
        <v>0.125</v>
      </c>
      <c r="U15" s="5">
        <v>0</v>
      </c>
      <c r="V15" s="5">
        <f t="shared" si="4"/>
        <v>-16</v>
      </c>
      <c r="W15" s="5">
        <f t="shared" si="5"/>
        <v>15.875</v>
      </c>
      <c r="X15" s="4" t="s">
        <v>79</v>
      </c>
      <c r="Y15" s="4"/>
      <c r="Z15" s="4"/>
      <c r="AA15" s="4" t="s">
        <v>747</v>
      </c>
      <c r="AB15" s="4" t="s">
        <v>748</v>
      </c>
      <c r="AC15" s="4"/>
      <c r="AD15" s="4"/>
      <c r="AE15" s="4"/>
      <c r="AF15" s="4"/>
    </row>
    <row r="16" spans="1:32" ht="26">
      <c r="A16" s="252"/>
      <c r="B16" s="265" t="s">
        <v>669</v>
      </c>
      <c r="C16" s="266"/>
      <c r="D16" s="4" t="s">
        <v>74</v>
      </c>
      <c r="E16" s="4" t="s">
        <v>162</v>
      </c>
      <c r="F16" s="4" t="s">
        <v>749</v>
      </c>
      <c r="G16" s="4" t="s">
        <v>750</v>
      </c>
      <c r="H16" s="5"/>
      <c r="I16" s="5"/>
      <c r="J16" s="6"/>
      <c r="K16" s="7" t="s">
        <v>751</v>
      </c>
      <c r="L16" s="4" t="s">
        <v>56</v>
      </c>
      <c r="M16" s="4" t="s">
        <v>57</v>
      </c>
      <c r="N16" s="5">
        <v>100</v>
      </c>
      <c r="O16" s="4"/>
      <c r="P16" s="5">
        <v>8</v>
      </c>
      <c r="Q16" s="4" t="s">
        <v>140</v>
      </c>
      <c r="R16" s="4" t="s">
        <v>88</v>
      </c>
      <c r="S16" s="9">
        <v>0</v>
      </c>
      <c r="T16" s="5">
        <f>0.015</f>
        <v>1.4999999999999999E-2</v>
      </c>
      <c r="U16" s="5">
        <v>0</v>
      </c>
      <c r="V16" s="5">
        <f t="shared" si="4"/>
        <v>-1.92</v>
      </c>
      <c r="W16" s="5">
        <f t="shared" si="5"/>
        <v>1.905</v>
      </c>
      <c r="X16" s="4" t="s">
        <v>752</v>
      </c>
      <c r="Y16" s="4"/>
      <c r="Z16" s="4"/>
      <c r="AA16" s="4" t="s">
        <v>753</v>
      </c>
      <c r="AB16" s="4" t="s">
        <v>754</v>
      </c>
      <c r="AC16" s="4"/>
      <c r="AD16" s="4"/>
      <c r="AE16" s="4"/>
      <c r="AF16" s="4"/>
    </row>
    <row r="17" spans="1:32" ht="52">
      <c r="A17" s="268"/>
      <c r="B17" s="265" t="s">
        <v>759</v>
      </c>
      <c r="C17" s="266"/>
      <c r="D17" s="4" t="s">
        <v>162</v>
      </c>
      <c r="E17" s="4" t="s">
        <v>119</v>
      </c>
      <c r="F17" s="37" t="s">
        <v>755</v>
      </c>
      <c r="G17" s="38" t="s">
        <v>756</v>
      </c>
      <c r="H17" s="5"/>
      <c r="I17" s="5"/>
      <c r="J17" s="6"/>
      <c r="K17" s="39" t="s">
        <v>737</v>
      </c>
      <c r="L17" s="38" t="s">
        <v>56</v>
      </c>
      <c r="M17" s="38" t="s">
        <v>57</v>
      </c>
      <c r="N17" s="40">
        <v>100</v>
      </c>
      <c r="O17" s="4"/>
      <c r="P17" s="5">
        <v>8</v>
      </c>
      <c r="Q17" s="37" t="s">
        <v>254</v>
      </c>
      <c r="R17" s="38" t="s">
        <v>59</v>
      </c>
      <c r="S17" s="9">
        <v>0</v>
      </c>
      <c r="T17" s="5">
        <v>1</v>
      </c>
      <c r="U17" s="5">
        <v>0</v>
      </c>
      <c r="V17" s="5">
        <f t="shared" si="4"/>
        <v>0</v>
      </c>
      <c r="W17" s="5">
        <f t="shared" si="5"/>
        <v>1</v>
      </c>
      <c r="X17" s="4"/>
      <c r="Y17" s="10" t="s">
        <v>757</v>
      </c>
      <c r="Z17" s="4"/>
      <c r="AA17" s="4" t="s">
        <v>758</v>
      </c>
      <c r="AB17" s="4"/>
      <c r="AC17" s="4"/>
      <c r="AD17" s="4"/>
      <c r="AE17" s="4"/>
      <c r="AF17" s="4"/>
    </row>
    <row r="18" spans="1:32" s="182" customFormat="1" ht="26">
      <c r="A18" s="252"/>
      <c r="B18" s="176" t="s">
        <v>549</v>
      </c>
      <c r="C18" s="177" t="s">
        <v>550</v>
      </c>
      <c r="D18" s="178" t="s">
        <v>162</v>
      </c>
      <c r="E18" s="178" t="s">
        <v>760</v>
      </c>
      <c r="F18" s="178" t="s">
        <v>761</v>
      </c>
      <c r="G18" s="178" t="s">
        <v>762</v>
      </c>
      <c r="H18" s="179"/>
      <c r="I18" s="179"/>
      <c r="J18" s="180"/>
      <c r="K18" s="181" t="s">
        <v>763</v>
      </c>
      <c r="L18" s="178" t="s">
        <v>56</v>
      </c>
      <c r="M18" s="178" t="s">
        <v>57</v>
      </c>
      <c r="N18" s="179">
        <v>100</v>
      </c>
      <c r="O18" s="178"/>
      <c r="P18" s="179">
        <v>5</v>
      </c>
      <c r="Q18" s="178" t="s">
        <v>280</v>
      </c>
      <c r="R18" s="178" t="s">
        <v>59</v>
      </c>
      <c r="S18" s="179">
        <v>0</v>
      </c>
      <c r="T18" s="179">
        <f>1</f>
        <v>1</v>
      </c>
      <c r="U18" s="179">
        <v>0</v>
      </c>
      <c r="V18" s="179">
        <f t="shared" ref="V18" si="6">IF(P18 = 0,,IF(LEN(R18)=6,-(POWER(2,((MID(Q18,5,1)-LEFT(Q18,1))*8+MID(Q18,3,1)-RIGHT(Q18,1)+1)))/2*T18+U18,)+IF(LEN(R18)=8,0*T18+U18,))</f>
        <v>0</v>
      </c>
      <c r="W18" s="179">
        <f t="shared" ref="W18" si="7">IF(P18 = 0,,IF(LEN(R18)=6,(POWER(2,((MID(Q18,5,1)-LEFT(Q18,1))*8+MID(Q18,3,1)-RIGHT(Q18,1)+1))/2-1)*T18+U18,)+IF(LEN(R18)=8,(POWER(2,((MID(Q18,5,1)-LEFT(Q18,1))*8+MID(Q18,3,1)-RIGHT(Q18,1)+1))-1)*T18+U18,))</f>
        <v>1</v>
      </c>
      <c r="X18" s="178"/>
      <c r="Y18" s="178" t="s">
        <v>764</v>
      </c>
      <c r="Z18" s="178"/>
      <c r="AA18" s="178" t="s">
        <v>765</v>
      </c>
      <c r="AB18" s="178"/>
      <c r="AC18" s="178"/>
      <c r="AD18" s="178"/>
      <c r="AE18" s="178"/>
      <c r="AF18" s="178"/>
    </row>
    <row r="19" spans="1:32" ht="26">
      <c r="A19" s="252"/>
      <c r="B19" s="35" t="s">
        <v>551</v>
      </c>
      <c r="C19" s="1"/>
      <c r="D19" s="4" t="s">
        <v>162</v>
      </c>
      <c r="E19" s="4" t="s">
        <v>152</v>
      </c>
      <c r="F19" s="4" t="s">
        <v>788</v>
      </c>
      <c r="G19" s="4" t="s">
        <v>782</v>
      </c>
      <c r="H19" s="5"/>
      <c r="I19" s="5"/>
      <c r="J19" s="6"/>
      <c r="K19" s="7" t="s">
        <v>763</v>
      </c>
      <c r="L19" s="4" t="s">
        <v>56</v>
      </c>
      <c r="M19" s="4" t="s">
        <v>57</v>
      </c>
      <c r="N19" s="5">
        <v>100</v>
      </c>
      <c r="O19" s="4"/>
      <c r="P19" s="5">
        <v>5</v>
      </c>
      <c r="Q19" s="4" t="s">
        <v>280</v>
      </c>
      <c r="R19" s="4" t="s">
        <v>59</v>
      </c>
      <c r="S19" s="5">
        <v>0</v>
      </c>
      <c r="T19" s="5">
        <f>1</f>
        <v>1</v>
      </c>
      <c r="U19" s="5">
        <v>0</v>
      </c>
      <c r="V19" s="5">
        <f t="shared" ref="V19" si="8">IF(P19 = 0,,IF(LEN(R19)=6,-(POWER(2,((MID(Q19,5,1)-LEFT(Q19,1))*8+MID(Q19,3,1)-RIGHT(Q19,1)+1)))/2*T19+U19,)+IF(LEN(R19)=8,0*T19+U19,))</f>
        <v>0</v>
      </c>
      <c r="W19" s="5">
        <f t="shared" ref="W19" si="9">IF(P19 = 0,,IF(LEN(R19)=6,(POWER(2,((MID(Q19,5,1)-LEFT(Q19,1))*8+MID(Q19,3,1)-RIGHT(Q19,1)+1))/2-1)*T19+U19,)+IF(LEN(R19)=8,(POWER(2,((MID(Q19,5,1)-LEFT(Q19,1))*8+MID(Q19,3,1)-RIGHT(Q19,1)+1))-1)*T19+U19,))</f>
        <v>1</v>
      </c>
      <c r="X19" s="4"/>
      <c r="Y19" s="4" t="s">
        <v>789</v>
      </c>
      <c r="Z19" s="4"/>
      <c r="AA19" s="4" t="s">
        <v>765</v>
      </c>
      <c r="AB19" s="4"/>
      <c r="AC19" s="4"/>
      <c r="AD19" s="4"/>
      <c r="AE19" s="4"/>
      <c r="AF19" s="4"/>
    </row>
    <row r="20" spans="1:32" ht="26">
      <c r="A20" s="252"/>
      <c r="B20" s="263" t="s">
        <v>552</v>
      </c>
      <c r="C20" s="264"/>
      <c r="D20" s="4" t="s">
        <v>162</v>
      </c>
      <c r="E20" s="4" t="s">
        <v>119</v>
      </c>
      <c r="F20" s="4" t="s">
        <v>785</v>
      </c>
      <c r="G20" s="4" t="s">
        <v>777</v>
      </c>
      <c r="H20" s="5"/>
      <c r="I20" s="5"/>
      <c r="J20" s="6"/>
      <c r="K20" s="7" t="s">
        <v>763</v>
      </c>
      <c r="L20" s="4" t="s">
        <v>56</v>
      </c>
      <c r="M20" s="4" t="s">
        <v>57</v>
      </c>
      <c r="N20" s="5">
        <v>100</v>
      </c>
      <c r="O20" s="4"/>
      <c r="P20" s="5">
        <v>5</v>
      </c>
      <c r="Q20" s="4" t="s">
        <v>786</v>
      </c>
      <c r="R20" s="4" t="s">
        <v>59</v>
      </c>
      <c r="S20" s="5">
        <v>0</v>
      </c>
      <c r="T20" s="5">
        <f>1</f>
        <v>1</v>
      </c>
      <c r="U20" s="5">
        <v>0</v>
      </c>
      <c r="V20" s="5">
        <f t="shared" ref="V20" si="10">IF(P20 = 0,,IF(LEN(R20)=6,-(POWER(2,((MID(Q20,5,1)-LEFT(Q20,1))*8+MID(Q20,3,1)-RIGHT(Q20,1)+1)))/2*T20+U20,)+IF(LEN(R20)=8,0*T20+U20,))</f>
        <v>0</v>
      </c>
      <c r="W20" s="5">
        <f t="shared" ref="W20" si="11">IF(P20 = 0,,IF(LEN(R20)=6,(POWER(2,((MID(Q20,5,1)-LEFT(Q20,1))*8+MID(Q20,3,1)-RIGHT(Q20,1)+1))/2-1)*T20+U20,)+IF(LEN(R20)=8,(POWER(2,((MID(Q20,5,1)-LEFT(Q20,1))*8+MID(Q20,3,1)-RIGHT(Q20,1)+1))-1)*T20+U20,))</f>
        <v>1</v>
      </c>
      <c r="X20" s="4"/>
      <c r="Y20" s="4" t="s">
        <v>787</v>
      </c>
      <c r="Z20" s="4"/>
      <c r="AA20" s="4"/>
      <c r="AB20" s="4"/>
      <c r="AC20" s="4"/>
      <c r="AD20" s="4"/>
      <c r="AE20" s="4"/>
      <c r="AF20" s="4"/>
    </row>
    <row r="21" spans="1:32" ht="26">
      <c r="A21" s="252"/>
      <c r="B21" s="263" t="s">
        <v>553</v>
      </c>
      <c r="C21" s="264"/>
      <c r="D21" s="4" t="s">
        <v>934</v>
      </c>
      <c r="E21" s="4" t="s">
        <v>119</v>
      </c>
      <c r="F21" s="4" t="s">
        <v>781</v>
      </c>
      <c r="G21" s="4" t="s">
        <v>782</v>
      </c>
      <c r="H21" s="5"/>
      <c r="I21" s="5"/>
      <c r="J21" s="6"/>
      <c r="K21" s="7" t="s">
        <v>763</v>
      </c>
      <c r="L21" s="4" t="s">
        <v>56</v>
      </c>
      <c r="M21" s="4" t="s">
        <v>57</v>
      </c>
      <c r="N21" s="5">
        <v>100</v>
      </c>
      <c r="O21" s="4"/>
      <c r="P21" s="5">
        <v>5</v>
      </c>
      <c r="Q21" s="4" t="s">
        <v>783</v>
      </c>
      <c r="R21" s="4" t="s">
        <v>59</v>
      </c>
      <c r="S21" s="5">
        <v>0</v>
      </c>
      <c r="T21" s="5">
        <f>1</f>
        <v>1</v>
      </c>
      <c r="U21" s="5">
        <v>0</v>
      </c>
      <c r="V21" s="5">
        <f t="shared" ref="V21" si="12">IF(P21 = 0,,IF(LEN(R21)=6,-(POWER(2,((MID(Q21,5,1)-LEFT(Q21,1))*8+MID(Q21,3,1)-RIGHT(Q21,1)+1)))/2*T21+U21,)+IF(LEN(R21)=8,0*T21+U21,))</f>
        <v>0</v>
      </c>
      <c r="W21" s="5">
        <f t="shared" ref="W21" si="13">IF(P21 = 0,,IF(LEN(R21)=6,(POWER(2,((MID(Q21,5,1)-LEFT(Q21,1))*8+MID(Q21,3,1)-RIGHT(Q21,1)+1))/2-1)*T21+U21,)+IF(LEN(R21)=8,(POWER(2,((MID(Q21,5,1)-LEFT(Q21,1))*8+MID(Q21,3,1)-RIGHT(Q21,1)+1))-1)*T21+U21,))</f>
        <v>1</v>
      </c>
      <c r="X21" s="4"/>
      <c r="Y21" s="4" t="s">
        <v>784</v>
      </c>
      <c r="Z21" s="4"/>
      <c r="AA21" s="4"/>
      <c r="AB21" s="4"/>
      <c r="AC21" s="4"/>
      <c r="AD21" s="4"/>
      <c r="AE21" s="4"/>
      <c r="AF21" s="4"/>
    </row>
    <row r="22" spans="1:32" ht="26">
      <c r="A22" s="252"/>
      <c r="B22" s="35" t="s">
        <v>554</v>
      </c>
      <c r="C22" s="1"/>
      <c r="D22" s="4" t="s">
        <v>162</v>
      </c>
      <c r="E22" s="4" t="s">
        <v>119</v>
      </c>
      <c r="F22" s="4" t="s">
        <v>766</v>
      </c>
      <c r="G22" s="4" t="s">
        <v>767</v>
      </c>
      <c r="H22" s="5"/>
      <c r="I22" s="5"/>
      <c r="J22" s="6"/>
      <c r="K22" s="7" t="s">
        <v>763</v>
      </c>
      <c r="L22" s="4" t="s">
        <v>56</v>
      </c>
      <c r="M22" s="4" t="s">
        <v>57</v>
      </c>
      <c r="N22" s="5">
        <v>100</v>
      </c>
      <c r="O22" s="4"/>
      <c r="P22" s="5">
        <v>5</v>
      </c>
      <c r="Q22" s="4" t="s">
        <v>448</v>
      </c>
      <c r="R22" s="4" t="s">
        <v>59</v>
      </c>
      <c r="S22" s="5">
        <v>0</v>
      </c>
      <c r="T22" s="5">
        <f>1</f>
        <v>1</v>
      </c>
      <c r="U22" s="5">
        <v>0</v>
      </c>
      <c r="V22" s="5">
        <f t="shared" ref="V22:V24" si="14">IF(P22 = 0,,IF(LEN(R22)=6,-(POWER(2,((MID(Q22,5,1)-LEFT(Q22,1))*8+MID(Q22,3,1)-RIGHT(Q22,1)+1)))/2*T22+U22,)+IF(LEN(R22)=8,0*T22+U22,))</f>
        <v>0</v>
      </c>
      <c r="W22" s="5">
        <f t="shared" ref="W22:W24" si="15">IF(P22 = 0,,IF(LEN(R22)=6,(POWER(2,((MID(Q22,5,1)-LEFT(Q22,1))*8+MID(Q22,3,1)-RIGHT(Q22,1)+1))/2-1)*T22+U22,)+IF(LEN(R22)=8,(POWER(2,((MID(Q22,5,1)-LEFT(Q22,1))*8+MID(Q22,3,1)-RIGHT(Q22,1)+1))-1)*T22+U22,))</f>
        <v>1</v>
      </c>
      <c r="X22" s="4"/>
      <c r="Y22" s="4" t="s">
        <v>768</v>
      </c>
      <c r="Z22" s="4"/>
      <c r="AA22" s="4"/>
      <c r="AB22" s="4"/>
      <c r="AC22" s="4"/>
      <c r="AD22" s="4"/>
      <c r="AE22" s="4"/>
      <c r="AF22" s="4"/>
    </row>
    <row r="23" spans="1:32" ht="39">
      <c r="A23" s="252"/>
      <c r="B23" s="263" t="s">
        <v>555</v>
      </c>
      <c r="C23" s="264"/>
      <c r="D23" s="4" t="s">
        <v>162</v>
      </c>
      <c r="E23" s="4" t="s">
        <v>119</v>
      </c>
      <c r="F23" s="4" t="s">
        <v>769</v>
      </c>
      <c r="G23" s="4" t="s">
        <v>770</v>
      </c>
      <c r="H23" s="5"/>
      <c r="I23" s="5"/>
      <c r="J23" s="6"/>
      <c r="K23" s="7" t="s">
        <v>763</v>
      </c>
      <c r="L23" s="4" t="s">
        <v>56</v>
      </c>
      <c r="M23" s="4" t="s">
        <v>57</v>
      </c>
      <c r="N23" s="5">
        <v>100</v>
      </c>
      <c r="O23" s="4"/>
      <c r="P23" s="5">
        <v>5</v>
      </c>
      <c r="Q23" s="4" t="s">
        <v>771</v>
      </c>
      <c r="R23" s="4" t="s">
        <v>772</v>
      </c>
      <c r="S23" s="9">
        <v>0</v>
      </c>
      <c r="T23" s="5">
        <v>1</v>
      </c>
      <c r="U23" s="5">
        <v>0</v>
      </c>
      <c r="V23" s="5">
        <f t="shared" si="14"/>
        <v>0</v>
      </c>
      <c r="W23" s="5">
        <f t="shared" si="15"/>
        <v>1</v>
      </c>
      <c r="X23" s="4"/>
      <c r="Y23" s="4" t="s">
        <v>773</v>
      </c>
      <c r="Z23" s="4" t="s">
        <v>774</v>
      </c>
      <c r="AA23" s="4" t="s">
        <v>775</v>
      </c>
      <c r="AB23" s="4"/>
      <c r="AC23" s="4"/>
      <c r="AD23" s="4"/>
      <c r="AE23" s="4"/>
      <c r="AF23" s="4"/>
    </row>
    <row r="24" spans="1:32" ht="130">
      <c r="A24" s="252"/>
      <c r="B24" s="263" t="s">
        <v>556</v>
      </c>
      <c r="C24" s="264"/>
      <c r="D24" s="4" t="s">
        <v>162</v>
      </c>
      <c r="E24" s="4" t="s">
        <v>119</v>
      </c>
      <c r="F24" s="4" t="s">
        <v>776</v>
      </c>
      <c r="G24" s="4" t="s">
        <v>777</v>
      </c>
      <c r="H24" s="5"/>
      <c r="I24" s="5"/>
      <c r="J24" s="6"/>
      <c r="K24" s="7" t="s">
        <v>763</v>
      </c>
      <c r="L24" s="4" t="s">
        <v>56</v>
      </c>
      <c r="M24" s="4" t="s">
        <v>57</v>
      </c>
      <c r="N24" s="5">
        <v>100</v>
      </c>
      <c r="O24" s="4"/>
      <c r="P24" s="5">
        <v>5</v>
      </c>
      <c r="Q24" s="4" t="s">
        <v>778</v>
      </c>
      <c r="R24" s="4" t="s">
        <v>59</v>
      </c>
      <c r="S24" s="5">
        <v>0</v>
      </c>
      <c r="T24" s="5">
        <f>1</f>
        <v>1</v>
      </c>
      <c r="U24" s="5">
        <v>0</v>
      </c>
      <c r="V24" s="5">
        <f t="shared" si="14"/>
        <v>0</v>
      </c>
      <c r="W24" s="5">
        <f t="shared" si="15"/>
        <v>15</v>
      </c>
      <c r="X24" s="4"/>
      <c r="Y24" s="4" t="s">
        <v>779</v>
      </c>
      <c r="Z24" s="4"/>
      <c r="AA24" s="4" t="s">
        <v>780</v>
      </c>
      <c r="AB24" s="4"/>
      <c r="AC24" s="4"/>
      <c r="AD24" s="4"/>
      <c r="AE24" s="4"/>
      <c r="AF24" s="4"/>
    </row>
  </sheetData>
  <mergeCells count="18">
    <mergeCell ref="B17:C17"/>
    <mergeCell ref="A2:A17"/>
    <mergeCell ref="A18:A24"/>
    <mergeCell ref="B20:C20"/>
    <mergeCell ref="B2:C2"/>
    <mergeCell ref="B3:C3"/>
    <mergeCell ref="B4:C4"/>
    <mergeCell ref="B5:C5"/>
    <mergeCell ref="B6:C6"/>
    <mergeCell ref="B14:C14"/>
    <mergeCell ref="B11:C11"/>
    <mergeCell ref="B12:C12"/>
    <mergeCell ref="B21:C21"/>
    <mergeCell ref="B23:C23"/>
    <mergeCell ref="B24:C24"/>
    <mergeCell ref="B16:C16"/>
    <mergeCell ref="B13:C13"/>
    <mergeCell ref="B15:C15"/>
  </mergeCells>
  <phoneticPr fontId="1"/>
  <dataValidations count="57">
    <dataValidation type="textLength" operator="lessThanOrEqual" allowBlank="1" showInputMessage="1" showErrorMessage="1" promptTitle="CommentRx(English)" prompt="The number of characters is a maximum of 255 characters._x000a_A new-line becomes one character." sqref="AF1">
      <formula1>255</formula1>
    </dataValidation>
    <dataValidation type="textLength" operator="lessThanOrEqual" allowBlank="1" showInputMessage="1" showErrorMessage="1" promptTitle="CommentRx(Japan)" prompt="最大半角255（全角127）文字までとする（改行は半角1文字となる）" sqref="AE1">
      <formula1>255</formula1>
    </dataValidation>
    <dataValidation type="textLength" operator="lessThanOrEqual" allowBlank="1" showInputMessage="1" showErrorMessage="1" promptTitle="CommentTx(English)" prompt="The number of characters is a maximum of 255 characters._x000a_A new-line becomes one character." sqref="AD1">
      <formula1>255</formula1>
    </dataValidation>
    <dataValidation type="textLength" operator="lessThanOrEqual" allowBlank="1" showInputMessage="1" showErrorMessage="1" promptTitle="CommentTx(Japan)" prompt="最大半角255（全角127）文字までとする（改行は半角1文字となる）" sqref="AC1">
      <formula1>255</formula1>
    </dataValidation>
    <dataValidation type="textLength" operator="lessThanOrEqual" allowBlank="1" showInputMessage="1" showErrorMessage="1" promptTitle="Description(English)" prompt="The number of characters is a maximum of 255 characters._x000a_A new-line becomes one character." sqref="AB1">
      <formula1>255</formula1>
    </dataValidation>
    <dataValidation type="textLength" operator="lessThanOrEqual" allowBlank="1" showInputMessage="1" showErrorMessage="1" promptTitle="Description(Japan)" prompt="最大半角255（全角127）文字までとする（改行は半角1文字となる）" sqref="AA1">
      <formula1>255</formula1>
    </dataValidation>
    <dataValidation operator="lessThanOrEqual" allowBlank="1" showInputMessage="1" showErrorMessage="1" error="文字数が多すぎます、改行は半角1文字とする" promptTitle="Value Table(English)" prompt="HEX値で入力すること_x000a_HEX値は頭に「0x」を付けない_x000a_数値の後は「: 」（半角コロンと_x000a_半角スペース）を必ず付けること_x000a_コメントは改行してはいけない_x000a_最大半角255（全角127）文字までとする（改行は半角1文字となる）" sqref="Z1"/>
    <dataValidation operator="lessThanOrEqual" allowBlank="1" showInputMessage="1" showErrorMessage="1" error="文字数が多すぎます、改行は半角1文字とする" promptTitle="Value Table" prompt="HEX値で入力すること_x000a_HEX値は頭に「0x」を付けない_x000a_数値の後は「: 」（半角コロンと_x000a_半角スペース）を必ず付けること_x000a_コメントは改行してはいけない_x000a_最大半角255（全角127）文字までとする（改行は半角1文字となる）" sqref="Y1"/>
    <dataValidation type="textLength" operator="lessThanOrEqual" allowBlank="1" showInputMessage="1" showErrorMessage="1" errorTitle="Input Error" error="文字数が多すぎます" promptTitle="Unit Input" prompt="必要に応じて入力して下さい" sqref="X1">
      <formula1>32</formula1>
    </dataValidation>
    <dataValidation allowBlank="1" showInputMessage="1" showErrorMessage="1" promptTitle="Max" prompt="Signed：最大値÷２×ファクタ_x000a_Unsigned：最大値×ファクタ" sqref="W1"/>
    <dataValidation operator="equal" allowBlank="1" showInputMessage="1" showErrorMessage="1" promptTitle="Min" prompt="Signed：－（最大値÷２×ファクタ）_x000a_Unsigned：0" sqref="V1"/>
    <dataValidation type="decimal" allowBlank="1" showInputMessage="1" showErrorMessage="1" errorTitle="Offset Input Error" error="最小値から最大値の間で設定して下さい" promptTitle="Offset Input" prompt="整数値を入力して下さい_x000a_指定が無い時は0とします" sqref="U1">
      <formula1>$S$1</formula1>
      <formula2>$T$1</formula2>
    </dataValidation>
    <dataValidation type="decimal" operator="greaterThan" allowBlank="1" showInputMessage="1" showErrorMessage="1" promptTitle="Factor" prompt="因数_x000a_指定が無い時は1とします" sqref="T1">
      <formula1>0</formula1>
    </dataValidation>
    <dataValidation operator="equal" allowBlank="1" showInputMessage="1" showErrorMessage="1" errorTitle="Initial Value Error" error="最小から最大の範囲内で指定して下さい" promptTitle="Initial Value" prompt="最小から最大の範囲内で指定して下さい_x000a_指定が無い時は0とします" sqref="S1"/>
    <dataValidation type="list" allowBlank="1" showInputMessage="1" showErrorMessage="1" errorTitle="Selection error" error="選択肢の中から選んで下さい" promptTitle="Value Type" prompt="Signed（符号付）：例．0x80～0x00～0x7F_x000a_Unsigned（符号無し）：例．0x00～0x80～0xFF" sqref="R1">
      <formula1>"Signed,Unsigned"</formula1>
    </dataValidation>
    <dataValidation type="textLength" operator="equal" allowBlank="1" showInputMessage="1" showErrorMessage="1" errorTitle="Input Error" error="注意書きの通りに入力して下さい" promptTitle="Byte and Bit Input" prompt=" [開始バイト][.（ドット）][開始ビット][-（マイナス）][終了バイト][.（ドット）][終了ビット]の順に全て半角で入力すること _x000a_ 0.7-1.0 とは、下記の様な順を表し、16bitを示す _x000a_0.7     0.0_x000a_oooooooo_x000a_1.7     1.0_x000a_oooooooo" sqref="Q1">
      <formula1>7</formula1>
    </dataValidation>
    <dataValidation type="list" allowBlank="1" showInputMessage="1" showErrorMessage="1" errorTitle="Selection error" error="0～8バイトの中から選んで下さい" promptTitle="DLC" prompt="バイト数の選択" sqref="P1">
      <formula1>"0,1,2,3,4,5,6,7,8"</formula1>
    </dataValidation>
    <dataValidation type="list" allowBlank="1" showInputMessage="1" showErrorMessage="1" errorTitle="Selection error" error="選択肢の中から選んで下さい" promptTitle="Power Supply" prompt="電源供給源の選択" sqref="O1">
      <formula1>"+B,ACC,IG1,IG2,*"</formula1>
    </dataValidation>
    <dataValidation type="list" allowBlank="1" showInputMessage="1" showErrorMessage="1" errorTitle="Selection error" error="選択肢の中から選んで下さい" promptTitle="Cycle Time" prompt="送信周期時間[msec]を選択" sqref="N1">
      <formula1>",0,10,20,40,50,80,100,200,300,400,500,1000,2000,3000,4000,5000,10000,30000"</formula1>
    </dataValidation>
    <dataValidation type="list" allowBlank="1" showInputMessage="1" showErrorMessage="1" errorTitle="Selection error" error="選択肢の中から選んで下さい" promptTitle="Tx Method" prompt="Cyclic：周期送信_x000a_Event：イベント送信_x000a_Combined：周期とイベントの混合_x000a_Req/Res：リクエスト送信_x000a_MULTI：9byte以上のデータ_x000a_COM/ACK：コマンド発行と応答" sqref="M1">
      <formula1>"Cyclic,Event,Combined,Req/Res,MULTI,COM/ACK"</formula1>
    </dataValidation>
    <dataValidation type="list" allowBlank="1" showInputMessage="1" showErrorMessage="1" errorTitle="Selection error" error="選択肢の中から選んで下さい" promptTitle="ID Format" prompt="Standard：標準フォーマット_x000a_Extended：拡張フォーマット" sqref="L1">
      <formula1>"Standard,Extended"</formula1>
    </dataValidation>
    <dataValidation type="textLength" operator="lessThanOrEqual" allowBlank="1" showInputMessage="1" showErrorMessage="1" errorTitle="ID Error" error="標準フォーマットは、半角数字3文字以内_x000a_拡張フォーマットは、半角数字8文字以内" promptTitle="ID" prompt="HEX値で入力して下さい_x000a_頭に「0x」や語尾に「h」は付けないで下さい" sqref="K1">
      <formula1>8</formula1>
    </dataValidation>
    <dataValidation operator="lessThanOrEqual" allowBlank="1" showInputMessage="1" showErrorMessage="1" promptTitle="Protocol Data Unit Format" prompt="---BCAN：フレーム識別番号_x000a_ FrameTypeが1の時、制御フレーム_x000a_ FrameTypeが2の時、データフレーム_x000a_---FCAN：空白" sqref="J1"/>
    <dataValidation type="list" allowBlank="1" showInputMessage="1" showErrorMessage="1" promptTitle="Priority" prompt="BCAN：メッセージの優先度　0から7まで_x000a_FCAN：空白" sqref="I1">
      <formula1>"0,1,2,3,4,5,6,7"</formula1>
    </dataValidation>
    <dataValidation type="list" allowBlank="1" showInputMessage="1" showErrorMessage="1" promptTitle="Frame Type" prompt="BCAN：1か2_x000a_FCAN：空白" sqref="H1">
      <formula1>"1,2"</formula1>
    </dataValidation>
    <dataValidation type="textLength" operator="lessThanOrEqual" allowBlank="1" showInputMessage="1" showErrorMessage="1" errorTitle="Character number limit error" error="半角大文字32文字までの英数字のみ" promptTitle="Message Name" prompt="メッセージ名は半角大文字英数か&quot;_&quot;で、32文字以内かつ1文字目は英字にする。 " sqref="G1">
      <formula1>32</formula1>
    </dataValidation>
    <dataValidation type="textLength" operator="lessThanOrEqual" allowBlank="1" showInputMessage="1" showErrorMessage="1" errorTitle="Character number limit error" error="半角大文字32文字までの英数字のみ" promptTitle="Signal Name" prompt="シグナル名は半角大文字英数か&quot;_&quot;で、32文字以内かつ1文字目は英字にする。 " sqref="F1">
      <formula1>32</formula1>
    </dataValidation>
    <dataValidation allowBlank="1" showInputMessage="1" showErrorMessage="1" error="-(ハイフン)の入力はNG" promptTitle="Receivers ECU" prompt="ECU名は半角大文字英数か&quot;_&quot;で、6文字以内かつ1文字目は英字にする。 ECU名を複数入力する場合は&quot;,&quot;で区切る。" sqref="E1"/>
    <dataValidation allowBlank="1" showInputMessage="1" showErrorMessage="1" error="-(ハイフン)の入力はNG" promptTitle="Transmitter ECU" prompt="ECU名は半角大文字英数か&quot;_&quot;で、6文字以内かつ1文字目は英字にする。 ECU名を複数入力する場合は&quot;,&quot;で区切る。" sqref="D1"/>
    <dataValidation allowBlank="1" showErrorMessage="1" error="-(ハイフン)の入力はNG" promptTitle="Transmitter ECU" prompt="ECU名は半角大文字英数か&quot;_&quot;で、6文字以内かつ1文字目は英字にする。 ECU名を複数入力する場合は&quot;,&quot;で区切る。" sqref="D2:D6 D8:D17 D18 D19:D24"/>
    <dataValidation allowBlank="1" showErrorMessage="1" error="-(ハイフン)の入力はNG" promptTitle="Receivers ECU" prompt="ECU名は半角大文字英数か&quot;_&quot;で、6文字以内かつ1文字目は英字にする。 ECU名を複数入力する場合は&quot;,&quot;で区切る。" sqref="E2:E6 E8:E17 E18 E19:E24"/>
    <dataValidation type="textLength" operator="lessThanOrEqual" allowBlank="1" showErrorMessage="1" errorTitle="Character number limit error" error="半角大文字32文字までの英数字のみ" promptTitle="Signal Name" prompt="シグナル名は半角大文字英数か&quot;_&quot;で、32文字以内かつ1文字目は英字にする。 " sqref="F2:F6 F8:F17 F18 F19:F24">
      <formula1>32</formula1>
    </dataValidation>
    <dataValidation type="textLength" operator="lessThanOrEqual" allowBlank="1" showErrorMessage="1" errorTitle="Character number limit error" error="半角大文字32文字までの英数字のみ" promptTitle="Message Name" prompt="メッセージ名は半角大文字英数か&quot;_&quot;で、32文字以内かつ1文字目は英字にする。 " sqref="G2:G6 G8:G17 G18 G19:G24">
      <formula1>32</formula1>
    </dataValidation>
    <dataValidation type="list" allowBlank="1" showErrorMessage="1" promptTitle="Frame Type" prompt="BCAN：1か2_x000a_FCAN：空白" sqref="H2:H6 H8:H17 H18 H19:H24">
      <formula1>"1,2"</formula1>
    </dataValidation>
    <dataValidation type="list" allowBlank="1" showErrorMessage="1" promptTitle="Priority" prompt="BCAN：メッセージの優先度　0から7まで_x000a_FCAN：空白" sqref="I2:I6 I8:I17 I18 I19:I24">
      <formula1>"0,1,2,3,4,5,6,7"</formula1>
    </dataValidation>
    <dataValidation type="textLength" operator="lessThanOrEqual" allowBlank="1" showErrorMessage="1" errorTitle="ID Error" error="標準フォーマットは、半角数字3文字以内_x000a_拡張フォーマットは、半角数字8文字以内" promptTitle="ID" prompt="HEX値で入力して下さい_x000a_頭に「0x」や語尾に「h」は付けないで下さい" sqref="K2:K6 K8:K17 K18 K19:K24">
      <formula1>8</formula1>
    </dataValidation>
    <dataValidation type="list" allowBlank="1" showErrorMessage="1" errorTitle="Selection error" error="選択肢の中から選んで下さい" promptTitle="ID Format" prompt="Standard：標準フォーマット_x000a_Extended：拡張フォーマット" sqref="L2:L6 L8:L17 L18 L19:L24">
      <formula1>"Standard,Extended"</formula1>
    </dataValidation>
    <dataValidation type="list" allowBlank="1" showErrorMessage="1" errorTitle="Selection error" error="選択肢の中から選んで下さい" promptTitle="Tx Method" prompt="Cyclic：周期送信_x000a_Event：イベント送信_x000a_Combined：周期とイベントの混合_x000a_Req/Res：リクエスト送信_x000a_MULTI：9byte以上のデータ_x000a_COM/ACK：コマンド発行と応答" sqref="M2:M6 M8:M17 M18 M19:M24">
      <formula1>"Cyclic,Event,Combined,Req/Res,MULTI,COM/ACK"</formula1>
    </dataValidation>
    <dataValidation type="list" allowBlank="1" showErrorMessage="1" errorTitle="Selection error" error="選択肢の中から選んで下さい" promptTitle="Cycle Time" prompt="送信周期時間[msec]を選択" sqref="N2:N6 N8:N17 N18 N19:N24">
      <formula1>",0,10,20,40,50,80,100,200,300,400,500,1000,2000,3000,4000,5000,10000,30000"</formula1>
    </dataValidation>
    <dataValidation type="list" allowBlank="1" showErrorMessage="1" errorTitle="Selection error" error="選択肢の中から選んで下さい" promptTitle="Power Supply" prompt="電源供給源の選択" sqref="O2:O6 O8:O17 O18 O19:O24">
      <formula1>"+B,ACC,IG1,IG2,*"</formula1>
    </dataValidation>
    <dataValidation type="list" allowBlank="1" showErrorMessage="1" errorTitle="Selection error" error="0～8バイトの中から選んで下さい" promptTitle="DLC" prompt="バイト数の選択" sqref="P2:P6 P8:P17 P18 P19:P24">
      <formula1>"0,1,2,3,4,5,6,7,8"</formula1>
    </dataValidation>
    <dataValidation type="textLength" operator="equal" allowBlank="1" showErrorMessage="1" errorTitle="Input Error" error="注意書きの通りに入力して下さい" promptTitle="Byte and Bit Input" prompt=" [開始バイト][.（ドット）][開始ビット][-（マイナス）][終了バイト][.（ドット）][終了ビット]の順に全て半角で入力すること _x000a_ 0.7-1.0 とは、下記の様な順を表し、16bitを示す _x000a_0.7     0.0_x000a_oooooooo_x000a_1.7     1.0_x000a_oooooooo" sqref="Q2:Q6 Q8:Q17 Q18 Q19:Q24">
      <formula1>7</formula1>
    </dataValidation>
    <dataValidation type="list" allowBlank="1" showErrorMessage="1" errorTitle="Selection error" error="選択肢の中から選んで下さい" promptTitle="Value Type" prompt="Signed（符号付）：例．0x80～0x00～0x7F_x000a_Unsigned（符号無し）：例．0x00～0x80～0xFF" sqref="R2:R6 R8:R17 R18 R19:R24">
      <formula1>"Signed,Unsigned"</formula1>
    </dataValidation>
    <dataValidation operator="equal" allowBlank="1" showErrorMessage="1" errorTitle="Initial Value Error" error="最小から最大の範囲内で指定して下さい" promptTitle="Initial Value" prompt="最小から最大の範囲内で指定して下さい_x000a_指定が無い時は0とします" sqref="S2:S6 S8:S17 S18 S19:S24"/>
    <dataValidation type="decimal" operator="greaterThan" allowBlank="1" showErrorMessage="1" promptTitle="Factor" prompt="因数_x000a_指定が無い時は1とします" sqref="T2:T6 T8:T17 T18 T19:T24">
      <formula1>0</formula1>
    </dataValidation>
    <dataValidation type="decimal" allowBlank="1" showErrorMessage="1" errorTitle="Offset Input Error" error="最小値から最大値の間で設定して下さい" promptTitle="Offset Input" prompt="整数値を入力して下さい_x000a_指定が無い時は0とします" sqref="U2:U6 U8:U17 U18 U19:U24">
      <formula1>$S$1</formula1>
      <formula2>$T$1</formula2>
    </dataValidation>
    <dataValidation operator="equal" allowBlank="1" showErrorMessage="1" promptTitle="Min" prompt="Signed：－（最大値÷２×ファクタ）_x000a_Unsigned：0" sqref="V2:V6 V8:V17 V18 V19:V24"/>
    <dataValidation allowBlank="1" showErrorMessage="1" promptTitle="Max" prompt="Signed：最大値÷２×ファクタ_x000a_Unsigned：最大値×ファクタ" sqref="W2:W6 W8:W17 W18 W19:W24"/>
    <dataValidation type="textLength" operator="lessThanOrEqual" allowBlank="1" showErrorMessage="1" errorTitle="Input Error" error="文字数が多すぎます" promptTitle="Unit Input" prompt="必要に応じて入力して下さい" sqref="X2:X6 X8:X17 X18 X19:X24">
      <formula1>32</formula1>
    </dataValidation>
    <dataValidation operator="lessThanOrEqual" allowBlank="1" showErrorMessage="1" error="文字数が多すぎます、改行は半角1文字とする" promptTitle="Value Table" prompt="HEX値で入力すること_x000a_HEX値は頭に「0x」を付けない_x000a_数値の後は「: 」（半角コロンと_x000a_半角スペース）を必ず付けること_x000a_コメントは改行してはいけない_x000a_最大半角255（全角127）文字までとする（改行は半角1文字となる）" sqref="Y2:Y6 Y8:Y17 Y18 Y19:Y24"/>
    <dataValidation operator="lessThanOrEqual" allowBlank="1" showErrorMessage="1" error="文字数が多すぎます、改行は半角1文字とする" promptTitle="Value Table(English)" prompt="HEX値で入力すること_x000a_HEX値は頭に「0x」を付けない_x000a_数値の後は「: 」（半角コロンと_x000a_半角スペース）を必ず付けること_x000a_コメントは改行してはいけない_x000a_最大半角255（全角127）文字までとする（改行は半角1文字となる）" sqref="Z2:Z6 Z8:Z17 Z18 Z19:Z24"/>
    <dataValidation type="textLength" operator="lessThanOrEqual" allowBlank="1" showErrorMessage="1" promptTitle="Description(Japan)" prompt="最大半角255（全角127）文字までとする（改行は半角1文字となる）" sqref="AA2:AA6 AA8:AA17 AA18 AA19:AA24">
      <formula1>255</formula1>
    </dataValidation>
    <dataValidation type="textLength" operator="lessThanOrEqual" allowBlank="1" showErrorMessage="1" promptTitle="Description(English)" prompt="The number of characters is a maximum of 255 characters._x000a_A new-line becomes one character." sqref="AB2:AB6 AB8:AB17 AB18 AB19:AB24">
      <formula1>255</formula1>
    </dataValidation>
    <dataValidation type="textLength" operator="lessThanOrEqual" allowBlank="1" showErrorMessage="1" promptTitle="CommentTx(Japan)" prompt="最大半角255（全角127）文字までとする（改行は半角1文字となる）" sqref="AC2:AC6 AC8:AC17 AC18 AC19:AC24">
      <formula1>255</formula1>
    </dataValidation>
    <dataValidation type="textLength" operator="lessThanOrEqual" allowBlank="1" showErrorMessage="1" promptTitle="CommentTx(English)" prompt="The number of characters is a maximum of 255 characters._x000a_A new-line becomes one character." sqref="AD2:AD6 AD8:AD17 AD18 AD19:AD24">
      <formula1>255</formula1>
    </dataValidation>
    <dataValidation type="textLength" operator="lessThanOrEqual" allowBlank="1" showErrorMessage="1" promptTitle="CommentRx(Japan)" prompt="最大半角255（全角127）文字までとする（改行は半角1文字となる）" sqref="AE2:AE6 AE8:AE17 AE18 AE19:AE24">
      <formula1>255</formula1>
    </dataValidation>
    <dataValidation type="textLength" operator="lessThanOrEqual" allowBlank="1" showErrorMessage="1" promptTitle="CommentRx(English)" prompt="The number of characters is a maximum of 255 characters._x000a_A new-line becomes one character." sqref="AF2:AF6 AF8:AF17 AF18 AF19:AF24">
      <formula1>255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topLeftCell="A90" workbookViewId="0">
      <selection activeCell="E20" sqref="E20"/>
    </sheetView>
  </sheetViews>
  <sheetFormatPr defaultColWidth="8.81640625" defaultRowHeight="13"/>
  <cols>
    <col min="1" max="1" width="14.453125" bestFit="1" customWidth="1"/>
    <col min="2" max="2" width="28.36328125" customWidth="1"/>
    <col min="3" max="3" width="8.81640625" customWidth="1"/>
    <col min="5" max="5" width="14.36328125" customWidth="1"/>
    <col min="8" max="8" width="8.81640625" style="77"/>
    <col min="9" max="9" width="15.36328125" customWidth="1"/>
    <col min="10" max="10" width="12.453125" customWidth="1"/>
    <col min="11" max="17" width="11" customWidth="1"/>
  </cols>
  <sheetData>
    <row r="1" spans="1:17">
      <c r="D1" s="75" t="s">
        <v>790</v>
      </c>
      <c r="E1" s="76" t="s">
        <v>791</v>
      </c>
      <c r="F1" s="76" t="s">
        <v>812</v>
      </c>
      <c r="G1" s="76" t="s">
        <v>891</v>
      </c>
      <c r="H1" s="79"/>
      <c r="I1" s="73" t="s">
        <v>791</v>
      </c>
      <c r="J1" s="73" t="s">
        <v>792</v>
      </c>
      <c r="K1" s="73" t="s">
        <v>794</v>
      </c>
      <c r="L1" s="73" t="s">
        <v>793</v>
      </c>
      <c r="M1" s="150" t="s">
        <v>939</v>
      </c>
      <c r="N1" s="123" t="s">
        <v>891</v>
      </c>
    </row>
    <row r="2" spans="1:17" ht="15">
      <c r="A2" s="254" t="s">
        <v>0</v>
      </c>
      <c r="B2" s="48" t="s">
        <v>1</v>
      </c>
      <c r="C2" s="48"/>
      <c r="D2" s="124">
        <v>10</v>
      </c>
      <c r="E2" s="72">
        <v>1</v>
      </c>
      <c r="F2" s="127" t="s">
        <v>58</v>
      </c>
      <c r="G2" s="127">
        <f>E2+$N$2-1</f>
        <v>527</v>
      </c>
      <c r="H2" s="78"/>
      <c r="I2" s="72">
        <v>1</v>
      </c>
      <c r="J2" s="72">
        <f t="shared" ref="J2:J10" si="0">SUMIF(E:E,I2,D:D)</f>
        <v>62</v>
      </c>
      <c r="K2" s="72">
        <f>64-J2</f>
        <v>2</v>
      </c>
      <c r="L2" s="269">
        <f>SUM(K2:K10)</f>
        <v>83</v>
      </c>
      <c r="M2" s="72"/>
      <c r="N2" s="72">
        <v>527</v>
      </c>
    </row>
    <row r="3" spans="1:17" ht="15">
      <c r="A3" s="255"/>
      <c r="B3" s="49" t="s">
        <v>2</v>
      </c>
      <c r="C3" s="49"/>
      <c r="D3" s="124">
        <v>10</v>
      </c>
      <c r="E3" s="72">
        <v>1</v>
      </c>
      <c r="F3" s="127" t="s">
        <v>813</v>
      </c>
      <c r="G3" s="127">
        <f t="shared" ref="G3:G66" si="1">E3+$N$2-1</f>
        <v>527</v>
      </c>
      <c r="H3" s="78"/>
      <c r="I3" s="72">
        <v>2</v>
      </c>
      <c r="J3" s="72">
        <f t="shared" si="0"/>
        <v>56</v>
      </c>
      <c r="K3" s="72">
        <f t="shared" ref="K3:K10" si="2">64-J3</f>
        <v>8</v>
      </c>
      <c r="L3" s="270"/>
      <c r="M3" s="72"/>
      <c r="N3" s="72">
        <v>528</v>
      </c>
    </row>
    <row r="4" spans="1:17" ht="15">
      <c r="A4" s="255"/>
      <c r="B4" s="48" t="s">
        <v>3</v>
      </c>
      <c r="C4" s="48"/>
      <c r="D4" s="124">
        <v>10</v>
      </c>
      <c r="E4" s="72">
        <v>1</v>
      </c>
      <c r="F4" s="127" t="s">
        <v>63</v>
      </c>
      <c r="G4" s="127">
        <f t="shared" si="1"/>
        <v>527</v>
      </c>
      <c r="H4" s="78"/>
      <c r="I4" s="72">
        <v>3</v>
      </c>
      <c r="J4" s="72">
        <f t="shared" si="0"/>
        <v>64</v>
      </c>
      <c r="K4" s="72">
        <f t="shared" si="2"/>
        <v>0</v>
      </c>
      <c r="L4" s="270"/>
      <c r="M4" s="72"/>
      <c r="N4" s="72">
        <v>529</v>
      </c>
    </row>
    <row r="5" spans="1:17" ht="15">
      <c r="A5" s="255"/>
      <c r="B5" s="48" t="s">
        <v>4</v>
      </c>
      <c r="C5" s="48"/>
      <c r="D5" s="124">
        <v>8</v>
      </c>
      <c r="E5" s="72">
        <v>2</v>
      </c>
      <c r="F5" s="128" t="s">
        <v>140</v>
      </c>
      <c r="G5" s="127">
        <f t="shared" si="1"/>
        <v>528</v>
      </c>
      <c r="I5" s="72">
        <v>4</v>
      </c>
      <c r="J5" s="72">
        <f t="shared" si="0"/>
        <v>52</v>
      </c>
      <c r="K5" s="72">
        <f t="shared" si="2"/>
        <v>12</v>
      </c>
      <c r="L5" s="270"/>
      <c r="M5" s="72"/>
      <c r="N5" s="72">
        <v>530</v>
      </c>
    </row>
    <row r="6" spans="1:17" ht="15">
      <c r="A6" s="255"/>
      <c r="B6" s="49" t="s">
        <v>5</v>
      </c>
      <c r="C6" s="49"/>
      <c r="D6" s="124">
        <v>16</v>
      </c>
      <c r="E6" s="72">
        <v>1</v>
      </c>
      <c r="F6" s="128" t="s">
        <v>814</v>
      </c>
      <c r="G6" s="127">
        <f t="shared" si="1"/>
        <v>527</v>
      </c>
      <c r="I6" s="72">
        <v>5</v>
      </c>
      <c r="J6" s="72">
        <f t="shared" si="0"/>
        <v>64</v>
      </c>
      <c r="K6" s="72">
        <f t="shared" si="2"/>
        <v>0</v>
      </c>
      <c r="L6" s="270"/>
      <c r="M6" s="72"/>
      <c r="N6" s="72">
        <v>531</v>
      </c>
    </row>
    <row r="7" spans="1:17" ht="15">
      <c r="A7" s="255"/>
      <c r="B7" s="49" t="s">
        <v>6</v>
      </c>
      <c r="C7" s="49"/>
      <c r="D7" s="124">
        <v>16</v>
      </c>
      <c r="E7" s="72">
        <v>1</v>
      </c>
      <c r="F7" s="128" t="s">
        <v>815</v>
      </c>
      <c r="G7" s="127">
        <f t="shared" si="1"/>
        <v>527</v>
      </c>
      <c r="I7" s="72">
        <v>6</v>
      </c>
      <c r="J7" s="72">
        <f t="shared" si="0"/>
        <v>59.999999999999986</v>
      </c>
      <c r="K7" s="72">
        <f t="shared" si="2"/>
        <v>4.0000000000000142</v>
      </c>
      <c r="L7" s="270"/>
      <c r="M7" s="72"/>
      <c r="N7" s="72">
        <v>532</v>
      </c>
    </row>
    <row r="8" spans="1:17" ht="15">
      <c r="A8" s="255"/>
      <c r="B8" s="49" t="s">
        <v>7</v>
      </c>
      <c r="C8" s="49"/>
      <c r="D8" s="124">
        <v>16</v>
      </c>
      <c r="E8" s="72">
        <v>2</v>
      </c>
      <c r="F8" s="128" t="s">
        <v>816</v>
      </c>
      <c r="G8" s="127">
        <f t="shared" si="1"/>
        <v>528</v>
      </c>
      <c r="I8" s="72">
        <v>7</v>
      </c>
      <c r="J8" s="72">
        <f t="shared" si="0"/>
        <v>63</v>
      </c>
      <c r="K8" s="72">
        <f t="shared" si="2"/>
        <v>1</v>
      </c>
      <c r="L8" s="270"/>
      <c r="M8" s="72"/>
      <c r="N8" s="72">
        <v>533</v>
      </c>
    </row>
    <row r="9" spans="1:17" ht="15">
      <c r="A9" s="255"/>
      <c r="B9" s="49" t="s">
        <v>8</v>
      </c>
      <c r="C9" s="49"/>
      <c r="D9" s="124">
        <v>12</v>
      </c>
      <c r="E9" s="72">
        <v>2</v>
      </c>
      <c r="F9" s="128" t="s">
        <v>817</v>
      </c>
      <c r="G9" s="127">
        <f t="shared" si="1"/>
        <v>528</v>
      </c>
      <c r="I9" s="72">
        <v>8</v>
      </c>
      <c r="J9" s="72">
        <f t="shared" si="0"/>
        <v>63.000000000000014</v>
      </c>
      <c r="K9" s="72">
        <f t="shared" si="2"/>
        <v>0.99999999999998579</v>
      </c>
      <c r="L9" s="270"/>
      <c r="M9" s="72" t="s">
        <v>937</v>
      </c>
      <c r="N9" s="72">
        <v>534</v>
      </c>
    </row>
    <row r="10" spans="1:17" ht="13.5" customHeight="1">
      <c r="A10" s="255"/>
      <c r="B10" s="272" t="s">
        <v>9</v>
      </c>
      <c r="C10" s="50"/>
      <c r="D10" s="124">
        <v>1</v>
      </c>
      <c r="E10" s="72">
        <v>2</v>
      </c>
      <c r="F10" s="128" t="s">
        <v>118</v>
      </c>
      <c r="G10" s="127">
        <f t="shared" si="1"/>
        <v>528</v>
      </c>
      <c r="I10" s="107">
        <v>9</v>
      </c>
      <c r="J10" s="107">
        <f t="shared" si="0"/>
        <v>9</v>
      </c>
      <c r="K10" s="107">
        <f t="shared" si="2"/>
        <v>55</v>
      </c>
      <c r="L10" s="271"/>
      <c r="M10" s="72" t="s">
        <v>938</v>
      </c>
      <c r="N10" s="72">
        <v>535</v>
      </c>
    </row>
    <row r="11" spans="1:17" ht="13.5" customHeight="1">
      <c r="A11" s="255"/>
      <c r="B11" s="273"/>
      <c r="C11" s="51"/>
      <c r="D11" s="124">
        <v>1</v>
      </c>
      <c r="E11" s="72">
        <v>2</v>
      </c>
      <c r="F11" s="128" t="s">
        <v>818</v>
      </c>
      <c r="G11" s="127">
        <f t="shared" si="1"/>
        <v>528</v>
      </c>
    </row>
    <row r="12" spans="1:17" ht="13.5" customHeight="1">
      <c r="A12" s="255"/>
      <c r="B12" s="273"/>
      <c r="C12" s="51"/>
      <c r="D12" s="124">
        <v>1</v>
      </c>
      <c r="E12" s="72">
        <v>2</v>
      </c>
      <c r="F12" s="128" t="s">
        <v>819</v>
      </c>
      <c r="G12" s="127">
        <f t="shared" si="1"/>
        <v>528</v>
      </c>
    </row>
    <row r="13" spans="1:17" ht="13.5" customHeight="1">
      <c r="A13" s="255"/>
      <c r="B13" s="274"/>
      <c r="C13" s="52"/>
      <c r="D13" s="124">
        <v>1</v>
      </c>
      <c r="E13" s="72">
        <v>2</v>
      </c>
      <c r="F13" s="128" t="s">
        <v>820</v>
      </c>
      <c r="G13" s="127">
        <f t="shared" si="1"/>
        <v>528</v>
      </c>
      <c r="I13" s="72" t="s">
        <v>803</v>
      </c>
      <c r="J13" s="72" t="s">
        <v>804</v>
      </c>
      <c r="K13" s="72" t="s">
        <v>805</v>
      </c>
      <c r="L13" s="72" t="s">
        <v>806</v>
      </c>
      <c r="M13" s="72" t="s">
        <v>807</v>
      </c>
      <c r="N13" s="72" t="s">
        <v>808</v>
      </c>
      <c r="O13" s="72" t="s">
        <v>809</v>
      </c>
      <c r="P13" s="72" t="s">
        <v>810</v>
      </c>
      <c r="Q13" s="72" t="s">
        <v>811</v>
      </c>
    </row>
    <row r="14" spans="1:17" ht="15">
      <c r="A14" s="255"/>
      <c r="B14" s="49" t="s">
        <v>10</v>
      </c>
      <c r="C14" s="49"/>
      <c r="D14" s="124">
        <v>24</v>
      </c>
      <c r="E14" s="72">
        <v>3</v>
      </c>
      <c r="F14" s="128" t="s">
        <v>821</v>
      </c>
      <c r="G14" s="127">
        <f t="shared" si="1"/>
        <v>529</v>
      </c>
      <c r="I14" s="72" t="s">
        <v>795</v>
      </c>
      <c r="J14" s="74" t="s">
        <v>1</v>
      </c>
      <c r="K14" s="74" t="s">
        <v>1</v>
      </c>
      <c r="L14" s="74" t="s">
        <v>1</v>
      </c>
      <c r="M14" s="74" t="s">
        <v>1</v>
      </c>
      <c r="N14" s="74" t="s">
        <v>1</v>
      </c>
      <c r="O14" s="74" t="s">
        <v>1</v>
      </c>
      <c r="P14" s="74" t="s">
        <v>1</v>
      </c>
      <c r="Q14" s="85" t="s">
        <v>1</v>
      </c>
    </row>
    <row r="15" spans="1:17" ht="15">
      <c r="A15" s="255"/>
      <c r="B15" s="49" t="s">
        <v>11</v>
      </c>
      <c r="C15" s="49"/>
      <c r="D15" s="124">
        <v>16</v>
      </c>
      <c r="E15" s="72">
        <v>2</v>
      </c>
      <c r="F15" s="128" t="s">
        <v>822</v>
      </c>
      <c r="G15" s="127">
        <f t="shared" si="1"/>
        <v>528</v>
      </c>
      <c r="I15" s="72" t="s">
        <v>796</v>
      </c>
      <c r="J15" s="74" t="s">
        <v>1</v>
      </c>
      <c r="K15" s="74" t="s">
        <v>1</v>
      </c>
      <c r="L15" s="49" t="s">
        <v>2</v>
      </c>
      <c r="M15" s="49" t="s">
        <v>2</v>
      </c>
      <c r="N15" s="49" t="s">
        <v>2</v>
      </c>
      <c r="O15" s="49" t="s">
        <v>2</v>
      </c>
      <c r="P15" s="49" t="s">
        <v>2</v>
      </c>
      <c r="Q15" s="15" t="s">
        <v>2</v>
      </c>
    </row>
    <row r="16" spans="1:17" ht="13.5" customHeight="1">
      <c r="A16" s="255"/>
      <c r="B16" s="272" t="s">
        <v>12</v>
      </c>
      <c r="C16" s="50"/>
      <c r="D16" s="124">
        <v>8</v>
      </c>
      <c r="E16" s="72">
        <v>3</v>
      </c>
      <c r="F16" s="128" t="s">
        <v>688</v>
      </c>
      <c r="G16" s="127">
        <f t="shared" si="1"/>
        <v>529</v>
      </c>
      <c r="I16" s="72" t="s">
        <v>797</v>
      </c>
      <c r="J16" s="49" t="s">
        <v>2</v>
      </c>
      <c r="K16" s="49" t="s">
        <v>2</v>
      </c>
      <c r="L16" s="49" t="s">
        <v>2</v>
      </c>
      <c r="M16" s="49" t="s">
        <v>2</v>
      </c>
      <c r="N16" s="80" t="s">
        <v>3</v>
      </c>
      <c r="O16" s="80" t="s">
        <v>3</v>
      </c>
      <c r="P16" s="80" t="s">
        <v>3</v>
      </c>
      <c r="Q16" s="86" t="s">
        <v>3</v>
      </c>
    </row>
    <row r="17" spans="1:17" ht="13.5" customHeight="1">
      <c r="A17" s="255"/>
      <c r="B17" s="274"/>
      <c r="C17" s="52"/>
      <c r="D17" s="124">
        <v>8</v>
      </c>
      <c r="E17" s="72">
        <v>3</v>
      </c>
      <c r="F17" s="128" t="s">
        <v>78</v>
      </c>
      <c r="G17" s="127">
        <f t="shared" si="1"/>
        <v>529</v>
      </c>
      <c r="I17" s="72" t="s">
        <v>798</v>
      </c>
      <c r="J17" s="80" t="s">
        <v>3</v>
      </c>
      <c r="K17" s="80" t="s">
        <v>3</v>
      </c>
      <c r="L17" s="80" t="s">
        <v>3</v>
      </c>
      <c r="M17" s="80" t="s">
        <v>3</v>
      </c>
      <c r="N17" s="80" t="s">
        <v>3</v>
      </c>
      <c r="O17" s="80" t="s">
        <v>3</v>
      </c>
      <c r="P17" s="84" t="s">
        <v>5</v>
      </c>
      <c r="Q17" s="87" t="s">
        <v>5</v>
      </c>
    </row>
    <row r="18" spans="1:17" ht="15">
      <c r="A18" s="255"/>
      <c r="B18" s="49" t="s">
        <v>13</v>
      </c>
      <c r="C18" s="49"/>
      <c r="D18" s="124">
        <v>16</v>
      </c>
      <c r="E18" s="72">
        <v>3</v>
      </c>
      <c r="F18" s="128" t="s">
        <v>822</v>
      </c>
      <c r="G18" s="127">
        <f t="shared" si="1"/>
        <v>529</v>
      </c>
      <c r="I18" s="72" t="s">
        <v>799</v>
      </c>
      <c r="J18" s="84" t="s">
        <v>5</v>
      </c>
      <c r="K18" s="84" t="s">
        <v>5</v>
      </c>
      <c r="L18" s="84" t="s">
        <v>5</v>
      </c>
      <c r="M18" s="84" t="s">
        <v>5</v>
      </c>
      <c r="N18" s="84" t="s">
        <v>5</v>
      </c>
      <c r="O18" s="84" t="s">
        <v>5</v>
      </c>
      <c r="P18" s="84" t="s">
        <v>5</v>
      </c>
      <c r="Q18" s="87" t="s">
        <v>5</v>
      </c>
    </row>
    <row r="19" spans="1:17" ht="15">
      <c r="A19" s="256"/>
      <c r="B19" s="49" t="s">
        <v>14</v>
      </c>
      <c r="C19" s="49"/>
      <c r="D19" s="124">
        <v>8</v>
      </c>
      <c r="E19" s="72">
        <v>3</v>
      </c>
      <c r="F19" s="128" t="s">
        <v>823</v>
      </c>
      <c r="G19" s="127">
        <f t="shared" si="1"/>
        <v>529</v>
      </c>
      <c r="I19" s="72" t="s">
        <v>800</v>
      </c>
      <c r="J19" s="84" t="s">
        <v>5</v>
      </c>
      <c r="K19" s="84" t="s">
        <v>5</v>
      </c>
      <c r="L19" s="84" t="s">
        <v>5</v>
      </c>
      <c r="M19" s="84" t="s">
        <v>5</v>
      </c>
      <c r="N19" s="84" t="s">
        <v>5</v>
      </c>
      <c r="O19" s="84" t="s">
        <v>5</v>
      </c>
      <c r="P19" s="82" t="s">
        <v>6</v>
      </c>
      <c r="Q19" s="88" t="s">
        <v>6</v>
      </c>
    </row>
    <row r="20" spans="1:17" ht="15">
      <c r="A20" s="257" t="s">
        <v>15</v>
      </c>
      <c r="B20" s="49" t="s">
        <v>16</v>
      </c>
      <c r="C20" s="49"/>
      <c r="D20" s="124">
        <v>7</v>
      </c>
      <c r="E20" s="72">
        <v>7</v>
      </c>
      <c r="F20" s="128" t="s">
        <v>824</v>
      </c>
      <c r="G20" s="127">
        <f t="shared" si="1"/>
        <v>533</v>
      </c>
      <c r="I20" s="72" t="s">
        <v>801</v>
      </c>
      <c r="J20" s="82" t="s">
        <v>6</v>
      </c>
      <c r="K20" s="82" t="s">
        <v>6</v>
      </c>
      <c r="L20" s="82" t="s">
        <v>6</v>
      </c>
      <c r="M20" s="82" t="s">
        <v>6</v>
      </c>
      <c r="N20" s="82" t="s">
        <v>6</v>
      </c>
      <c r="O20" s="82" t="s">
        <v>6</v>
      </c>
      <c r="P20" s="82" t="s">
        <v>6</v>
      </c>
      <c r="Q20" s="88" t="s">
        <v>6</v>
      </c>
    </row>
    <row r="21" spans="1:17" ht="15">
      <c r="A21" s="258"/>
      <c r="B21" s="49" t="s">
        <v>17</v>
      </c>
      <c r="C21" s="49"/>
      <c r="D21" s="124">
        <v>7</v>
      </c>
      <c r="E21" s="72">
        <v>7</v>
      </c>
      <c r="F21" s="128" t="s">
        <v>825</v>
      </c>
      <c r="G21" s="127">
        <f t="shared" si="1"/>
        <v>533</v>
      </c>
      <c r="I21" s="72" t="s">
        <v>802</v>
      </c>
      <c r="J21" s="82" t="s">
        <v>6</v>
      </c>
      <c r="K21" s="82" t="s">
        <v>6</v>
      </c>
      <c r="L21" s="82" t="s">
        <v>6</v>
      </c>
      <c r="M21" s="82" t="s">
        <v>6</v>
      </c>
      <c r="N21" s="82" t="s">
        <v>6</v>
      </c>
      <c r="O21" s="82" t="s">
        <v>6</v>
      </c>
      <c r="P21" s="172"/>
      <c r="Q21" s="172"/>
    </row>
    <row r="22" spans="1:17" ht="15">
      <c r="A22" s="257" t="s">
        <v>18</v>
      </c>
      <c r="B22" s="49" t="s">
        <v>19</v>
      </c>
      <c r="C22" s="49"/>
      <c r="D22" s="124">
        <v>8</v>
      </c>
      <c r="E22" s="72">
        <v>4</v>
      </c>
      <c r="F22" s="128" t="s">
        <v>140</v>
      </c>
      <c r="G22" s="127">
        <f t="shared" si="1"/>
        <v>530</v>
      </c>
    </row>
    <row r="23" spans="1:17" ht="15">
      <c r="A23" s="259"/>
      <c r="B23" s="49" t="s">
        <v>20</v>
      </c>
      <c r="C23" s="49"/>
      <c r="D23" s="124">
        <v>1</v>
      </c>
      <c r="E23" s="72">
        <v>4</v>
      </c>
      <c r="F23" s="128" t="s">
        <v>826</v>
      </c>
      <c r="G23" s="127">
        <f t="shared" si="1"/>
        <v>530</v>
      </c>
      <c r="I23" s="72" t="s">
        <v>878</v>
      </c>
      <c r="J23" s="72" t="s">
        <v>804</v>
      </c>
      <c r="K23" s="72" t="s">
        <v>805</v>
      </c>
      <c r="L23" s="72" t="s">
        <v>806</v>
      </c>
      <c r="M23" s="72" t="s">
        <v>807</v>
      </c>
      <c r="N23" s="72" t="s">
        <v>808</v>
      </c>
      <c r="O23" s="72" t="s">
        <v>809</v>
      </c>
      <c r="P23" s="72" t="s">
        <v>810</v>
      </c>
      <c r="Q23" s="72" t="s">
        <v>811</v>
      </c>
    </row>
    <row r="24" spans="1:17" ht="15">
      <c r="A24" s="258"/>
      <c r="B24" s="49" t="s">
        <v>21</v>
      </c>
      <c r="C24" s="49"/>
      <c r="D24" s="124">
        <v>8</v>
      </c>
      <c r="E24" s="72">
        <v>4</v>
      </c>
      <c r="F24" s="128" t="s">
        <v>827</v>
      </c>
      <c r="G24" s="127">
        <f t="shared" si="1"/>
        <v>530</v>
      </c>
      <c r="I24" s="72" t="s">
        <v>795</v>
      </c>
      <c r="J24" s="89" t="s">
        <v>4</v>
      </c>
      <c r="K24" s="89" t="s">
        <v>4</v>
      </c>
      <c r="L24" s="89" t="s">
        <v>4</v>
      </c>
      <c r="M24" s="89" t="s">
        <v>4</v>
      </c>
      <c r="N24" s="89" t="s">
        <v>4</v>
      </c>
      <c r="O24" s="89" t="s">
        <v>4</v>
      </c>
      <c r="P24" s="89" t="s">
        <v>4</v>
      </c>
      <c r="Q24" s="89" t="s">
        <v>4</v>
      </c>
    </row>
    <row r="25" spans="1:17" ht="15">
      <c r="A25" s="253" t="s">
        <v>194</v>
      </c>
      <c r="B25" s="53" t="s">
        <v>207</v>
      </c>
      <c r="C25" s="174"/>
      <c r="D25" s="124">
        <v>2</v>
      </c>
      <c r="E25" s="72">
        <v>7</v>
      </c>
      <c r="F25" s="128" t="s">
        <v>828</v>
      </c>
      <c r="G25" s="127">
        <f t="shared" si="1"/>
        <v>533</v>
      </c>
      <c r="I25" s="72" t="s">
        <v>796</v>
      </c>
      <c r="J25" s="90" t="s">
        <v>7</v>
      </c>
      <c r="K25" s="90" t="s">
        <v>7</v>
      </c>
      <c r="L25" s="90" t="s">
        <v>7</v>
      </c>
      <c r="M25" s="90" t="s">
        <v>7</v>
      </c>
      <c r="N25" s="90" t="s">
        <v>7</v>
      </c>
      <c r="O25" s="90" t="s">
        <v>7</v>
      </c>
      <c r="P25" s="90" t="s">
        <v>7</v>
      </c>
      <c r="Q25" s="121" t="s">
        <v>7</v>
      </c>
    </row>
    <row r="26" spans="1:17" ht="15">
      <c r="A26" s="253"/>
      <c r="B26" s="54" t="s">
        <v>195</v>
      </c>
      <c r="C26" s="174"/>
      <c r="D26" s="124">
        <v>1</v>
      </c>
      <c r="E26" s="72">
        <v>7</v>
      </c>
      <c r="F26" s="128" t="s">
        <v>595</v>
      </c>
      <c r="G26" s="127">
        <f t="shared" si="1"/>
        <v>533</v>
      </c>
      <c r="I26" s="72" t="s">
        <v>797</v>
      </c>
      <c r="J26" s="90" t="s">
        <v>7</v>
      </c>
      <c r="K26" s="90" t="s">
        <v>7</v>
      </c>
      <c r="L26" s="90" t="s">
        <v>7</v>
      </c>
      <c r="M26" s="90" t="s">
        <v>7</v>
      </c>
      <c r="N26" s="90" t="s">
        <v>7</v>
      </c>
      <c r="O26" s="90" t="s">
        <v>7</v>
      </c>
      <c r="P26" s="90" t="s">
        <v>7</v>
      </c>
      <c r="Q26" s="121" t="s">
        <v>7</v>
      </c>
    </row>
    <row r="27" spans="1:17" ht="15">
      <c r="A27" s="253"/>
      <c r="B27" s="55" t="s">
        <v>196</v>
      </c>
      <c r="C27" s="175"/>
      <c r="D27" s="124">
        <v>1</v>
      </c>
      <c r="E27" s="72">
        <v>7</v>
      </c>
      <c r="F27" s="128" t="s">
        <v>289</v>
      </c>
      <c r="G27" s="127">
        <f t="shared" si="1"/>
        <v>533</v>
      </c>
      <c r="I27" s="72" t="s">
        <v>798</v>
      </c>
      <c r="J27" s="91" t="s">
        <v>8</v>
      </c>
      <c r="K27" s="91" t="s">
        <v>8</v>
      </c>
      <c r="L27" s="91" t="s">
        <v>8</v>
      </c>
      <c r="M27" s="91" t="s">
        <v>8</v>
      </c>
      <c r="N27" s="91" t="s">
        <v>8</v>
      </c>
      <c r="O27" s="91" t="s">
        <v>8</v>
      </c>
      <c r="P27" s="91" t="s">
        <v>8</v>
      </c>
      <c r="Q27" s="113" t="s">
        <v>8</v>
      </c>
    </row>
    <row r="28" spans="1:17" ht="15">
      <c r="A28" s="253"/>
      <c r="B28" s="56" t="s">
        <v>197</v>
      </c>
      <c r="C28" s="174"/>
      <c r="D28" s="124">
        <v>1</v>
      </c>
      <c r="E28" s="72">
        <v>7</v>
      </c>
      <c r="F28" s="128" t="s">
        <v>254</v>
      </c>
      <c r="G28" s="127">
        <f t="shared" si="1"/>
        <v>533</v>
      </c>
      <c r="I28" s="72" t="s">
        <v>799</v>
      </c>
      <c r="J28" s="91" t="s">
        <v>8</v>
      </c>
      <c r="K28" s="91" t="s">
        <v>8</v>
      </c>
      <c r="L28" s="91" t="s">
        <v>8</v>
      </c>
      <c r="M28" s="91" t="s">
        <v>8</v>
      </c>
      <c r="N28" s="84" t="s">
        <v>879</v>
      </c>
      <c r="O28" s="92" t="s">
        <v>880</v>
      </c>
      <c r="P28" s="81" t="s">
        <v>881</v>
      </c>
      <c r="Q28" s="122" t="s">
        <v>882</v>
      </c>
    </row>
    <row r="29" spans="1:17" ht="15">
      <c r="A29" s="253"/>
      <c r="B29" s="48" t="s">
        <v>198</v>
      </c>
      <c r="C29" s="48"/>
      <c r="D29" s="124">
        <v>1</v>
      </c>
      <c r="E29" s="72">
        <v>7</v>
      </c>
      <c r="F29" s="128" t="s">
        <v>829</v>
      </c>
      <c r="G29" s="127">
        <f t="shared" si="1"/>
        <v>533</v>
      </c>
      <c r="I29" s="72" t="s">
        <v>800</v>
      </c>
      <c r="J29" s="83" t="s">
        <v>11</v>
      </c>
      <c r="K29" s="83" t="s">
        <v>11</v>
      </c>
      <c r="L29" s="83" t="s">
        <v>11</v>
      </c>
      <c r="M29" s="83" t="s">
        <v>11</v>
      </c>
      <c r="N29" s="83" t="s">
        <v>11</v>
      </c>
      <c r="O29" s="83" t="s">
        <v>11</v>
      </c>
      <c r="P29" s="83" t="s">
        <v>11</v>
      </c>
      <c r="Q29" s="115" t="s">
        <v>11</v>
      </c>
    </row>
    <row r="30" spans="1:17" ht="15">
      <c r="A30" s="253"/>
      <c r="B30" s="57" t="s">
        <v>199</v>
      </c>
      <c r="C30" s="57"/>
      <c r="D30" s="125">
        <v>1</v>
      </c>
      <c r="E30" s="72">
        <v>7</v>
      </c>
      <c r="F30" s="128" t="s">
        <v>830</v>
      </c>
      <c r="G30" s="127">
        <f t="shared" si="1"/>
        <v>533</v>
      </c>
      <c r="I30" s="72" t="s">
        <v>801</v>
      </c>
      <c r="J30" s="83" t="s">
        <v>11</v>
      </c>
      <c r="K30" s="83" t="s">
        <v>11</v>
      </c>
      <c r="L30" s="83" t="s">
        <v>11</v>
      </c>
      <c r="M30" s="83" t="s">
        <v>11</v>
      </c>
      <c r="N30" s="83" t="s">
        <v>11</v>
      </c>
      <c r="O30" s="83" t="s">
        <v>11</v>
      </c>
      <c r="P30" s="83" t="s">
        <v>11</v>
      </c>
      <c r="Q30" s="115" t="s">
        <v>11</v>
      </c>
    </row>
    <row r="31" spans="1:17" ht="15">
      <c r="A31" s="253"/>
      <c r="B31" s="58" t="s">
        <v>200</v>
      </c>
      <c r="C31" s="58"/>
      <c r="D31" s="125">
        <v>1</v>
      </c>
      <c r="E31" s="72">
        <v>7</v>
      </c>
      <c r="F31" s="128" t="s">
        <v>527</v>
      </c>
      <c r="G31" s="127">
        <f t="shared" si="1"/>
        <v>533</v>
      </c>
      <c r="I31" s="72" t="s">
        <v>802</v>
      </c>
      <c r="J31" s="130"/>
      <c r="K31" s="130"/>
      <c r="L31" s="130"/>
      <c r="M31" s="130"/>
      <c r="N31" s="130"/>
      <c r="O31" s="130"/>
      <c r="P31" s="172"/>
      <c r="Q31" s="172"/>
    </row>
    <row r="32" spans="1:17" ht="15">
      <c r="A32" s="253"/>
      <c r="B32" s="58" t="s">
        <v>201</v>
      </c>
      <c r="C32" s="58"/>
      <c r="D32" s="124">
        <v>1</v>
      </c>
      <c r="E32" s="72">
        <v>7</v>
      </c>
      <c r="F32" s="128" t="s">
        <v>831</v>
      </c>
      <c r="G32" s="127">
        <f t="shared" si="1"/>
        <v>533</v>
      </c>
    </row>
    <row r="33" spans="1:17" ht="15">
      <c r="A33" s="253"/>
      <c r="B33" s="59" t="s">
        <v>202</v>
      </c>
      <c r="C33" s="59"/>
      <c r="D33" s="124">
        <v>1</v>
      </c>
      <c r="E33" s="72">
        <v>7</v>
      </c>
      <c r="F33" s="128" t="s">
        <v>219</v>
      </c>
      <c r="G33" s="127">
        <f t="shared" si="1"/>
        <v>533</v>
      </c>
      <c r="I33" s="72" t="s">
        <v>883</v>
      </c>
      <c r="J33" s="72" t="s">
        <v>804</v>
      </c>
      <c r="K33" s="72" t="s">
        <v>805</v>
      </c>
      <c r="L33" s="72" t="s">
        <v>806</v>
      </c>
      <c r="M33" s="72" t="s">
        <v>807</v>
      </c>
      <c r="N33" s="72" t="s">
        <v>808</v>
      </c>
      <c r="O33" s="72" t="s">
        <v>809</v>
      </c>
      <c r="P33" s="72" t="s">
        <v>810</v>
      </c>
      <c r="Q33" s="72" t="s">
        <v>811</v>
      </c>
    </row>
    <row r="34" spans="1:17" ht="15">
      <c r="A34" s="243" t="s">
        <v>203</v>
      </c>
      <c r="B34" s="49" t="s">
        <v>266</v>
      </c>
      <c r="C34" s="49"/>
      <c r="D34" s="124">
        <v>2</v>
      </c>
      <c r="E34" s="72">
        <v>7</v>
      </c>
      <c r="F34" s="128" t="s">
        <v>832</v>
      </c>
      <c r="G34" s="127">
        <f t="shared" si="1"/>
        <v>533</v>
      </c>
      <c r="I34" s="72" t="s">
        <v>795</v>
      </c>
      <c r="J34" s="108" t="s">
        <v>10</v>
      </c>
      <c r="K34" s="108" t="s">
        <v>10</v>
      </c>
      <c r="L34" s="108" t="s">
        <v>10</v>
      </c>
      <c r="M34" s="108" t="s">
        <v>10</v>
      </c>
      <c r="N34" s="108" t="s">
        <v>10</v>
      </c>
      <c r="O34" s="108" t="s">
        <v>10</v>
      </c>
      <c r="P34" s="108" t="s">
        <v>10</v>
      </c>
      <c r="Q34" s="112" t="s">
        <v>10</v>
      </c>
    </row>
    <row r="35" spans="1:17" ht="15">
      <c r="A35" s="243"/>
      <c r="B35" s="57" t="s">
        <v>204</v>
      </c>
      <c r="C35" s="57"/>
      <c r="D35" s="124">
        <v>1</v>
      </c>
      <c r="E35" s="72">
        <v>7</v>
      </c>
      <c r="F35" s="128" t="s">
        <v>833</v>
      </c>
      <c r="G35" s="127">
        <f t="shared" si="1"/>
        <v>533</v>
      </c>
      <c r="I35" s="72" t="s">
        <v>796</v>
      </c>
      <c r="J35" s="108" t="s">
        <v>10</v>
      </c>
      <c r="K35" s="108" t="s">
        <v>10</v>
      </c>
      <c r="L35" s="108" t="s">
        <v>10</v>
      </c>
      <c r="M35" s="108" t="s">
        <v>10</v>
      </c>
      <c r="N35" s="108" t="s">
        <v>10</v>
      </c>
      <c r="O35" s="108" t="s">
        <v>10</v>
      </c>
      <c r="P35" s="108" t="s">
        <v>10</v>
      </c>
      <c r="Q35" s="112" t="s">
        <v>10</v>
      </c>
    </row>
    <row r="36" spans="1:17" ht="15">
      <c r="A36" s="243"/>
      <c r="B36" s="57" t="s">
        <v>205</v>
      </c>
      <c r="C36" s="57"/>
      <c r="D36" s="124">
        <v>1</v>
      </c>
      <c r="E36" s="72">
        <v>7</v>
      </c>
      <c r="F36" s="128" t="s">
        <v>834</v>
      </c>
      <c r="G36" s="127">
        <f t="shared" si="1"/>
        <v>533</v>
      </c>
      <c r="I36" s="72" t="s">
        <v>797</v>
      </c>
      <c r="J36" s="108" t="s">
        <v>10</v>
      </c>
      <c r="K36" s="108" t="s">
        <v>10</v>
      </c>
      <c r="L36" s="108" t="s">
        <v>10</v>
      </c>
      <c r="M36" s="108" t="s">
        <v>10</v>
      </c>
      <c r="N36" s="108" t="s">
        <v>10</v>
      </c>
      <c r="O36" s="108" t="s">
        <v>10</v>
      </c>
      <c r="P36" s="108" t="s">
        <v>10</v>
      </c>
      <c r="Q36" s="112" t="s">
        <v>10</v>
      </c>
    </row>
    <row r="37" spans="1:17" ht="15">
      <c r="A37" s="243"/>
      <c r="B37" s="49" t="s">
        <v>287</v>
      </c>
      <c r="C37" s="49"/>
      <c r="D37" s="125">
        <v>1</v>
      </c>
      <c r="E37" s="72">
        <v>7</v>
      </c>
      <c r="F37" s="128" t="s">
        <v>835</v>
      </c>
      <c r="G37" s="127">
        <f t="shared" si="1"/>
        <v>533</v>
      </c>
      <c r="I37" s="72" t="s">
        <v>798</v>
      </c>
      <c r="J37" s="91" t="s">
        <v>888</v>
      </c>
      <c r="K37" s="91" t="s">
        <v>888</v>
      </c>
      <c r="L37" s="91" t="s">
        <v>888</v>
      </c>
      <c r="M37" s="91" t="s">
        <v>888</v>
      </c>
      <c r="N37" s="91" t="s">
        <v>888</v>
      </c>
      <c r="O37" s="91" t="s">
        <v>888</v>
      </c>
      <c r="P37" s="91" t="s">
        <v>888</v>
      </c>
      <c r="Q37" s="113" t="s">
        <v>888</v>
      </c>
    </row>
    <row r="38" spans="1:17" ht="15">
      <c r="A38" s="243"/>
      <c r="B38" s="49" t="s">
        <v>206</v>
      </c>
      <c r="C38" s="49"/>
      <c r="D38" s="124">
        <v>1</v>
      </c>
      <c r="E38" s="72">
        <v>7</v>
      </c>
      <c r="F38" s="128" t="s">
        <v>836</v>
      </c>
      <c r="G38" s="127">
        <f t="shared" si="1"/>
        <v>533</v>
      </c>
      <c r="I38" s="72" t="s">
        <v>799</v>
      </c>
      <c r="J38" s="111" t="s">
        <v>889</v>
      </c>
      <c r="K38" s="111" t="s">
        <v>889</v>
      </c>
      <c r="L38" s="111" t="s">
        <v>889</v>
      </c>
      <c r="M38" s="111" t="s">
        <v>889</v>
      </c>
      <c r="N38" s="111" t="s">
        <v>889</v>
      </c>
      <c r="O38" s="111" t="s">
        <v>889</v>
      </c>
      <c r="P38" s="111" t="s">
        <v>889</v>
      </c>
      <c r="Q38" s="114" t="s">
        <v>889</v>
      </c>
    </row>
    <row r="39" spans="1:17" ht="15">
      <c r="A39" s="244"/>
      <c r="B39" s="60" t="s">
        <v>291</v>
      </c>
      <c r="C39" s="60"/>
      <c r="D39" s="126">
        <v>8</v>
      </c>
      <c r="E39" s="72">
        <v>4</v>
      </c>
      <c r="F39" s="128" t="s">
        <v>837</v>
      </c>
      <c r="G39" s="127">
        <f t="shared" si="1"/>
        <v>530</v>
      </c>
      <c r="I39" s="72" t="s">
        <v>800</v>
      </c>
      <c r="J39" s="84" t="s">
        <v>13</v>
      </c>
      <c r="K39" s="84" t="s">
        <v>13</v>
      </c>
      <c r="L39" s="84" t="s">
        <v>13</v>
      </c>
      <c r="M39" s="84" t="s">
        <v>13</v>
      </c>
      <c r="N39" s="84" t="s">
        <v>13</v>
      </c>
      <c r="O39" s="84" t="s">
        <v>13</v>
      </c>
      <c r="P39" s="84" t="s">
        <v>13</v>
      </c>
      <c r="Q39" s="87" t="s">
        <v>13</v>
      </c>
    </row>
    <row r="40" spans="1:17" ht="15">
      <c r="A40" s="244"/>
      <c r="B40" s="60" t="s">
        <v>292</v>
      </c>
      <c r="C40" s="60"/>
      <c r="D40" s="124">
        <v>10</v>
      </c>
      <c r="E40" s="72">
        <v>4</v>
      </c>
      <c r="F40" s="128" t="s">
        <v>838</v>
      </c>
      <c r="G40" s="127">
        <f t="shared" si="1"/>
        <v>530</v>
      </c>
      <c r="I40" s="72" t="s">
        <v>801</v>
      </c>
      <c r="J40" s="84" t="s">
        <v>13</v>
      </c>
      <c r="K40" s="84" t="s">
        <v>13</v>
      </c>
      <c r="L40" s="84" t="s">
        <v>13</v>
      </c>
      <c r="M40" s="84" t="s">
        <v>13</v>
      </c>
      <c r="N40" s="84" t="s">
        <v>13</v>
      </c>
      <c r="O40" s="84" t="s">
        <v>13</v>
      </c>
      <c r="P40" s="84" t="s">
        <v>13</v>
      </c>
      <c r="Q40" s="87" t="s">
        <v>13</v>
      </c>
    </row>
    <row r="41" spans="1:17" ht="15">
      <c r="A41" s="244"/>
      <c r="B41" s="60" t="s">
        <v>293</v>
      </c>
      <c r="C41" s="60"/>
      <c r="D41" s="126">
        <v>4</v>
      </c>
      <c r="E41" s="72">
        <v>4</v>
      </c>
      <c r="F41" s="128" t="s">
        <v>839</v>
      </c>
      <c r="G41" s="127">
        <f t="shared" si="1"/>
        <v>530</v>
      </c>
      <c r="I41" s="72" t="s">
        <v>802</v>
      </c>
      <c r="J41" s="119" t="s">
        <v>14</v>
      </c>
      <c r="K41" s="119" t="s">
        <v>14</v>
      </c>
      <c r="L41" s="119" t="s">
        <v>14</v>
      </c>
      <c r="M41" s="119" t="s">
        <v>14</v>
      </c>
      <c r="N41" s="119" t="s">
        <v>14</v>
      </c>
      <c r="O41" s="119" t="s">
        <v>14</v>
      </c>
      <c r="P41" s="119" t="s">
        <v>14</v>
      </c>
      <c r="Q41" s="120" t="s">
        <v>14</v>
      </c>
    </row>
    <row r="42" spans="1:17" ht="15">
      <c r="A42" s="244"/>
      <c r="B42" s="60" t="s">
        <v>294</v>
      </c>
      <c r="C42" s="60"/>
      <c r="D42" s="124">
        <v>2</v>
      </c>
      <c r="E42" s="72">
        <v>4</v>
      </c>
      <c r="F42" s="128" t="s">
        <v>840</v>
      </c>
      <c r="G42" s="127">
        <f t="shared" si="1"/>
        <v>530</v>
      </c>
    </row>
    <row r="43" spans="1:17" ht="15">
      <c r="A43" s="244"/>
      <c r="B43" s="60" t="s">
        <v>295</v>
      </c>
      <c r="C43" s="60"/>
      <c r="D43" s="124">
        <v>11</v>
      </c>
      <c r="E43" s="72">
        <v>4</v>
      </c>
      <c r="F43" s="128" t="s">
        <v>841</v>
      </c>
      <c r="G43" s="127">
        <f t="shared" si="1"/>
        <v>530</v>
      </c>
      <c r="I43" s="72" t="s">
        <v>890</v>
      </c>
      <c r="J43" s="72" t="s">
        <v>804</v>
      </c>
      <c r="K43" s="72" t="s">
        <v>805</v>
      </c>
      <c r="L43" s="72" t="s">
        <v>806</v>
      </c>
      <c r="M43" s="72" t="s">
        <v>807</v>
      </c>
      <c r="N43" s="72" t="s">
        <v>808</v>
      </c>
      <c r="O43" s="72" t="s">
        <v>809</v>
      </c>
      <c r="P43" s="72" t="s">
        <v>810</v>
      </c>
      <c r="Q43" s="72" t="s">
        <v>811</v>
      </c>
    </row>
    <row r="44" spans="1:17" ht="15">
      <c r="A44" s="244"/>
      <c r="B44" s="60" t="s">
        <v>296</v>
      </c>
      <c r="C44" s="60"/>
      <c r="D44" s="125">
        <v>1</v>
      </c>
      <c r="E44" s="72">
        <v>5</v>
      </c>
      <c r="F44" s="128" t="s">
        <v>346</v>
      </c>
      <c r="G44" s="127">
        <f t="shared" si="1"/>
        <v>531</v>
      </c>
      <c r="I44" s="72" t="s">
        <v>795</v>
      </c>
      <c r="J44" s="129" t="s">
        <v>19</v>
      </c>
      <c r="K44" s="129" t="s">
        <v>19</v>
      </c>
      <c r="L44" s="129" t="s">
        <v>19</v>
      </c>
      <c r="M44" s="129" t="s">
        <v>19</v>
      </c>
      <c r="N44" s="129" t="s">
        <v>19</v>
      </c>
      <c r="O44" s="129" t="s">
        <v>19</v>
      </c>
      <c r="P44" s="129" t="s">
        <v>19</v>
      </c>
      <c r="Q44" s="129" t="s">
        <v>19</v>
      </c>
    </row>
    <row r="45" spans="1:17" ht="15">
      <c r="A45" s="244"/>
      <c r="B45" s="60" t="s">
        <v>297</v>
      </c>
      <c r="C45" s="60"/>
      <c r="D45" s="124">
        <v>11</v>
      </c>
      <c r="E45" s="72">
        <v>5</v>
      </c>
      <c r="F45" s="128" t="s">
        <v>842</v>
      </c>
      <c r="G45" s="127">
        <f t="shared" si="1"/>
        <v>531</v>
      </c>
      <c r="I45" s="72" t="s">
        <v>796</v>
      </c>
      <c r="J45" s="49" t="s">
        <v>20</v>
      </c>
      <c r="K45" s="110" t="s">
        <v>21</v>
      </c>
      <c r="L45" s="110" t="s">
        <v>21</v>
      </c>
      <c r="M45" s="110" t="s">
        <v>21</v>
      </c>
      <c r="N45" s="110" t="s">
        <v>21</v>
      </c>
      <c r="O45" s="110" t="s">
        <v>21</v>
      </c>
      <c r="P45" s="110" t="s">
        <v>21</v>
      </c>
      <c r="Q45" s="110" t="s">
        <v>21</v>
      </c>
    </row>
    <row r="46" spans="1:17" ht="15">
      <c r="A46" s="244"/>
      <c r="B46" s="60" t="s">
        <v>298</v>
      </c>
      <c r="C46" s="60"/>
      <c r="D46" s="124">
        <v>8</v>
      </c>
      <c r="E46" s="72">
        <v>5</v>
      </c>
      <c r="F46" s="128" t="s">
        <v>843</v>
      </c>
      <c r="G46" s="127">
        <f t="shared" si="1"/>
        <v>531</v>
      </c>
      <c r="I46" s="72" t="s">
        <v>797</v>
      </c>
      <c r="J46" s="110" t="s">
        <v>21</v>
      </c>
      <c r="K46" s="60" t="s">
        <v>291</v>
      </c>
      <c r="L46" s="60" t="s">
        <v>291</v>
      </c>
      <c r="M46" s="60" t="s">
        <v>291</v>
      </c>
      <c r="N46" s="60" t="s">
        <v>291</v>
      </c>
      <c r="O46" s="60" t="s">
        <v>291</v>
      </c>
      <c r="P46" s="60" t="s">
        <v>291</v>
      </c>
      <c r="Q46" s="60" t="s">
        <v>291</v>
      </c>
    </row>
    <row r="47" spans="1:17" ht="13.5" customHeight="1">
      <c r="A47" s="244"/>
      <c r="B47" s="278" t="s">
        <v>299</v>
      </c>
      <c r="C47" s="61"/>
      <c r="D47" s="125">
        <v>11</v>
      </c>
      <c r="E47" s="72">
        <v>5</v>
      </c>
      <c r="F47" s="128" t="s">
        <v>844</v>
      </c>
      <c r="G47" s="127">
        <f t="shared" si="1"/>
        <v>531</v>
      </c>
      <c r="I47" s="72" t="s">
        <v>798</v>
      </c>
      <c r="J47" s="60" t="s">
        <v>291</v>
      </c>
      <c r="K47" s="131" t="s">
        <v>292</v>
      </c>
      <c r="L47" s="131" t="s">
        <v>292</v>
      </c>
      <c r="M47" s="131" t="s">
        <v>292</v>
      </c>
      <c r="N47" s="131" t="s">
        <v>292</v>
      </c>
      <c r="O47" s="131" t="s">
        <v>292</v>
      </c>
      <c r="P47" s="131" t="s">
        <v>292</v>
      </c>
      <c r="Q47" s="131" t="s">
        <v>292</v>
      </c>
    </row>
    <row r="48" spans="1:17" ht="13.5" customHeight="1">
      <c r="A48" s="244"/>
      <c r="B48" s="279"/>
      <c r="C48" s="62"/>
      <c r="D48" s="125">
        <v>11</v>
      </c>
      <c r="E48" s="72">
        <v>5</v>
      </c>
      <c r="F48" s="128" t="s">
        <v>845</v>
      </c>
      <c r="G48" s="127">
        <f t="shared" si="1"/>
        <v>531</v>
      </c>
      <c r="I48" s="72" t="s">
        <v>799</v>
      </c>
      <c r="J48" s="131" t="s">
        <v>292</v>
      </c>
      <c r="K48" s="131" t="s">
        <v>292</v>
      </c>
      <c r="L48" s="131" t="s">
        <v>292</v>
      </c>
      <c r="M48" s="139" t="s">
        <v>293</v>
      </c>
      <c r="N48" s="139" t="s">
        <v>293</v>
      </c>
      <c r="O48" s="139" t="s">
        <v>293</v>
      </c>
      <c r="P48" s="139" t="s">
        <v>293</v>
      </c>
      <c r="Q48" s="142" t="s">
        <v>294</v>
      </c>
    </row>
    <row r="49" spans="1:17" ht="13.5" customHeight="1">
      <c r="A49" s="244"/>
      <c r="B49" s="279"/>
      <c r="C49" s="62"/>
      <c r="D49" s="125">
        <v>11</v>
      </c>
      <c r="E49" s="72">
        <v>5</v>
      </c>
      <c r="F49" s="128" t="s">
        <v>846</v>
      </c>
      <c r="G49" s="127">
        <f t="shared" si="1"/>
        <v>531</v>
      </c>
      <c r="I49" s="72" t="s">
        <v>800</v>
      </c>
      <c r="J49" s="142" t="s">
        <v>294</v>
      </c>
      <c r="K49" s="144" t="s">
        <v>295</v>
      </c>
      <c r="L49" s="144" t="s">
        <v>295</v>
      </c>
      <c r="M49" s="144" t="s">
        <v>295</v>
      </c>
      <c r="N49" s="144" t="s">
        <v>295</v>
      </c>
      <c r="O49" s="144" t="s">
        <v>295</v>
      </c>
      <c r="P49" s="144" t="s">
        <v>295</v>
      </c>
      <c r="Q49" s="144" t="s">
        <v>295</v>
      </c>
    </row>
    <row r="50" spans="1:17" ht="13.5" customHeight="1">
      <c r="A50" s="244"/>
      <c r="B50" s="280"/>
      <c r="C50" s="63"/>
      <c r="D50" s="125">
        <v>11</v>
      </c>
      <c r="E50" s="72">
        <v>5</v>
      </c>
      <c r="F50" s="128" t="s">
        <v>847</v>
      </c>
      <c r="G50" s="127">
        <f t="shared" si="1"/>
        <v>531</v>
      </c>
      <c r="I50" s="72" t="s">
        <v>801</v>
      </c>
      <c r="J50" s="144" t="s">
        <v>295</v>
      </c>
      <c r="K50" s="144" t="s">
        <v>295</v>
      </c>
      <c r="L50" s="144" t="s">
        <v>295</v>
      </c>
      <c r="M50" s="144" t="s">
        <v>295</v>
      </c>
      <c r="N50" s="130"/>
      <c r="O50" s="130"/>
      <c r="P50" s="130"/>
      <c r="Q50" s="171"/>
    </row>
    <row r="51" spans="1:17" ht="13.5" customHeight="1">
      <c r="A51" s="244"/>
      <c r="B51" s="281" t="s">
        <v>300</v>
      </c>
      <c r="C51" s="64"/>
      <c r="D51" s="124">
        <v>7</v>
      </c>
      <c r="E51" s="72">
        <v>6</v>
      </c>
      <c r="F51" s="128" t="s">
        <v>824</v>
      </c>
      <c r="G51" s="127">
        <f t="shared" si="1"/>
        <v>532</v>
      </c>
      <c r="I51" s="72" t="s">
        <v>802</v>
      </c>
      <c r="J51" s="130"/>
      <c r="K51" s="130"/>
      <c r="L51" s="130"/>
      <c r="M51" s="130"/>
      <c r="N51" s="130"/>
      <c r="O51" s="130"/>
      <c r="P51" s="130"/>
      <c r="Q51" s="171"/>
    </row>
    <row r="52" spans="1:17" ht="13.5" customHeight="1">
      <c r="A52" s="244"/>
      <c r="B52" s="282"/>
      <c r="C52" s="65"/>
      <c r="D52" s="124">
        <v>4</v>
      </c>
      <c r="E52" s="72">
        <v>6</v>
      </c>
      <c r="F52" s="128" t="s">
        <v>848</v>
      </c>
      <c r="G52" s="127">
        <f t="shared" si="1"/>
        <v>532</v>
      </c>
    </row>
    <row r="53" spans="1:17" ht="13.5" customHeight="1">
      <c r="A53" s="244"/>
      <c r="B53" s="282"/>
      <c r="C53" s="65"/>
      <c r="D53" s="124">
        <v>5</v>
      </c>
      <c r="E53" s="72">
        <v>6</v>
      </c>
      <c r="F53" s="128" t="s">
        <v>849</v>
      </c>
      <c r="G53" s="127">
        <f t="shared" si="1"/>
        <v>532</v>
      </c>
      <c r="I53" s="72" t="s">
        <v>892</v>
      </c>
      <c r="J53" s="72" t="s">
        <v>804</v>
      </c>
      <c r="K53" s="72" t="s">
        <v>805</v>
      </c>
      <c r="L53" s="72" t="s">
        <v>806</v>
      </c>
      <c r="M53" s="72" t="s">
        <v>807</v>
      </c>
      <c r="N53" s="72" t="s">
        <v>808</v>
      </c>
      <c r="O53" s="72" t="s">
        <v>809</v>
      </c>
      <c r="P53" s="72" t="s">
        <v>810</v>
      </c>
      <c r="Q53" s="72" t="s">
        <v>811</v>
      </c>
    </row>
    <row r="54" spans="1:17" ht="13.5" customHeight="1">
      <c r="A54" s="244"/>
      <c r="B54" s="282"/>
      <c r="C54" s="65"/>
      <c r="D54" s="124">
        <v>5</v>
      </c>
      <c r="E54" s="72">
        <v>6</v>
      </c>
      <c r="F54" s="128" t="s">
        <v>850</v>
      </c>
      <c r="G54" s="127">
        <f t="shared" si="1"/>
        <v>532</v>
      </c>
      <c r="I54" s="72" t="s">
        <v>795</v>
      </c>
      <c r="J54" s="60" t="s">
        <v>296</v>
      </c>
      <c r="K54" s="139" t="s">
        <v>297</v>
      </c>
      <c r="L54" s="139" t="s">
        <v>297</v>
      </c>
      <c r="M54" s="139" t="s">
        <v>297</v>
      </c>
      <c r="N54" s="139" t="s">
        <v>297</v>
      </c>
      <c r="O54" s="139" t="s">
        <v>297</v>
      </c>
      <c r="P54" s="139" t="s">
        <v>297</v>
      </c>
      <c r="Q54" s="139" t="s">
        <v>297</v>
      </c>
    </row>
    <row r="55" spans="1:17" ht="13.5" customHeight="1">
      <c r="A55" s="244"/>
      <c r="B55" s="283"/>
      <c r="C55" s="66"/>
      <c r="D55" s="124">
        <v>6</v>
      </c>
      <c r="E55" s="72">
        <v>6</v>
      </c>
      <c r="F55" s="128" t="s">
        <v>851</v>
      </c>
      <c r="G55" s="127">
        <f t="shared" si="1"/>
        <v>532</v>
      </c>
      <c r="I55" s="72" t="s">
        <v>796</v>
      </c>
      <c r="J55" s="139" t="s">
        <v>297</v>
      </c>
      <c r="K55" s="139" t="s">
        <v>297</v>
      </c>
      <c r="L55" s="139" t="s">
        <v>297</v>
      </c>
      <c r="M55" s="139" t="s">
        <v>297</v>
      </c>
      <c r="N55" s="136" t="s">
        <v>298</v>
      </c>
      <c r="O55" s="136" t="s">
        <v>298</v>
      </c>
      <c r="P55" s="136" t="s">
        <v>298</v>
      </c>
      <c r="Q55" s="136" t="s">
        <v>298</v>
      </c>
    </row>
    <row r="56" spans="1:17" ht="15">
      <c r="A56" s="244"/>
      <c r="B56" s="60" t="s">
        <v>301</v>
      </c>
      <c r="C56" s="60"/>
      <c r="D56" s="124">
        <v>2.9999999999999898</v>
      </c>
      <c r="E56" s="72">
        <v>6</v>
      </c>
      <c r="F56" s="128" t="s">
        <v>852</v>
      </c>
      <c r="G56" s="127">
        <f t="shared" si="1"/>
        <v>532</v>
      </c>
      <c r="I56" s="72" t="s">
        <v>797</v>
      </c>
      <c r="J56" s="136" t="s">
        <v>298</v>
      </c>
      <c r="K56" s="136" t="s">
        <v>298</v>
      </c>
      <c r="L56" s="136" t="s">
        <v>298</v>
      </c>
      <c r="M56" s="136" t="s">
        <v>298</v>
      </c>
      <c r="N56" s="145" t="s">
        <v>893</v>
      </c>
      <c r="O56" s="145" t="s">
        <v>893</v>
      </c>
      <c r="P56" s="145" t="s">
        <v>893</v>
      </c>
      <c r="Q56" s="145" t="s">
        <v>893</v>
      </c>
    </row>
    <row r="57" spans="1:17" ht="15">
      <c r="A57" s="251" t="s">
        <v>419</v>
      </c>
      <c r="B57" s="60" t="s">
        <v>425</v>
      </c>
      <c r="C57" s="60"/>
      <c r="D57" s="124">
        <v>2</v>
      </c>
      <c r="E57" s="72">
        <v>6</v>
      </c>
      <c r="F57" s="128" t="s">
        <v>853</v>
      </c>
      <c r="G57" s="127">
        <f t="shared" si="1"/>
        <v>532</v>
      </c>
      <c r="I57" s="72" t="s">
        <v>798</v>
      </c>
      <c r="J57" s="145" t="s">
        <v>893</v>
      </c>
      <c r="K57" s="145" t="s">
        <v>893</v>
      </c>
      <c r="L57" s="145" t="s">
        <v>893</v>
      </c>
      <c r="M57" s="145" t="s">
        <v>893</v>
      </c>
      <c r="N57" s="145" t="s">
        <v>893</v>
      </c>
      <c r="O57" s="145" t="s">
        <v>893</v>
      </c>
      <c r="P57" s="145" t="s">
        <v>893</v>
      </c>
      <c r="Q57" s="146" t="s">
        <v>894</v>
      </c>
    </row>
    <row r="58" spans="1:17" ht="15">
      <c r="A58" s="252"/>
      <c r="B58" s="60" t="s">
        <v>420</v>
      </c>
      <c r="C58" s="60"/>
      <c r="D58" s="124">
        <v>4</v>
      </c>
      <c r="E58" s="72">
        <v>6</v>
      </c>
      <c r="F58" s="128" t="s">
        <v>854</v>
      </c>
      <c r="G58" s="127">
        <f t="shared" si="1"/>
        <v>532</v>
      </c>
      <c r="I58" s="72" t="s">
        <v>799</v>
      </c>
      <c r="J58" s="146" t="s">
        <v>894</v>
      </c>
      <c r="K58" s="146" t="s">
        <v>894</v>
      </c>
      <c r="L58" s="146" t="s">
        <v>894</v>
      </c>
      <c r="M58" s="146" t="s">
        <v>894</v>
      </c>
      <c r="N58" s="146" t="s">
        <v>894</v>
      </c>
      <c r="O58" s="146" t="s">
        <v>894</v>
      </c>
      <c r="P58" s="146" t="s">
        <v>894</v>
      </c>
      <c r="Q58" s="146" t="s">
        <v>894</v>
      </c>
    </row>
    <row r="59" spans="1:17" ht="15">
      <c r="A59" s="252"/>
      <c r="B59" s="60" t="s">
        <v>421</v>
      </c>
      <c r="C59" s="60"/>
      <c r="D59" s="124">
        <v>4</v>
      </c>
      <c r="E59" s="72">
        <v>6</v>
      </c>
      <c r="F59" s="128" t="s">
        <v>855</v>
      </c>
      <c r="G59" s="127">
        <f t="shared" si="1"/>
        <v>532</v>
      </c>
      <c r="I59" s="72" t="s">
        <v>800</v>
      </c>
      <c r="J59" s="146" t="s">
        <v>894</v>
      </c>
      <c r="K59" s="146" t="s">
        <v>894</v>
      </c>
      <c r="L59" s="149" t="s">
        <v>895</v>
      </c>
      <c r="M59" s="149" t="s">
        <v>895</v>
      </c>
      <c r="N59" s="149" t="s">
        <v>895</v>
      </c>
      <c r="O59" s="149" t="s">
        <v>895</v>
      </c>
      <c r="P59" s="149" t="s">
        <v>895</v>
      </c>
      <c r="Q59" s="149" t="s">
        <v>895</v>
      </c>
    </row>
    <row r="60" spans="1:17" ht="15">
      <c r="A60" s="252"/>
      <c r="B60" s="60" t="s">
        <v>422</v>
      </c>
      <c r="C60" s="60"/>
      <c r="D60" s="124">
        <v>6</v>
      </c>
      <c r="E60" s="72">
        <v>6</v>
      </c>
      <c r="F60" s="128" t="s">
        <v>856</v>
      </c>
      <c r="G60" s="127">
        <f t="shared" si="1"/>
        <v>532</v>
      </c>
      <c r="I60" s="72" t="s">
        <v>801</v>
      </c>
      <c r="J60" s="149" t="s">
        <v>895</v>
      </c>
      <c r="K60" s="149" t="s">
        <v>895</v>
      </c>
      <c r="L60" s="149" t="s">
        <v>895</v>
      </c>
      <c r="M60" s="149" t="s">
        <v>895</v>
      </c>
      <c r="N60" s="149" t="s">
        <v>895</v>
      </c>
      <c r="O60" s="81" t="s">
        <v>896</v>
      </c>
      <c r="P60" s="81" t="s">
        <v>896</v>
      </c>
      <c r="Q60" s="81" t="s">
        <v>896</v>
      </c>
    </row>
    <row r="61" spans="1:17" ht="15">
      <c r="A61" s="252"/>
      <c r="B61" s="60" t="s">
        <v>423</v>
      </c>
      <c r="C61" s="60"/>
      <c r="D61" s="124">
        <v>1</v>
      </c>
      <c r="E61" s="72">
        <v>6</v>
      </c>
      <c r="F61" s="128" t="s">
        <v>651</v>
      </c>
      <c r="G61" s="127">
        <f t="shared" si="1"/>
        <v>532</v>
      </c>
      <c r="I61" s="72" t="s">
        <v>802</v>
      </c>
      <c r="J61" s="81" t="s">
        <v>896</v>
      </c>
      <c r="K61" s="81" t="s">
        <v>896</v>
      </c>
      <c r="L61" s="81" t="s">
        <v>896</v>
      </c>
      <c r="M61" s="81" t="s">
        <v>896</v>
      </c>
      <c r="N61" s="81" t="s">
        <v>896</v>
      </c>
      <c r="O61" s="81" t="s">
        <v>896</v>
      </c>
      <c r="P61" s="81" t="s">
        <v>896</v>
      </c>
      <c r="Q61" s="81" t="s">
        <v>896</v>
      </c>
    </row>
    <row r="62" spans="1:17" ht="15">
      <c r="A62" s="252"/>
      <c r="B62" s="60" t="s">
        <v>424</v>
      </c>
      <c r="C62" s="60"/>
      <c r="D62" s="124">
        <v>1</v>
      </c>
      <c r="E62" s="72">
        <v>6</v>
      </c>
      <c r="F62" s="128" t="s">
        <v>648</v>
      </c>
      <c r="G62" s="127">
        <f t="shared" si="1"/>
        <v>532</v>
      </c>
    </row>
    <row r="63" spans="1:17" ht="15">
      <c r="A63" s="252"/>
      <c r="B63" s="60" t="s">
        <v>446</v>
      </c>
      <c r="C63" s="60"/>
      <c r="D63" s="124">
        <v>6</v>
      </c>
      <c r="E63" s="72">
        <v>6</v>
      </c>
      <c r="F63" s="128" t="s">
        <v>459</v>
      </c>
      <c r="G63" s="127">
        <f t="shared" si="1"/>
        <v>532</v>
      </c>
      <c r="I63" s="72" t="s">
        <v>897</v>
      </c>
      <c r="J63" s="72" t="s">
        <v>804</v>
      </c>
      <c r="K63" s="72" t="s">
        <v>805</v>
      </c>
      <c r="L63" s="72" t="s">
        <v>806</v>
      </c>
      <c r="M63" s="72" t="s">
        <v>807</v>
      </c>
      <c r="N63" s="72" t="s">
        <v>808</v>
      </c>
      <c r="O63" s="72" t="s">
        <v>809</v>
      </c>
      <c r="P63" s="72" t="s">
        <v>810</v>
      </c>
      <c r="Q63" s="72" t="s">
        <v>811</v>
      </c>
    </row>
    <row r="64" spans="1:17" ht="15">
      <c r="A64" s="252"/>
      <c r="B64" s="60" t="s">
        <v>445</v>
      </c>
      <c r="C64" s="60"/>
      <c r="D64" s="124">
        <v>6</v>
      </c>
      <c r="E64" s="72">
        <v>6</v>
      </c>
      <c r="F64" s="128" t="s">
        <v>857</v>
      </c>
      <c r="G64" s="127">
        <f t="shared" si="1"/>
        <v>532</v>
      </c>
      <c r="I64" s="72" t="s">
        <v>795</v>
      </c>
      <c r="J64" s="131" t="s">
        <v>899</v>
      </c>
      <c r="K64" s="131" t="s">
        <v>899</v>
      </c>
      <c r="L64" s="131" t="s">
        <v>899</v>
      </c>
      <c r="M64" s="131" t="s">
        <v>899</v>
      </c>
      <c r="N64" s="131" t="s">
        <v>899</v>
      </c>
      <c r="O64" s="131" t="s">
        <v>899</v>
      </c>
      <c r="P64" s="131" t="s">
        <v>899</v>
      </c>
      <c r="Q64" s="151" t="s">
        <v>900</v>
      </c>
    </row>
    <row r="65" spans="1:17" ht="13.5" customHeight="1">
      <c r="A65" s="238" t="s">
        <v>462</v>
      </c>
      <c r="B65" s="275" t="s">
        <v>463</v>
      </c>
      <c r="C65" s="67"/>
      <c r="D65" s="124">
        <v>1</v>
      </c>
      <c r="E65" s="72">
        <v>7</v>
      </c>
      <c r="F65" s="128" t="s">
        <v>607</v>
      </c>
      <c r="G65" s="127">
        <f t="shared" si="1"/>
        <v>533</v>
      </c>
      <c r="I65" s="72" t="s">
        <v>796</v>
      </c>
      <c r="J65" s="151" t="s">
        <v>900</v>
      </c>
      <c r="K65" s="151" t="s">
        <v>900</v>
      </c>
      <c r="L65" s="151" t="s">
        <v>900</v>
      </c>
      <c r="M65" s="141" t="s">
        <v>901</v>
      </c>
      <c r="N65" s="141" t="s">
        <v>901</v>
      </c>
      <c r="O65" s="141" t="s">
        <v>901</v>
      </c>
      <c r="P65" s="141" t="s">
        <v>901</v>
      </c>
      <c r="Q65" s="141" t="s">
        <v>901</v>
      </c>
    </row>
    <row r="66" spans="1:17" ht="13.5" customHeight="1">
      <c r="A66" s="238"/>
      <c r="B66" s="276"/>
      <c r="C66" s="68"/>
      <c r="D66" s="124">
        <v>1</v>
      </c>
      <c r="E66" s="72">
        <v>7</v>
      </c>
      <c r="F66" s="128" t="s">
        <v>858</v>
      </c>
      <c r="G66" s="127">
        <f t="shared" si="1"/>
        <v>533</v>
      </c>
      <c r="I66" s="72" t="s">
        <v>797</v>
      </c>
      <c r="J66" s="139" t="s">
        <v>902</v>
      </c>
      <c r="K66" s="139" t="s">
        <v>902</v>
      </c>
      <c r="L66" s="139" t="s">
        <v>902</v>
      </c>
      <c r="M66" s="139" t="s">
        <v>902</v>
      </c>
      <c r="N66" s="139" t="s">
        <v>902</v>
      </c>
      <c r="O66" s="146" t="s">
        <v>903</v>
      </c>
      <c r="P66" s="146" t="s">
        <v>903</v>
      </c>
      <c r="Q66" s="146" t="s">
        <v>903</v>
      </c>
    </row>
    <row r="67" spans="1:17" ht="13.5" customHeight="1">
      <c r="A67" s="238"/>
      <c r="B67" s="276"/>
      <c r="C67" s="68"/>
      <c r="D67" s="124">
        <v>1</v>
      </c>
      <c r="E67" s="72">
        <v>7</v>
      </c>
      <c r="F67" s="128" t="s">
        <v>640</v>
      </c>
      <c r="G67" s="127">
        <f t="shared" ref="G67:G119" si="3">E67+$N$2-1</f>
        <v>533</v>
      </c>
      <c r="I67" s="72" t="s">
        <v>798</v>
      </c>
      <c r="J67" s="146" t="s">
        <v>903</v>
      </c>
      <c r="K67" s="146" t="s">
        <v>903</v>
      </c>
      <c r="L67" s="146" t="s">
        <v>903</v>
      </c>
      <c r="M67" s="152" t="s">
        <v>904</v>
      </c>
      <c r="N67" s="152" t="s">
        <v>904</v>
      </c>
      <c r="O67" s="152" t="s">
        <v>904</v>
      </c>
      <c r="P67" s="138" t="s">
        <v>425</v>
      </c>
      <c r="Q67" s="138" t="s">
        <v>425</v>
      </c>
    </row>
    <row r="68" spans="1:17" ht="13.5" customHeight="1">
      <c r="A68" s="238"/>
      <c r="B68" s="276"/>
      <c r="C68" s="68"/>
      <c r="D68" s="124">
        <v>1</v>
      </c>
      <c r="E68" s="72">
        <v>7</v>
      </c>
      <c r="F68" s="128" t="s">
        <v>115</v>
      </c>
      <c r="G68" s="127">
        <f t="shared" si="3"/>
        <v>533</v>
      </c>
      <c r="I68" s="72" t="s">
        <v>799</v>
      </c>
      <c r="J68" s="144" t="s">
        <v>420</v>
      </c>
      <c r="K68" s="144" t="s">
        <v>420</v>
      </c>
      <c r="L68" s="144" t="s">
        <v>420</v>
      </c>
      <c r="M68" s="144" t="s">
        <v>420</v>
      </c>
      <c r="N68" s="154" t="s">
        <v>905</v>
      </c>
      <c r="O68" s="154" t="s">
        <v>905</v>
      </c>
      <c r="P68" s="154" t="s">
        <v>905</v>
      </c>
      <c r="Q68" s="154" t="s">
        <v>905</v>
      </c>
    </row>
    <row r="69" spans="1:17" ht="13.5" customHeight="1">
      <c r="A69" s="238"/>
      <c r="B69" s="276"/>
      <c r="C69" s="68"/>
      <c r="D69" s="124">
        <v>1</v>
      </c>
      <c r="E69" s="72">
        <v>7</v>
      </c>
      <c r="F69" s="128" t="s">
        <v>116</v>
      </c>
      <c r="G69" s="127">
        <f t="shared" si="3"/>
        <v>533</v>
      </c>
      <c r="I69" s="72" t="s">
        <v>800</v>
      </c>
      <c r="J69" s="153" t="s">
        <v>422</v>
      </c>
      <c r="K69" s="153" t="s">
        <v>422</v>
      </c>
      <c r="L69" s="153" t="s">
        <v>422</v>
      </c>
      <c r="M69" s="153" t="s">
        <v>422</v>
      </c>
      <c r="N69" s="153" t="s">
        <v>422</v>
      </c>
      <c r="O69" s="153" t="s">
        <v>422</v>
      </c>
      <c r="P69" s="144" t="s">
        <v>423</v>
      </c>
      <c r="Q69" s="133" t="s">
        <v>424</v>
      </c>
    </row>
    <row r="70" spans="1:17" ht="13.5" customHeight="1">
      <c r="A70" s="238"/>
      <c r="B70" s="277"/>
      <c r="C70" s="69"/>
      <c r="D70" s="124">
        <v>1</v>
      </c>
      <c r="E70" s="72">
        <v>7</v>
      </c>
      <c r="F70" s="128" t="s">
        <v>117</v>
      </c>
      <c r="G70" s="127">
        <f t="shared" si="3"/>
        <v>533</v>
      </c>
      <c r="I70" s="72" t="s">
        <v>801</v>
      </c>
      <c r="J70" s="132" t="s">
        <v>446</v>
      </c>
      <c r="K70" s="132" t="s">
        <v>446</v>
      </c>
      <c r="L70" s="132" t="s">
        <v>446</v>
      </c>
      <c r="M70" s="132" t="s">
        <v>446</v>
      </c>
      <c r="N70" s="132" t="s">
        <v>446</v>
      </c>
      <c r="O70" s="132" t="s">
        <v>446</v>
      </c>
      <c r="P70" s="148" t="s">
        <v>445</v>
      </c>
      <c r="Q70" s="148" t="s">
        <v>445</v>
      </c>
    </row>
    <row r="71" spans="1:17" ht="15">
      <c r="A71" s="238"/>
      <c r="B71" s="70" t="s">
        <v>464</v>
      </c>
      <c r="C71" s="70"/>
      <c r="D71" s="124">
        <v>1</v>
      </c>
      <c r="E71" s="72">
        <v>7</v>
      </c>
      <c r="F71" s="128" t="s">
        <v>118</v>
      </c>
      <c r="G71" s="127">
        <f t="shared" si="3"/>
        <v>533</v>
      </c>
      <c r="I71" s="72" t="s">
        <v>802</v>
      </c>
      <c r="J71" s="148" t="s">
        <v>445</v>
      </c>
      <c r="K71" s="148" t="s">
        <v>445</v>
      </c>
      <c r="L71" s="148" t="s">
        <v>445</v>
      </c>
      <c r="M71" s="148" t="s">
        <v>445</v>
      </c>
      <c r="N71" s="130"/>
      <c r="O71" s="130"/>
      <c r="P71" s="130"/>
      <c r="Q71" s="130"/>
    </row>
    <row r="72" spans="1:17" ht="15">
      <c r="A72" s="238"/>
      <c r="B72" s="70" t="s">
        <v>465</v>
      </c>
      <c r="C72" s="70"/>
      <c r="D72" s="124">
        <v>1</v>
      </c>
      <c r="E72" s="72">
        <v>7</v>
      </c>
      <c r="F72" s="128" t="s">
        <v>818</v>
      </c>
      <c r="G72" s="127">
        <f t="shared" si="3"/>
        <v>533</v>
      </c>
    </row>
    <row r="73" spans="1:17" ht="15">
      <c r="A73" s="238"/>
      <c r="B73" s="70" t="s">
        <v>466</v>
      </c>
      <c r="C73" s="70"/>
      <c r="D73" s="124">
        <v>1</v>
      </c>
      <c r="E73" s="72">
        <v>7</v>
      </c>
      <c r="F73" s="128" t="s">
        <v>819</v>
      </c>
      <c r="G73" s="127">
        <f t="shared" si="3"/>
        <v>533</v>
      </c>
      <c r="I73" s="72" t="s">
        <v>898</v>
      </c>
      <c r="J73" s="72" t="s">
        <v>804</v>
      </c>
      <c r="K73" s="72" t="s">
        <v>805</v>
      </c>
      <c r="L73" s="72" t="s">
        <v>806</v>
      </c>
      <c r="M73" s="72" t="s">
        <v>807</v>
      </c>
      <c r="N73" s="72" t="s">
        <v>808</v>
      </c>
      <c r="O73" s="72" t="s">
        <v>809</v>
      </c>
      <c r="P73" s="72" t="s">
        <v>810</v>
      </c>
      <c r="Q73" s="72" t="s">
        <v>811</v>
      </c>
    </row>
    <row r="74" spans="1:17" ht="15">
      <c r="A74" s="238"/>
      <c r="B74" s="70" t="s">
        <v>467</v>
      </c>
      <c r="C74" s="70"/>
      <c r="D74" s="124">
        <v>1</v>
      </c>
      <c r="E74" s="72">
        <v>7</v>
      </c>
      <c r="F74" s="128" t="s">
        <v>820</v>
      </c>
      <c r="G74" s="127">
        <f t="shared" si="3"/>
        <v>533</v>
      </c>
      <c r="I74" s="72" t="s">
        <v>795</v>
      </c>
      <c r="J74" s="157" t="s">
        <v>906</v>
      </c>
      <c r="K74" s="157" t="s">
        <v>906</v>
      </c>
      <c r="L74" s="157" t="s">
        <v>906</v>
      </c>
      <c r="M74" s="157" t="s">
        <v>906</v>
      </c>
      <c r="N74" s="157" t="s">
        <v>906</v>
      </c>
      <c r="O74" s="157" t="s">
        <v>906</v>
      </c>
      <c r="P74" s="157" t="s">
        <v>906</v>
      </c>
      <c r="Q74" s="164" t="s">
        <v>907</v>
      </c>
    </row>
    <row r="75" spans="1:17" ht="15">
      <c r="A75" s="238"/>
      <c r="B75" s="70" t="s">
        <v>468</v>
      </c>
      <c r="C75" s="70"/>
      <c r="D75" s="124">
        <v>1</v>
      </c>
      <c r="E75" s="72">
        <v>7</v>
      </c>
      <c r="F75" s="128" t="s">
        <v>859</v>
      </c>
      <c r="G75" s="127">
        <f t="shared" si="3"/>
        <v>533</v>
      </c>
      <c r="I75" s="72" t="s">
        <v>796</v>
      </c>
      <c r="J75" s="164" t="s">
        <v>907</v>
      </c>
      <c r="K75" s="164" t="s">
        <v>907</v>
      </c>
      <c r="L75" s="164" t="s">
        <v>907</v>
      </c>
      <c r="M75" s="164" t="s">
        <v>907</v>
      </c>
      <c r="N75" s="164" t="s">
        <v>907</v>
      </c>
      <c r="O75" s="164" t="s">
        <v>907</v>
      </c>
      <c r="P75" s="14" t="s">
        <v>207</v>
      </c>
      <c r="Q75" s="53" t="s">
        <v>207</v>
      </c>
    </row>
    <row r="76" spans="1:17" ht="15">
      <c r="A76" s="238"/>
      <c r="B76" s="70" t="s">
        <v>469</v>
      </c>
      <c r="C76" s="70"/>
      <c r="D76" s="124">
        <v>3</v>
      </c>
      <c r="E76" s="72">
        <v>7</v>
      </c>
      <c r="F76" s="128" t="s">
        <v>860</v>
      </c>
      <c r="G76" s="127">
        <f t="shared" si="3"/>
        <v>533</v>
      </c>
      <c r="I76" s="72" t="s">
        <v>797</v>
      </c>
      <c r="J76" s="159" t="s">
        <v>195</v>
      </c>
      <c r="K76" s="158" t="s">
        <v>196</v>
      </c>
      <c r="L76" s="111" t="s">
        <v>912</v>
      </c>
      <c r="M76" s="117" t="s">
        <v>913</v>
      </c>
      <c r="N76" s="111" t="s">
        <v>199</v>
      </c>
      <c r="O76" s="117" t="s">
        <v>908</v>
      </c>
      <c r="P76" s="160" t="s">
        <v>201</v>
      </c>
      <c r="Q76" s="161" t="s">
        <v>202</v>
      </c>
    </row>
    <row r="77" spans="1:17" ht="15">
      <c r="A77" s="238"/>
      <c r="B77" s="70" t="s">
        <v>470</v>
      </c>
      <c r="C77" s="70"/>
      <c r="D77" s="124">
        <v>1</v>
      </c>
      <c r="E77" s="72">
        <v>7</v>
      </c>
      <c r="F77" s="128" t="s">
        <v>861</v>
      </c>
      <c r="G77" s="127">
        <f t="shared" si="3"/>
        <v>533</v>
      </c>
      <c r="I77" s="72" t="s">
        <v>798</v>
      </c>
      <c r="J77" s="81" t="s">
        <v>909</v>
      </c>
      <c r="K77" s="81" t="s">
        <v>910</v>
      </c>
      <c r="L77" s="109" t="s">
        <v>204</v>
      </c>
      <c r="M77" s="118" t="s">
        <v>205</v>
      </c>
      <c r="N77" s="119" t="s">
        <v>911</v>
      </c>
      <c r="O77" s="83" t="s">
        <v>206</v>
      </c>
      <c r="P77" s="81" t="s">
        <v>915</v>
      </c>
      <c r="Q77" s="110" t="s">
        <v>914</v>
      </c>
    </row>
    <row r="78" spans="1:17" ht="15">
      <c r="A78" s="242" t="s">
        <v>557</v>
      </c>
      <c r="B78" s="71" t="s">
        <v>558</v>
      </c>
      <c r="C78" s="71"/>
      <c r="D78" s="124">
        <v>1</v>
      </c>
      <c r="E78" s="72">
        <v>7</v>
      </c>
      <c r="F78" s="128" t="s">
        <v>862</v>
      </c>
      <c r="G78" s="127">
        <f t="shared" si="3"/>
        <v>533</v>
      </c>
      <c r="I78" s="72" t="s">
        <v>799</v>
      </c>
      <c r="J78" s="165" t="s">
        <v>916</v>
      </c>
      <c r="K78" s="84" t="s">
        <v>917</v>
      </c>
      <c r="L78" s="91" t="s">
        <v>918</v>
      </c>
      <c r="M78" s="163" t="s">
        <v>919</v>
      </c>
      <c r="N78" s="70" t="s">
        <v>464</v>
      </c>
      <c r="O78" s="141" t="s">
        <v>465</v>
      </c>
      <c r="P78" s="152" t="s">
        <v>466</v>
      </c>
      <c r="Q78" s="154" t="s">
        <v>467</v>
      </c>
    </row>
    <row r="79" spans="1:17" ht="15">
      <c r="A79" s="242"/>
      <c r="B79" s="70" t="s">
        <v>559</v>
      </c>
      <c r="C79" s="70"/>
      <c r="D79" s="124">
        <v>1</v>
      </c>
      <c r="E79" s="72">
        <v>7</v>
      </c>
      <c r="F79" s="128" t="s">
        <v>651</v>
      </c>
      <c r="G79" s="127">
        <f t="shared" si="3"/>
        <v>533</v>
      </c>
      <c r="I79" s="72" t="s">
        <v>800</v>
      </c>
      <c r="J79" s="133" t="s">
        <v>468</v>
      </c>
      <c r="K79" s="155" t="s">
        <v>469</v>
      </c>
      <c r="L79" s="155" t="s">
        <v>469</v>
      </c>
      <c r="M79" s="155" t="s">
        <v>469</v>
      </c>
      <c r="N79" s="132" t="s">
        <v>470</v>
      </c>
      <c r="O79" s="166" t="s">
        <v>558</v>
      </c>
      <c r="P79" s="147" t="s">
        <v>559</v>
      </c>
      <c r="Q79" s="131" t="s">
        <v>560</v>
      </c>
    </row>
    <row r="80" spans="1:17" ht="15">
      <c r="A80" s="242"/>
      <c r="B80" s="70" t="s">
        <v>560</v>
      </c>
      <c r="C80" s="70"/>
      <c r="D80" s="124">
        <v>1</v>
      </c>
      <c r="E80" s="72">
        <v>7</v>
      </c>
      <c r="F80" s="128" t="s">
        <v>648</v>
      </c>
      <c r="G80" s="127">
        <f t="shared" si="3"/>
        <v>533</v>
      </c>
      <c r="I80" s="72" t="s">
        <v>801</v>
      </c>
      <c r="J80" s="139" t="s">
        <v>561</v>
      </c>
      <c r="K80" s="137" t="s">
        <v>562</v>
      </c>
      <c r="L80" s="168" t="s">
        <v>563</v>
      </c>
      <c r="M80" s="134" t="s">
        <v>564</v>
      </c>
      <c r="N80" s="149" t="s">
        <v>920</v>
      </c>
      <c r="O80" s="167" t="s">
        <v>921</v>
      </c>
      <c r="P80" s="151" t="s">
        <v>922</v>
      </c>
      <c r="Q80" s="146" t="s">
        <v>923</v>
      </c>
    </row>
    <row r="81" spans="1:17" ht="15">
      <c r="A81" s="242"/>
      <c r="B81" s="70" t="s">
        <v>561</v>
      </c>
      <c r="C81" s="70"/>
      <c r="D81" s="124">
        <v>1</v>
      </c>
      <c r="E81" s="72">
        <v>7</v>
      </c>
      <c r="F81" s="128" t="s">
        <v>863</v>
      </c>
      <c r="G81" s="127">
        <f t="shared" si="3"/>
        <v>533</v>
      </c>
      <c r="I81" s="72" t="s">
        <v>802</v>
      </c>
      <c r="J81" s="154" t="s">
        <v>926</v>
      </c>
      <c r="K81" s="135" t="s">
        <v>566</v>
      </c>
      <c r="L81" s="143" t="s">
        <v>567</v>
      </c>
      <c r="M81" s="170" t="s">
        <v>924</v>
      </c>
      <c r="N81" s="169" t="s">
        <v>925</v>
      </c>
      <c r="O81" s="156" t="s">
        <v>569</v>
      </c>
      <c r="P81" s="152" t="s">
        <v>570</v>
      </c>
      <c r="Q81" s="130"/>
    </row>
    <row r="82" spans="1:17" ht="15">
      <c r="A82" s="242"/>
      <c r="B82" s="70" t="s">
        <v>562</v>
      </c>
      <c r="C82" s="70"/>
      <c r="D82" s="124">
        <v>1</v>
      </c>
      <c r="E82" s="72">
        <v>7</v>
      </c>
      <c r="F82" s="128" t="s">
        <v>864</v>
      </c>
      <c r="G82" s="127">
        <f t="shared" si="3"/>
        <v>533</v>
      </c>
    </row>
    <row r="83" spans="1:17" ht="15">
      <c r="A83" s="242"/>
      <c r="B83" s="70" t="s">
        <v>563</v>
      </c>
      <c r="C83" s="70"/>
      <c r="D83" s="124">
        <v>1</v>
      </c>
      <c r="E83" s="72">
        <v>7</v>
      </c>
      <c r="F83" s="128" t="s">
        <v>865</v>
      </c>
      <c r="G83" s="127">
        <f t="shared" si="3"/>
        <v>533</v>
      </c>
      <c r="I83" s="72" t="s">
        <v>928</v>
      </c>
      <c r="J83" s="72" t="s">
        <v>804</v>
      </c>
      <c r="K83" s="72" t="s">
        <v>805</v>
      </c>
      <c r="L83" s="72" t="s">
        <v>806</v>
      </c>
      <c r="M83" s="72" t="s">
        <v>807</v>
      </c>
      <c r="N83" s="72" t="s">
        <v>808</v>
      </c>
      <c r="O83" s="72" t="s">
        <v>809</v>
      </c>
      <c r="P83" s="72" t="s">
        <v>810</v>
      </c>
      <c r="Q83" s="72" t="s">
        <v>811</v>
      </c>
    </row>
    <row r="84" spans="1:17" ht="15">
      <c r="A84" s="242"/>
      <c r="B84" s="70" t="s">
        <v>564</v>
      </c>
      <c r="C84" s="70"/>
      <c r="D84" s="124">
        <v>1</v>
      </c>
      <c r="E84" s="72">
        <v>7</v>
      </c>
      <c r="F84" s="128" t="s">
        <v>866</v>
      </c>
      <c r="G84" s="127">
        <f t="shared" si="3"/>
        <v>533</v>
      </c>
      <c r="I84" s="72" t="s">
        <v>795</v>
      </c>
      <c r="J84" s="157" t="s">
        <v>953</v>
      </c>
      <c r="K84" s="93" t="s">
        <v>955</v>
      </c>
      <c r="L84" s="93" t="s">
        <v>955</v>
      </c>
      <c r="M84" s="93" t="s">
        <v>955</v>
      </c>
      <c r="N84" s="90" t="s">
        <v>957</v>
      </c>
      <c r="O84" s="90" t="s">
        <v>957</v>
      </c>
      <c r="P84" s="90" t="s">
        <v>957</v>
      </c>
      <c r="Q84" s="90" t="s">
        <v>957</v>
      </c>
    </row>
    <row r="85" spans="1:17" ht="13.5" customHeight="1">
      <c r="A85" s="242"/>
      <c r="B85" s="275" t="s">
        <v>565</v>
      </c>
      <c r="C85" s="67"/>
      <c r="D85" s="124">
        <v>1</v>
      </c>
      <c r="E85" s="72">
        <v>7</v>
      </c>
      <c r="F85" s="128" t="s">
        <v>867</v>
      </c>
      <c r="G85" s="127">
        <f t="shared" si="3"/>
        <v>533</v>
      </c>
      <c r="I85" s="72" t="s">
        <v>796</v>
      </c>
      <c r="J85" s="90" t="s">
        <v>957</v>
      </c>
      <c r="K85" s="90" t="s">
        <v>957</v>
      </c>
      <c r="L85" s="90" t="s">
        <v>957</v>
      </c>
      <c r="M85" s="90" t="s">
        <v>957</v>
      </c>
      <c r="N85" s="164" t="s">
        <v>958</v>
      </c>
      <c r="O85" s="164" t="s">
        <v>958</v>
      </c>
      <c r="P85" s="164" t="s">
        <v>958</v>
      </c>
      <c r="Q85" s="164" t="s">
        <v>958</v>
      </c>
    </row>
    <row r="86" spans="1:17" ht="13.5" customHeight="1">
      <c r="A86" s="242"/>
      <c r="B86" s="276"/>
      <c r="C86" s="68"/>
      <c r="D86" s="124">
        <v>1</v>
      </c>
      <c r="E86" s="72">
        <v>7</v>
      </c>
      <c r="F86" s="128" t="s">
        <v>868</v>
      </c>
      <c r="G86" s="127">
        <f t="shared" si="3"/>
        <v>533</v>
      </c>
      <c r="I86" s="72" t="s">
        <v>797</v>
      </c>
      <c r="J86" s="164" t="s">
        <v>958</v>
      </c>
      <c r="K86" s="164" t="s">
        <v>958</v>
      </c>
      <c r="L86" s="164" t="s">
        <v>958</v>
      </c>
      <c r="M86" s="164" t="s">
        <v>958</v>
      </c>
      <c r="N86" s="111" t="s">
        <v>960</v>
      </c>
      <c r="O86" s="111" t="s">
        <v>960</v>
      </c>
      <c r="P86" s="189" t="s">
        <v>961</v>
      </c>
      <c r="Q86" s="189" t="s">
        <v>961</v>
      </c>
    </row>
    <row r="87" spans="1:17" ht="13.5" customHeight="1">
      <c r="A87" s="242"/>
      <c r="B87" s="276"/>
      <c r="C87" s="68"/>
      <c r="D87" s="124">
        <v>1</v>
      </c>
      <c r="E87" s="72">
        <v>7</v>
      </c>
      <c r="F87" s="128" t="s">
        <v>869</v>
      </c>
      <c r="G87" s="127">
        <f t="shared" si="3"/>
        <v>533</v>
      </c>
      <c r="I87" s="72" t="s">
        <v>798</v>
      </c>
      <c r="J87" s="162" t="s">
        <v>962</v>
      </c>
      <c r="K87" s="162" t="s">
        <v>962</v>
      </c>
      <c r="L87" s="162" t="s">
        <v>962</v>
      </c>
      <c r="M87" s="119" t="s">
        <v>963</v>
      </c>
      <c r="N87" s="119" t="s">
        <v>963</v>
      </c>
      <c r="O87" s="83" t="s">
        <v>964</v>
      </c>
      <c r="P87" s="83" t="s">
        <v>964</v>
      </c>
      <c r="Q87" s="83" t="s">
        <v>964</v>
      </c>
    </row>
    <row r="88" spans="1:17" ht="13.5" customHeight="1">
      <c r="A88" s="242"/>
      <c r="B88" s="276"/>
      <c r="C88" s="68"/>
      <c r="D88" s="124">
        <v>1</v>
      </c>
      <c r="E88" s="72">
        <v>7</v>
      </c>
      <c r="F88" s="128" t="s">
        <v>870</v>
      </c>
      <c r="G88" s="127">
        <f t="shared" si="3"/>
        <v>533</v>
      </c>
      <c r="I88" s="72" t="s">
        <v>799</v>
      </c>
      <c r="J88" s="83" t="s">
        <v>964</v>
      </c>
      <c r="K88" s="83" t="s">
        <v>964</v>
      </c>
      <c r="L88" s="83" t="s">
        <v>964</v>
      </c>
      <c r="M88" s="83" t="s">
        <v>964</v>
      </c>
      <c r="N88" s="70" t="s">
        <v>665</v>
      </c>
      <c r="O88" s="70" t="s">
        <v>665</v>
      </c>
      <c r="P88" s="70" t="s">
        <v>665</v>
      </c>
      <c r="Q88" s="70" t="s">
        <v>665</v>
      </c>
    </row>
    <row r="89" spans="1:17" ht="13.5" customHeight="1">
      <c r="A89" s="242"/>
      <c r="B89" s="277"/>
      <c r="C89" s="69"/>
      <c r="D89" s="124">
        <v>1</v>
      </c>
      <c r="E89" s="72">
        <v>7</v>
      </c>
      <c r="F89" s="128" t="s">
        <v>871</v>
      </c>
      <c r="G89" s="127">
        <f t="shared" si="3"/>
        <v>533</v>
      </c>
      <c r="I89" s="72" t="s">
        <v>800</v>
      </c>
      <c r="J89" s="70" t="s">
        <v>665</v>
      </c>
      <c r="K89" s="70" t="s">
        <v>665</v>
      </c>
      <c r="L89" s="70" t="s">
        <v>665</v>
      </c>
      <c r="M89" s="70" t="s">
        <v>665</v>
      </c>
      <c r="N89" s="132" t="s">
        <v>965</v>
      </c>
      <c r="O89" s="166" t="s">
        <v>966</v>
      </c>
      <c r="P89" s="147" t="s">
        <v>967</v>
      </c>
      <c r="Q89" s="147" t="s">
        <v>967</v>
      </c>
    </row>
    <row r="90" spans="1:17" ht="15">
      <c r="A90" s="242"/>
      <c r="B90" s="70" t="s">
        <v>566</v>
      </c>
      <c r="C90" s="70"/>
      <c r="D90" s="124">
        <v>1</v>
      </c>
      <c r="E90" s="72">
        <v>7</v>
      </c>
      <c r="F90" s="128" t="s">
        <v>872</v>
      </c>
      <c r="G90" s="127">
        <f t="shared" si="3"/>
        <v>533</v>
      </c>
      <c r="I90" s="72" t="s">
        <v>801</v>
      </c>
      <c r="J90" s="147" t="s">
        <v>967</v>
      </c>
      <c r="K90" s="147" t="s">
        <v>967</v>
      </c>
      <c r="L90" s="147" t="s">
        <v>967</v>
      </c>
      <c r="M90" s="147" t="s">
        <v>967</v>
      </c>
      <c r="N90" s="147" t="s">
        <v>967</v>
      </c>
      <c r="O90" s="147" t="s">
        <v>967</v>
      </c>
      <c r="P90" s="146" t="s">
        <v>968</v>
      </c>
      <c r="Q90" s="146" t="s">
        <v>968</v>
      </c>
    </row>
    <row r="91" spans="1:17" ht="15">
      <c r="A91" s="242"/>
      <c r="B91" s="70" t="s">
        <v>567</v>
      </c>
      <c r="C91" s="70"/>
      <c r="D91" s="124">
        <v>1</v>
      </c>
      <c r="E91" s="72">
        <v>7</v>
      </c>
      <c r="F91" s="128" t="s">
        <v>873</v>
      </c>
      <c r="G91" s="127">
        <f t="shared" si="3"/>
        <v>533</v>
      </c>
      <c r="I91" s="72" t="s">
        <v>802</v>
      </c>
      <c r="J91" s="146" t="s">
        <v>968</v>
      </c>
      <c r="K91" s="146" t="s">
        <v>968</v>
      </c>
      <c r="L91" s="146" t="s">
        <v>968</v>
      </c>
      <c r="M91" s="146" t="s">
        <v>968</v>
      </c>
      <c r="N91" s="146" t="s">
        <v>968</v>
      </c>
      <c r="O91" s="146" t="s">
        <v>968</v>
      </c>
      <c r="P91" s="154" t="s">
        <v>969</v>
      </c>
      <c r="Q91" s="130"/>
    </row>
    <row r="92" spans="1:17" ht="13.5" customHeight="1">
      <c r="A92" s="242"/>
      <c r="B92" s="275" t="s">
        <v>568</v>
      </c>
      <c r="C92" s="67"/>
      <c r="D92" s="124">
        <v>1</v>
      </c>
      <c r="E92" s="72">
        <v>7</v>
      </c>
      <c r="F92" s="128" t="s">
        <v>874</v>
      </c>
      <c r="G92" s="127">
        <f t="shared" si="3"/>
        <v>533</v>
      </c>
    </row>
    <row r="93" spans="1:17" ht="13.5" customHeight="1">
      <c r="A93" s="242"/>
      <c r="B93" s="277"/>
      <c r="C93" s="69"/>
      <c r="D93" s="124">
        <v>1</v>
      </c>
      <c r="E93" s="72">
        <v>7</v>
      </c>
      <c r="F93" s="128" t="s">
        <v>875</v>
      </c>
      <c r="G93" s="127">
        <f t="shared" si="3"/>
        <v>533</v>
      </c>
      <c r="I93" s="72" t="s">
        <v>970</v>
      </c>
      <c r="J93" s="72" t="s">
        <v>804</v>
      </c>
      <c r="K93" s="72" t="s">
        <v>805</v>
      </c>
      <c r="L93" s="72" t="s">
        <v>806</v>
      </c>
      <c r="M93" s="72" t="s">
        <v>807</v>
      </c>
      <c r="N93" s="72" t="s">
        <v>808</v>
      </c>
      <c r="O93" s="72" t="s">
        <v>809</v>
      </c>
      <c r="P93" s="72" t="s">
        <v>810</v>
      </c>
      <c r="Q93" s="72" t="s">
        <v>811</v>
      </c>
    </row>
    <row r="94" spans="1:17" ht="15">
      <c r="A94" s="242"/>
      <c r="B94" s="70" t="s">
        <v>569</v>
      </c>
      <c r="C94" s="70"/>
      <c r="D94" s="124">
        <v>1</v>
      </c>
      <c r="E94" s="72">
        <v>7</v>
      </c>
      <c r="F94" s="128" t="s">
        <v>876</v>
      </c>
      <c r="G94" s="127">
        <f t="shared" si="3"/>
        <v>533</v>
      </c>
      <c r="I94" s="72" t="s">
        <v>795</v>
      </c>
      <c r="J94" s="157" t="s">
        <v>971</v>
      </c>
      <c r="K94" s="93" t="s">
        <v>972</v>
      </c>
      <c r="L94" s="116" t="s">
        <v>973</v>
      </c>
      <c r="M94" s="90" t="s">
        <v>974</v>
      </c>
      <c r="N94" s="111" t="s">
        <v>975</v>
      </c>
      <c r="O94" s="163" t="s">
        <v>976</v>
      </c>
      <c r="P94" s="163" t="s">
        <v>976</v>
      </c>
      <c r="Q94" s="163" t="s">
        <v>976</v>
      </c>
    </row>
    <row r="95" spans="1:17" ht="15">
      <c r="A95" s="242"/>
      <c r="B95" s="70" t="s">
        <v>570</v>
      </c>
      <c r="C95" s="70"/>
      <c r="D95" s="124">
        <v>1</v>
      </c>
      <c r="E95" s="72">
        <v>7</v>
      </c>
      <c r="F95" s="128" t="s">
        <v>877</v>
      </c>
      <c r="G95" s="127">
        <f t="shared" si="3"/>
        <v>533</v>
      </c>
      <c r="I95" s="72" t="s">
        <v>796</v>
      </c>
      <c r="J95" s="163" t="s">
        <v>976</v>
      </c>
      <c r="K95" s="130"/>
      <c r="L95" s="130"/>
      <c r="M95" s="130"/>
      <c r="N95" s="130"/>
      <c r="O95" s="130"/>
      <c r="P95" s="130"/>
      <c r="Q95" s="130"/>
    </row>
    <row r="96" spans="1:17" ht="15">
      <c r="D96" s="75" t="s">
        <v>790</v>
      </c>
      <c r="E96" s="76" t="s">
        <v>791</v>
      </c>
      <c r="F96" s="76" t="s">
        <v>812</v>
      </c>
      <c r="G96" s="76" t="s">
        <v>891</v>
      </c>
      <c r="I96" s="72" t="s">
        <v>797</v>
      </c>
      <c r="J96" s="130"/>
      <c r="K96" s="130"/>
      <c r="L96" s="130"/>
      <c r="M96" s="130"/>
      <c r="N96" s="130"/>
      <c r="O96" s="130"/>
      <c r="P96" s="190"/>
      <c r="Q96" s="190"/>
    </row>
    <row r="97" spans="1:17" ht="15">
      <c r="A97" s="251" t="s">
        <v>653</v>
      </c>
      <c r="B97" s="265" t="s">
        <v>954</v>
      </c>
      <c r="C97" s="266"/>
      <c r="D97" s="72">
        <v>1</v>
      </c>
      <c r="E97" s="107">
        <v>8</v>
      </c>
      <c r="F97" s="72" t="s">
        <v>346</v>
      </c>
      <c r="G97" s="127">
        <f t="shared" si="3"/>
        <v>534</v>
      </c>
      <c r="I97" s="72" t="s">
        <v>798</v>
      </c>
      <c r="J97" s="130"/>
      <c r="K97" s="130"/>
      <c r="L97" s="130"/>
      <c r="M97" s="130"/>
      <c r="N97" s="130"/>
      <c r="O97" s="130"/>
      <c r="P97" s="130"/>
      <c r="Q97" s="130"/>
    </row>
    <row r="98" spans="1:17" ht="15">
      <c r="A98" s="252"/>
      <c r="B98" s="265" t="s">
        <v>956</v>
      </c>
      <c r="C98" s="266"/>
      <c r="D98" s="72">
        <v>3</v>
      </c>
      <c r="E98" s="107">
        <v>8</v>
      </c>
      <c r="F98" s="72" t="s">
        <v>943</v>
      </c>
      <c r="G98" s="127">
        <f t="shared" si="3"/>
        <v>534</v>
      </c>
      <c r="I98" s="72" t="s">
        <v>799</v>
      </c>
      <c r="J98" s="130"/>
      <c r="K98" s="130"/>
      <c r="L98" s="130"/>
      <c r="M98" s="130"/>
      <c r="N98" s="140"/>
      <c r="O98" s="140"/>
      <c r="P98" s="140"/>
      <c r="Q98" s="140"/>
    </row>
    <row r="99" spans="1:17" ht="15">
      <c r="A99" s="252"/>
      <c r="B99" s="265" t="s">
        <v>655</v>
      </c>
      <c r="C99" s="266"/>
      <c r="D99" s="72">
        <v>8</v>
      </c>
      <c r="E99" s="107">
        <v>8</v>
      </c>
      <c r="F99" s="72" t="s">
        <v>944</v>
      </c>
      <c r="G99" s="127">
        <f t="shared" si="3"/>
        <v>534</v>
      </c>
      <c r="I99" s="72" t="s">
        <v>800</v>
      </c>
      <c r="J99" s="140"/>
      <c r="K99" s="140"/>
      <c r="L99" s="140"/>
      <c r="M99" s="140"/>
      <c r="N99" s="140"/>
      <c r="O99" s="191"/>
      <c r="P99" s="140"/>
      <c r="Q99" s="140"/>
    </row>
    <row r="100" spans="1:17" ht="15">
      <c r="A100" s="252"/>
      <c r="B100" s="265" t="s">
        <v>959</v>
      </c>
      <c r="C100" s="266"/>
      <c r="D100" s="72">
        <v>8</v>
      </c>
      <c r="E100" s="107">
        <v>8</v>
      </c>
      <c r="F100" s="72" t="s">
        <v>843</v>
      </c>
      <c r="G100" s="127">
        <f t="shared" si="3"/>
        <v>534</v>
      </c>
      <c r="I100" s="72" t="s">
        <v>801</v>
      </c>
      <c r="J100" s="140"/>
      <c r="K100" s="140"/>
      <c r="L100" s="140"/>
      <c r="M100" s="140"/>
      <c r="N100" s="140"/>
      <c r="O100" s="140"/>
      <c r="P100" s="140"/>
      <c r="Q100" s="140"/>
    </row>
    <row r="101" spans="1:17" ht="15">
      <c r="A101" s="252"/>
      <c r="B101" s="265" t="s">
        <v>656</v>
      </c>
      <c r="C101" s="266"/>
      <c r="D101" s="72">
        <v>2.0000000000000102</v>
      </c>
      <c r="E101" s="107">
        <v>8</v>
      </c>
      <c r="F101" s="72" t="s">
        <v>945</v>
      </c>
      <c r="G101" s="127">
        <f t="shared" si="3"/>
        <v>534</v>
      </c>
      <c r="I101" s="72" t="s">
        <v>802</v>
      </c>
      <c r="J101" s="140"/>
      <c r="K101" s="140"/>
      <c r="L101" s="140"/>
      <c r="M101" s="140"/>
      <c r="N101" s="140"/>
      <c r="O101" s="140"/>
      <c r="P101" s="140"/>
      <c r="Q101" s="130"/>
    </row>
    <row r="102" spans="1:17" ht="15">
      <c r="A102" s="252"/>
      <c r="B102" s="185" t="s">
        <v>657</v>
      </c>
      <c r="C102" s="186" t="s">
        <v>658</v>
      </c>
      <c r="D102" s="187" t="s">
        <v>935</v>
      </c>
      <c r="E102" s="184"/>
      <c r="F102" s="184"/>
      <c r="G102" s="188"/>
    </row>
    <row r="103" spans="1:17" ht="15">
      <c r="A103" s="252"/>
      <c r="B103" s="43"/>
      <c r="C103" s="35" t="s">
        <v>659</v>
      </c>
      <c r="D103" s="72">
        <v>2</v>
      </c>
      <c r="E103" s="107">
        <v>8</v>
      </c>
      <c r="F103" s="72" t="s">
        <v>270</v>
      </c>
      <c r="G103" s="127">
        <f t="shared" si="3"/>
        <v>534</v>
      </c>
    </row>
    <row r="104" spans="1:17" ht="15">
      <c r="A104" s="252"/>
      <c r="B104" s="43" t="s">
        <v>660</v>
      </c>
      <c r="C104" s="35" t="s">
        <v>661</v>
      </c>
      <c r="D104" s="72">
        <v>3</v>
      </c>
      <c r="E104" s="107">
        <v>8</v>
      </c>
      <c r="F104" s="72" t="s">
        <v>946</v>
      </c>
      <c r="G104" s="127">
        <f t="shared" si="3"/>
        <v>534</v>
      </c>
    </row>
    <row r="105" spans="1:17" ht="15">
      <c r="A105" s="252"/>
      <c r="B105" s="42" t="s">
        <v>662</v>
      </c>
      <c r="C105" s="35" t="s">
        <v>663</v>
      </c>
      <c r="D105" s="72">
        <v>2</v>
      </c>
      <c r="E105" s="107">
        <v>8</v>
      </c>
      <c r="F105" s="72" t="s">
        <v>947</v>
      </c>
      <c r="G105" s="127">
        <f t="shared" si="3"/>
        <v>534</v>
      </c>
    </row>
    <row r="106" spans="1:17" ht="15">
      <c r="A106" s="252"/>
      <c r="B106" s="267" t="s">
        <v>664</v>
      </c>
      <c r="C106" s="264"/>
      <c r="D106" s="72">
        <v>7</v>
      </c>
      <c r="E106" s="107">
        <v>8</v>
      </c>
      <c r="F106" s="72" t="s">
        <v>948</v>
      </c>
      <c r="G106" s="127">
        <f t="shared" si="3"/>
        <v>534</v>
      </c>
    </row>
    <row r="107" spans="1:17" ht="15">
      <c r="A107" s="252"/>
      <c r="B107" s="267" t="s">
        <v>665</v>
      </c>
      <c r="C107" s="264"/>
      <c r="D107" s="72">
        <v>8</v>
      </c>
      <c r="E107" s="107">
        <v>8</v>
      </c>
      <c r="F107" s="72" t="s">
        <v>949</v>
      </c>
      <c r="G107" s="127">
        <f t="shared" si="3"/>
        <v>534</v>
      </c>
    </row>
    <row r="108" spans="1:17" ht="15">
      <c r="A108" s="252"/>
      <c r="B108" s="265" t="s">
        <v>666</v>
      </c>
      <c r="C108" s="266"/>
      <c r="D108" s="72">
        <v>1</v>
      </c>
      <c r="E108" s="107">
        <v>8</v>
      </c>
      <c r="F108" s="72" t="s">
        <v>861</v>
      </c>
      <c r="G108" s="127">
        <f t="shared" si="3"/>
        <v>534</v>
      </c>
    </row>
    <row r="109" spans="1:17" ht="15">
      <c r="A109" s="252"/>
      <c r="B109" s="265" t="s">
        <v>667</v>
      </c>
      <c r="C109" s="266"/>
      <c r="D109" s="72">
        <v>1</v>
      </c>
      <c r="E109" s="107">
        <v>8</v>
      </c>
      <c r="F109" s="72" t="s">
        <v>862</v>
      </c>
      <c r="G109" s="127">
        <f t="shared" si="3"/>
        <v>534</v>
      </c>
    </row>
    <row r="110" spans="1:17" ht="15">
      <c r="A110" s="252"/>
      <c r="B110" s="265" t="s">
        <v>668</v>
      </c>
      <c r="C110" s="266"/>
      <c r="D110" s="72">
        <v>8</v>
      </c>
      <c r="E110" s="107">
        <v>8</v>
      </c>
      <c r="F110" s="72" t="s">
        <v>950</v>
      </c>
      <c r="G110" s="127">
        <f t="shared" si="3"/>
        <v>534</v>
      </c>
    </row>
    <row r="111" spans="1:17" ht="15">
      <c r="A111" s="252"/>
      <c r="B111" s="265" t="s">
        <v>669</v>
      </c>
      <c r="C111" s="266"/>
      <c r="D111" s="72">
        <v>8</v>
      </c>
      <c r="E111" s="107">
        <v>8</v>
      </c>
      <c r="F111" s="72" t="s">
        <v>951</v>
      </c>
      <c r="G111" s="127">
        <f t="shared" si="3"/>
        <v>534</v>
      </c>
    </row>
    <row r="112" spans="1:17" ht="15">
      <c r="A112" s="268"/>
      <c r="B112" s="265" t="s">
        <v>759</v>
      </c>
      <c r="C112" s="266"/>
      <c r="D112" s="72">
        <v>1</v>
      </c>
      <c r="E112" s="107">
        <v>8</v>
      </c>
      <c r="F112" s="72" t="s">
        <v>877</v>
      </c>
      <c r="G112" s="127">
        <f t="shared" si="3"/>
        <v>534</v>
      </c>
    </row>
    <row r="113" spans="1:7" ht="15">
      <c r="A113" s="238"/>
      <c r="B113" s="176" t="s">
        <v>549</v>
      </c>
      <c r="C113" s="177" t="s">
        <v>550</v>
      </c>
      <c r="D113" s="183" t="s">
        <v>936</v>
      </c>
      <c r="E113" s="184"/>
      <c r="F113" s="184"/>
      <c r="G113" s="188"/>
    </row>
    <row r="114" spans="1:7" ht="15">
      <c r="A114" s="238"/>
      <c r="B114" s="35" t="s">
        <v>551</v>
      </c>
      <c r="C114" s="1"/>
      <c r="D114" s="72">
        <v>1</v>
      </c>
      <c r="E114" s="107">
        <v>9</v>
      </c>
      <c r="F114" s="72" t="s">
        <v>346</v>
      </c>
      <c r="G114" s="127">
        <f t="shared" si="3"/>
        <v>535</v>
      </c>
    </row>
    <row r="115" spans="1:7" ht="15">
      <c r="A115" s="238"/>
      <c r="B115" s="263" t="s">
        <v>552</v>
      </c>
      <c r="C115" s="264"/>
      <c r="D115" s="72">
        <v>1</v>
      </c>
      <c r="E115" s="107">
        <v>9</v>
      </c>
      <c r="F115" s="72" t="s">
        <v>587</v>
      </c>
      <c r="G115" s="127">
        <f t="shared" si="3"/>
        <v>535</v>
      </c>
    </row>
    <row r="116" spans="1:7" ht="15">
      <c r="A116" s="238"/>
      <c r="B116" s="263" t="s">
        <v>553</v>
      </c>
      <c r="C116" s="264"/>
      <c r="D116" s="72">
        <v>1</v>
      </c>
      <c r="E116" s="107">
        <v>9</v>
      </c>
      <c r="F116" s="72" t="s">
        <v>473</v>
      </c>
      <c r="G116" s="127">
        <f t="shared" si="3"/>
        <v>535</v>
      </c>
    </row>
    <row r="117" spans="1:7" ht="15">
      <c r="A117" s="238"/>
      <c r="B117" s="35" t="s">
        <v>554</v>
      </c>
      <c r="C117" s="1"/>
      <c r="D117" s="72">
        <v>1</v>
      </c>
      <c r="E117" s="107">
        <v>9</v>
      </c>
      <c r="F117" s="72" t="s">
        <v>475</v>
      </c>
      <c r="G117" s="127">
        <f t="shared" si="3"/>
        <v>535</v>
      </c>
    </row>
    <row r="118" spans="1:7" ht="15">
      <c r="A118" s="238"/>
      <c r="B118" s="263" t="s">
        <v>555</v>
      </c>
      <c r="C118" s="264"/>
      <c r="D118" s="72">
        <v>1</v>
      </c>
      <c r="E118" s="107">
        <v>9</v>
      </c>
      <c r="F118" s="72" t="s">
        <v>477</v>
      </c>
      <c r="G118" s="127">
        <f t="shared" si="3"/>
        <v>535</v>
      </c>
    </row>
    <row r="119" spans="1:7" ht="15">
      <c r="A119" s="238"/>
      <c r="B119" s="263" t="s">
        <v>556</v>
      </c>
      <c r="C119" s="264"/>
      <c r="D119" s="72">
        <v>4</v>
      </c>
      <c r="E119" s="107">
        <v>9</v>
      </c>
      <c r="F119" s="72" t="s">
        <v>952</v>
      </c>
      <c r="G119" s="127">
        <f t="shared" si="3"/>
        <v>535</v>
      </c>
    </row>
  </sheetData>
  <mergeCells count="35">
    <mergeCell ref="B65:B70"/>
    <mergeCell ref="B109:C109"/>
    <mergeCell ref="B110:C110"/>
    <mergeCell ref="B111:C111"/>
    <mergeCell ref="B112:C112"/>
    <mergeCell ref="A2:A19"/>
    <mergeCell ref="B10:B13"/>
    <mergeCell ref="B16:B17"/>
    <mergeCell ref="A20:A21"/>
    <mergeCell ref="A22:A24"/>
    <mergeCell ref="A78:A95"/>
    <mergeCell ref="B85:B89"/>
    <mergeCell ref="B92:B93"/>
    <mergeCell ref="A34:A38"/>
    <mergeCell ref="A39:A56"/>
    <mergeCell ref="B47:B50"/>
    <mergeCell ref="B51:B55"/>
    <mergeCell ref="A57:A64"/>
    <mergeCell ref="A65:A77"/>
    <mergeCell ref="L2:L10"/>
    <mergeCell ref="A113:A119"/>
    <mergeCell ref="B115:C115"/>
    <mergeCell ref="B116:C116"/>
    <mergeCell ref="B118:C118"/>
    <mergeCell ref="B119:C119"/>
    <mergeCell ref="A25:A33"/>
    <mergeCell ref="A97:A112"/>
    <mergeCell ref="B97:C97"/>
    <mergeCell ref="B98:C98"/>
    <mergeCell ref="B99:C99"/>
    <mergeCell ref="B100:C100"/>
    <mergeCell ref="B101:C101"/>
    <mergeCell ref="B106:C106"/>
    <mergeCell ref="B107:C107"/>
    <mergeCell ref="B108:C108"/>
  </mergeCells>
  <phoneticPr fontId="1"/>
  <dataValidations count="2">
    <dataValidation type="textLength" operator="lessThanOrEqual" allowBlank="1" showInputMessage="1" showErrorMessage="1" promptTitle="CommentRx(English)" prompt="The number of characters is a maximum of 255 characters._x000a_A new-line becomes one character." sqref="D1 D96">
      <formula1>255</formula1>
    </dataValidation>
    <dataValidation type="textLength" operator="lessThanOrEqual" allowBlank="1" showErrorMessage="1" promptTitle="CommentRx(English)" prompt="The number of characters is a maximum of 255 characters._x000a_A new-line becomes one character." sqref="D2:D95">
      <formula1>255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119"/>
  <sheetViews>
    <sheetView tabSelected="1" topLeftCell="A40" workbookViewId="0">
      <selection activeCell="D37" sqref="D37"/>
    </sheetView>
  </sheetViews>
  <sheetFormatPr defaultColWidth="8.81640625" defaultRowHeight="15"/>
  <cols>
    <col min="1" max="1" width="14.453125" style="192" bestFit="1" customWidth="1"/>
    <col min="2" max="2" width="27.6328125" style="192" customWidth="1"/>
    <col min="3" max="3" width="10.6328125" style="192" customWidth="1"/>
    <col min="4" max="4" width="10.6328125" style="233" customWidth="1"/>
    <col min="5" max="5" width="42.6328125" style="192" customWidth="1"/>
    <col min="6" max="6" width="8.81640625" style="192"/>
    <col min="7" max="7" width="14.36328125" style="192" customWidth="1"/>
    <col min="8" max="8" width="8.81640625" style="192"/>
    <col min="9" max="10" width="8.81640625" style="204"/>
    <col min="11" max="11" width="21" style="192" bestFit="1" customWidth="1"/>
    <col min="12" max="12" width="12.453125" style="192" customWidth="1"/>
    <col min="13" max="19" width="11" style="192" customWidth="1"/>
    <col min="20" max="16384" width="8.81640625" style="192"/>
  </cols>
  <sheetData>
    <row r="1" spans="1:19">
      <c r="D1" s="209"/>
      <c r="E1" s="212" t="s">
        <v>995</v>
      </c>
      <c r="F1" s="213" t="s">
        <v>790</v>
      </c>
      <c r="G1" s="214" t="s">
        <v>791</v>
      </c>
      <c r="H1" s="214" t="s">
        <v>812</v>
      </c>
      <c r="I1" s="215" t="s">
        <v>891</v>
      </c>
      <c r="J1" s="195"/>
      <c r="K1" s="196" t="s">
        <v>791</v>
      </c>
      <c r="L1" s="196" t="s">
        <v>792</v>
      </c>
      <c r="M1" s="196" t="s">
        <v>794</v>
      </c>
      <c r="N1" s="196" t="s">
        <v>793</v>
      </c>
      <c r="O1" s="197" t="s">
        <v>940</v>
      </c>
      <c r="P1" s="198" t="s">
        <v>891</v>
      </c>
    </row>
    <row r="2" spans="1:19">
      <c r="A2" s="254" t="s">
        <v>0</v>
      </c>
      <c r="B2" s="48" t="s">
        <v>1</v>
      </c>
      <c r="C2" s="48"/>
      <c r="D2" s="210"/>
      <c r="E2" s="216" t="s">
        <v>53</v>
      </c>
      <c r="F2" s="199">
        <v>10</v>
      </c>
      <c r="G2" s="200">
        <v>1</v>
      </c>
      <c r="H2" s="201" t="s">
        <v>58</v>
      </c>
      <c r="I2" s="217">
        <f>G2+$P$2-1</f>
        <v>527</v>
      </c>
      <c r="J2" s="203"/>
      <c r="K2" s="200">
        <v>1</v>
      </c>
      <c r="L2" s="200">
        <f t="shared" ref="L2:L11" si="0">SUMIF(G:G,K2,F:F)</f>
        <v>62</v>
      </c>
      <c r="M2" s="200">
        <f>64-L2</f>
        <v>2</v>
      </c>
      <c r="N2" s="284">
        <f>SUM(M2:M11)</f>
        <v>91</v>
      </c>
      <c r="O2" s="200"/>
      <c r="P2" s="200">
        <v>527</v>
      </c>
    </row>
    <row r="3" spans="1:19">
      <c r="A3" s="255"/>
      <c r="B3" s="49" t="s">
        <v>2</v>
      </c>
      <c r="C3" s="49"/>
      <c r="D3" s="231"/>
      <c r="E3" s="216" t="s">
        <v>67</v>
      </c>
      <c r="F3" s="199">
        <v>10</v>
      </c>
      <c r="G3" s="200">
        <v>1</v>
      </c>
      <c r="H3" s="201" t="s">
        <v>813</v>
      </c>
      <c r="I3" s="217">
        <f t="shared" ref="I3:I66" si="1">G3+$P$2-1</f>
        <v>527</v>
      </c>
      <c r="J3" s="203"/>
      <c r="K3" s="200">
        <v>2</v>
      </c>
      <c r="L3" s="200">
        <f t="shared" si="0"/>
        <v>52</v>
      </c>
      <c r="M3" s="200">
        <f t="shared" ref="M3:M11" si="2">64-L3</f>
        <v>12</v>
      </c>
      <c r="N3" s="285"/>
      <c r="O3" s="200"/>
      <c r="P3" s="200">
        <v>528</v>
      </c>
    </row>
    <row r="4" spans="1:19">
      <c r="A4" s="255"/>
      <c r="B4" s="48" t="s">
        <v>3</v>
      </c>
      <c r="C4" s="48"/>
      <c r="D4" s="210"/>
      <c r="E4" s="216" t="s">
        <v>71</v>
      </c>
      <c r="F4" s="199">
        <v>10</v>
      </c>
      <c r="G4" s="200">
        <v>1</v>
      </c>
      <c r="H4" s="201" t="s">
        <v>63</v>
      </c>
      <c r="I4" s="217">
        <f t="shared" si="1"/>
        <v>527</v>
      </c>
      <c r="J4" s="203"/>
      <c r="K4" s="200">
        <v>3</v>
      </c>
      <c r="L4" s="200">
        <f t="shared" si="0"/>
        <v>64</v>
      </c>
      <c r="M4" s="200">
        <f t="shared" si="2"/>
        <v>0</v>
      </c>
      <c r="N4" s="285"/>
      <c r="O4" s="200"/>
      <c r="P4" s="200">
        <v>529</v>
      </c>
    </row>
    <row r="5" spans="1:19">
      <c r="A5" s="255"/>
      <c r="B5" s="48" t="s">
        <v>4</v>
      </c>
      <c r="C5" s="48"/>
      <c r="D5" s="210"/>
      <c r="E5" s="216" t="s">
        <v>75</v>
      </c>
      <c r="F5" s="199">
        <v>8</v>
      </c>
      <c r="G5" s="200">
        <v>2</v>
      </c>
      <c r="H5" s="201" t="s">
        <v>140</v>
      </c>
      <c r="I5" s="217">
        <f t="shared" si="1"/>
        <v>528</v>
      </c>
      <c r="K5" s="200">
        <v>4</v>
      </c>
      <c r="L5" s="200">
        <f t="shared" si="0"/>
        <v>52</v>
      </c>
      <c r="M5" s="200">
        <f t="shared" si="2"/>
        <v>12</v>
      </c>
      <c r="N5" s="285"/>
      <c r="O5" s="200"/>
      <c r="P5" s="200">
        <v>530</v>
      </c>
    </row>
    <row r="6" spans="1:19">
      <c r="A6" s="255"/>
      <c r="B6" s="49" t="s">
        <v>5</v>
      </c>
      <c r="C6" s="49"/>
      <c r="D6" s="231"/>
      <c r="E6" s="216" t="s">
        <v>84</v>
      </c>
      <c r="F6" s="199">
        <v>16</v>
      </c>
      <c r="G6" s="200">
        <v>1</v>
      </c>
      <c r="H6" s="201" t="s">
        <v>814</v>
      </c>
      <c r="I6" s="217">
        <f t="shared" si="1"/>
        <v>527</v>
      </c>
      <c r="K6" s="200">
        <v>5</v>
      </c>
      <c r="L6" s="200">
        <f t="shared" si="0"/>
        <v>64</v>
      </c>
      <c r="M6" s="200">
        <f t="shared" si="2"/>
        <v>0</v>
      </c>
      <c r="N6" s="285"/>
      <c r="O6" s="200"/>
      <c r="P6" s="200">
        <v>531</v>
      </c>
    </row>
    <row r="7" spans="1:19">
      <c r="A7" s="255"/>
      <c r="B7" s="49" t="s">
        <v>6</v>
      </c>
      <c r="C7" s="49"/>
      <c r="D7" s="231"/>
      <c r="E7" s="216" t="s">
        <v>93</v>
      </c>
      <c r="F7" s="199">
        <v>16</v>
      </c>
      <c r="G7" s="200">
        <v>1</v>
      </c>
      <c r="H7" s="201" t="s">
        <v>815</v>
      </c>
      <c r="I7" s="217">
        <f t="shared" si="1"/>
        <v>527</v>
      </c>
      <c r="K7" s="200">
        <v>6</v>
      </c>
      <c r="L7" s="200">
        <f t="shared" si="0"/>
        <v>59.999999999999986</v>
      </c>
      <c r="M7" s="200">
        <f t="shared" si="2"/>
        <v>4.0000000000000142</v>
      </c>
      <c r="N7" s="285"/>
      <c r="O7" s="200"/>
      <c r="P7" s="200">
        <v>532</v>
      </c>
    </row>
    <row r="8" spans="1:19">
      <c r="A8" s="255"/>
      <c r="B8" s="49" t="s">
        <v>7</v>
      </c>
      <c r="C8" s="49"/>
      <c r="D8" s="231"/>
      <c r="E8" s="216" t="s">
        <v>99</v>
      </c>
      <c r="F8" s="199">
        <v>16</v>
      </c>
      <c r="G8" s="200">
        <v>2</v>
      </c>
      <c r="H8" s="201" t="s">
        <v>816</v>
      </c>
      <c r="I8" s="217">
        <f t="shared" si="1"/>
        <v>528</v>
      </c>
      <c r="K8" s="200">
        <v>7</v>
      </c>
      <c r="L8" s="200">
        <f t="shared" si="0"/>
        <v>63</v>
      </c>
      <c r="M8" s="200">
        <f t="shared" si="2"/>
        <v>1</v>
      </c>
      <c r="N8" s="285"/>
      <c r="O8" s="200"/>
      <c r="P8" s="200">
        <v>533</v>
      </c>
    </row>
    <row r="9" spans="1:19">
      <c r="A9" s="255"/>
      <c r="B9" s="49" t="s">
        <v>8</v>
      </c>
      <c r="C9" s="49"/>
      <c r="D9" s="231"/>
      <c r="E9" s="216" t="s">
        <v>106</v>
      </c>
      <c r="F9" s="199">
        <v>12</v>
      </c>
      <c r="G9" s="200">
        <v>2</v>
      </c>
      <c r="H9" s="201" t="s">
        <v>817</v>
      </c>
      <c r="I9" s="217">
        <f t="shared" si="1"/>
        <v>528</v>
      </c>
      <c r="K9" s="205">
        <v>8</v>
      </c>
      <c r="L9" s="205">
        <f t="shared" si="0"/>
        <v>60</v>
      </c>
      <c r="M9" s="205">
        <f t="shared" si="2"/>
        <v>4</v>
      </c>
      <c r="N9" s="285"/>
      <c r="O9" s="200"/>
      <c r="P9" s="205">
        <v>534</v>
      </c>
    </row>
    <row r="10" spans="1:19" ht="13.5" customHeight="1">
      <c r="A10" s="255"/>
      <c r="B10" s="272" t="s">
        <v>9</v>
      </c>
      <c r="C10" s="104"/>
      <c r="D10" s="232"/>
      <c r="E10" s="216" t="s">
        <v>979</v>
      </c>
      <c r="F10" s="199">
        <v>15</v>
      </c>
      <c r="G10" s="200">
        <v>8</v>
      </c>
      <c r="H10" s="202" t="s">
        <v>884</v>
      </c>
      <c r="I10" s="217">
        <f t="shared" si="1"/>
        <v>534</v>
      </c>
      <c r="K10" s="205">
        <v>9</v>
      </c>
      <c r="L10" s="205">
        <f t="shared" si="0"/>
        <v>63.000000000000014</v>
      </c>
      <c r="M10" s="205">
        <f t="shared" si="2"/>
        <v>0.99999999999998579</v>
      </c>
      <c r="N10" s="285"/>
      <c r="O10" s="200" t="s">
        <v>941</v>
      </c>
      <c r="P10" s="205">
        <v>535</v>
      </c>
    </row>
    <row r="11" spans="1:19" ht="13.5" customHeight="1">
      <c r="A11" s="255"/>
      <c r="B11" s="273"/>
      <c r="C11" s="105"/>
      <c r="D11" s="232"/>
      <c r="E11" s="216" t="s">
        <v>985</v>
      </c>
      <c r="F11" s="199">
        <v>15</v>
      </c>
      <c r="G11" s="200">
        <v>8</v>
      </c>
      <c r="H11" s="201" t="s">
        <v>885</v>
      </c>
      <c r="I11" s="217">
        <f t="shared" si="1"/>
        <v>534</v>
      </c>
      <c r="K11" s="205">
        <v>10</v>
      </c>
      <c r="L11" s="205">
        <f t="shared" si="0"/>
        <v>9</v>
      </c>
      <c r="M11" s="205">
        <f t="shared" si="2"/>
        <v>55</v>
      </c>
      <c r="N11" s="286"/>
      <c r="O11" s="200" t="s">
        <v>942</v>
      </c>
      <c r="P11" s="205">
        <v>536</v>
      </c>
    </row>
    <row r="12" spans="1:19" ht="13.5" customHeight="1">
      <c r="A12" s="255"/>
      <c r="B12" s="273"/>
      <c r="C12" s="105"/>
      <c r="D12" s="232"/>
      <c r="E12" s="216" t="s">
        <v>989</v>
      </c>
      <c r="F12" s="199">
        <v>15</v>
      </c>
      <c r="G12" s="200">
        <v>8</v>
      </c>
      <c r="H12" s="201" t="s">
        <v>886</v>
      </c>
      <c r="I12" s="217">
        <f t="shared" si="1"/>
        <v>534</v>
      </c>
    </row>
    <row r="13" spans="1:19" ht="13.5" customHeight="1">
      <c r="A13" s="255"/>
      <c r="B13" s="274"/>
      <c r="C13" s="106"/>
      <c r="D13" s="232"/>
      <c r="E13" s="216" t="s">
        <v>992</v>
      </c>
      <c r="F13" s="199">
        <v>15</v>
      </c>
      <c r="G13" s="200">
        <v>8</v>
      </c>
      <c r="H13" s="201" t="s">
        <v>887</v>
      </c>
      <c r="I13" s="217">
        <f t="shared" si="1"/>
        <v>534</v>
      </c>
    </row>
    <row r="14" spans="1:19">
      <c r="A14" s="255"/>
      <c r="B14" s="49" t="s">
        <v>10</v>
      </c>
      <c r="C14" s="49"/>
      <c r="D14" s="231"/>
      <c r="E14" s="216" t="s">
        <v>121</v>
      </c>
      <c r="F14" s="199">
        <v>24</v>
      </c>
      <c r="G14" s="200">
        <v>3</v>
      </c>
      <c r="H14" s="201" t="s">
        <v>821</v>
      </c>
      <c r="I14" s="217">
        <f t="shared" si="1"/>
        <v>529</v>
      </c>
      <c r="K14" s="200" t="s">
        <v>803</v>
      </c>
      <c r="L14" s="200" t="s">
        <v>804</v>
      </c>
      <c r="M14" s="200" t="s">
        <v>805</v>
      </c>
      <c r="N14" s="200" t="s">
        <v>806</v>
      </c>
      <c r="O14" s="200" t="s">
        <v>807</v>
      </c>
      <c r="P14" s="200" t="s">
        <v>808</v>
      </c>
      <c r="Q14" s="200" t="s">
        <v>809</v>
      </c>
      <c r="R14" s="200" t="s">
        <v>810</v>
      </c>
      <c r="S14" s="200" t="s">
        <v>811</v>
      </c>
    </row>
    <row r="15" spans="1:19">
      <c r="A15" s="255"/>
      <c r="B15" s="49" t="s">
        <v>11</v>
      </c>
      <c r="C15" s="49"/>
      <c r="D15" s="231"/>
      <c r="E15" s="216" t="s">
        <v>128</v>
      </c>
      <c r="F15" s="199">
        <v>16</v>
      </c>
      <c r="G15" s="200">
        <v>2</v>
      </c>
      <c r="H15" s="201" t="s">
        <v>927</v>
      </c>
      <c r="I15" s="217">
        <f t="shared" si="1"/>
        <v>528</v>
      </c>
      <c r="K15" s="200" t="s">
        <v>795</v>
      </c>
      <c r="L15" s="74" t="s">
        <v>1</v>
      </c>
      <c r="M15" s="74" t="s">
        <v>1</v>
      </c>
      <c r="N15" s="74" t="s">
        <v>1</v>
      </c>
      <c r="O15" s="74" t="s">
        <v>1</v>
      </c>
      <c r="P15" s="74" t="s">
        <v>1</v>
      </c>
      <c r="Q15" s="74" t="s">
        <v>1</v>
      </c>
      <c r="R15" s="74" t="s">
        <v>1</v>
      </c>
      <c r="S15" s="85" t="s">
        <v>1</v>
      </c>
    </row>
    <row r="16" spans="1:19" ht="13.5" customHeight="1">
      <c r="A16" s="255"/>
      <c r="B16" s="272" t="s">
        <v>12</v>
      </c>
      <c r="C16" s="104"/>
      <c r="D16" s="232"/>
      <c r="E16" s="216" t="s">
        <v>137</v>
      </c>
      <c r="F16" s="199">
        <v>8</v>
      </c>
      <c r="G16" s="200">
        <v>3</v>
      </c>
      <c r="H16" s="201" t="s">
        <v>688</v>
      </c>
      <c r="I16" s="217">
        <f t="shared" si="1"/>
        <v>529</v>
      </c>
      <c r="K16" s="200" t="s">
        <v>796</v>
      </c>
      <c r="L16" s="74" t="s">
        <v>1</v>
      </c>
      <c r="M16" s="74" t="s">
        <v>1</v>
      </c>
      <c r="N16" s="49" t="s">
        <v>2</v>
      </c>
      <c r="O16" s="49" t="s">
        <v>2</v>
      </c>
      <c r="P16" s="49" t="s">
        <v>2</v>
      </c>
      <c r="Q16" s="49" t="s">
        <v>2</v>
      </c>
      <c r="R16" s="49" t="s">
        <v>2</v>
      </c>
      <c r="S16" s="15" t="s">
        <v>2</v>
      </c>
    </row>
    <row r="17" spans="1:19" ht="13.5" customHeight="1">
      <c r="A17" s="255"/>
      <c r="B17" s="274"/>
      <c r="C17" s="106"/>
      <c r="D17" s="232"/>
      <c r="E17" s="216" t="s">
        <v>145</v>
      </c>
      <c r="F17" s="199">
        <v>8</v>
      </c>
      <c r="G17" s="200">
        <v>3</v>
      </c>
      <c r="H17" s="201" t="s">
        <v>78</v>
      </c>
      <c r="I17" s="217">
        <f t="shared" si="1"/>
        <v>529</v>
      </c>
      <c r="K17" s="200" t="s">
        <v>797</v>
      </c>
      <c r="L17" s="49" t="s">
        <v>2</v>
      </c>
      <c r="M17" s="49" t="s">
        <v>2</v>
      </c>
      <c r="N17" s="49" t="s">
        <v>2</v>
      </c>
      <c r="O17" s="49" t="s">
        <v>2</v>
      </c>
      <c r="P17" s="80" t="s">
        <v>3</v>
      </c>
      <c r="Q17" s="80" t="s">
        <v>3</v>
      </c>
      <c r="R17" s="80" t="s">
        <v>3</v>
      </c>
      <c r="S17" s="86" t="s">
        <v>3</v>
      </c>
    </row>
    <row r="18" spans="1:19">
      <c r="A18" s="255"/>
      <c r="B18" s="49" t="s">
        <v>13</v>
      </c>
      <c r="C18" s="49"/>
      <c r="D18" s="231"/>
      <c r="E18" s="216" t="s">
        <v>153</v>
      </c>
      <c r="F18" s="199">
        <v>16</v>
      </c>
      <c r="G18" s="200">
        <v>3</v>
      </c>
      <c r="H18" s="201" t="s">
        <v>822</v>
      </c>
      <c r="I18" s="217">
        <f t="shared" si="1"/>
        <v>529</v>
      </c>
      <c r="K18" s="200" t="s">
        <v>798</v>
      </c>
      <c r="L18" s="80" t="s">
        <v>3</v>
      </c>
      <c r="M18" s="80" t="s">
        <v>3</v>
      </c>
      <c r="N18" s="80" t="s">
        <v>3</v>
      </c>
      <c r="O18" s="80" t="s">
        <v>3</v>
      </c>
      <c r="P18" s="80" t="s">
        <v>3</v>
      </c>
      <c r="Q18" s="80" t="s">
        <v>3</v>
      </c>
      <c r="R18" s="84" t="s">
        <v>5</v>
      </c>
      <c r="S18" s="87" t="s">
        <v>5</v>
      </c>
    </row>
    <row r="19" spans="1:19">
      <c r="A19" s="256"/>
      <c r="B19" s="49" t="s">
        <v>14</v>
      </c>
      <c r="C19" s="49"/>
      <c r="D19" s="231"/>
      <c r="E19" s="216" t="s">
        <v>157</v>
      </c>
      <c r="F19" s="199">
        <v>8</v>
      </c>
      <c r="G19" s="200">
        <v>3</v>
      </c>
      <c r="H19" s="201" t="s">
        <v>823</v>
      </c>
      <c r="I19" s="217">
        <f t="shared" si="1"/>
        <v>529</v>
      </c>
      <c r="K19" s="200" t="s">
        <v>799</v>
      </c>
      <c r="L19" s="84" t="s">
        <v>5</v>
      </c>
      <c r="M19" s="84" t="s">
        <v>5</v>
      </c>
      <c r="N19" s="84" t="s">
        <v>5</v>
      </c>
      <c r="O19" s="84" t="s">
        <v>5</v>
      </c>
      <c r="P19" s="84" t="s">
        <v>5</v>
      </c>
      <c r="Q19" s="84" t="s">
        <v>5</v>
      </c>
      <c r="R19" s="84" t="s">
        <v>5</v>
      </c>
      <c r="S19" s="87" t="s">
        <v>5</v>
      </c>
    </row>
    <row r="20" spans="1:19">
      <c r="A20" s="257" t="s">
        <v>15</v>
      </c>
      <c r="B20" s="49" t="s">
        <v>16</v>
      </c>
      <c r="C20" s="49"/>
      <c r="D20" s="231"/>
      <c r="E20" s="216" t="s">
        <v>163</v>
      </c>
      <c r="F20" s="199">
        <v>7</v>
      </c>
      <c r="G20" s="200">
        <v>7</v>
      </c>
      <c r="H20" s="201" t="s">
        <v>824</v>
      </c>
      <c r="I20" s="217">
        <f t="shared" si="1"/>
        <v>533</v>
      </c>
      <c r="K20" s="200" t="s">
        <v>800</v>
      </c>
      <c r="L20" s="84" t="s">
        <v>5</v>
      </c>
      <c r="M20" s="84" t="s">
        <v>5</v>
      </c>
      <c r="N20" s="84" t="s">
        <v>5</v>
      </c>
      <c r="O20" s="84" t="s">
        <v>5</v>
      </c>
      <c r="P20" s="84" t="s">
        <v>5</v>
      </c>
      <c r="Q20" s="84" t="s">
        <v>5</v>
      </c>
      <c r="R20" s="82" t="s">
        <v>6</v>
      </c>
      <c r="S20" s="88" t="s">
        <v>6</v>
      </c>
    </row>
    <row r="21" spans="1:19">
      <c r="A21" s="258"/>
      <c r="B21" s="49" t="s">
        <v>17</v>
      </c>
      <c r="C21" s="49"/>
      <c r="D21" s="231"/>
      <c r="E21" s="216" t="s">
        <v>169</v>
      </c>
      <c r="F21" s="199">
        <v>7</v>
      </c>
      <c r="G21" s="200">
        <v>7</v>
      </c>
      <c r="H21" s="201" t="s">
        <v>825</v>
      </c>
      <c r="I21" s="217">
        <f t="shared" si="1"/>
        <v>533</v>
      </c>
      <c r="K21" s="200" t="s">
        <v>801</v>
      </c>
      <c r="L21" s="82" t="s">
        <v>6</v>
      </c>
      <c r="M21" s="82" t="s">
        <v>6</v>
      </c>
      <c r="N21" s="82" t="s">
        <v>6</v>
      </c>
      <c r="O21" s="82" t="s">
        <v>6</v>
      </c>
      <c r="P21" s="82" t="s">
        <v>6</v>
      </c>
      <c r="Q21" s="82" t="s">
        <v>6</v>
      </c>
      <c r="R21" s="82" t="s">
        <v>6</v>
      </c>
      <c r="S21" s="88" t="s">
        <v>6</v>
      </c>
    </row>
    <row r="22" spans="1:19">
      <c r="A22" s="257" t="s">
        <v>18</v>
      </c>
      <c r="B22" s="49" t="s">
        <v>19</v>
      </c>
      <c r="C22" s="49"/>
      <c r="D22" s="231"/>
      <c r="E22" s="216" t="s">
        <v>174</v>
      </c>
      <c r="F22" s="199">
        <v>8</v>
      </c>
      <c r="G22" s="200">
        <v>4</v>
      </c>
      <c r="H22" s="201" t="s">
        <v>140</v>
      </c>
      <c r="I22" s="217">
        <f t="shared" si="1"/>
        <v>530</v>
      </c>
      <c r="K22" s="200" t="s">
        <v>802</v>
      </c>
      <c r="L22" s="82" t="s">
        <v>6</v>
      </c>
      <c r="M22" s="82" t="s">
        <v>6</v>
      </c>
      <c r="N22" s="82" t="s">
        <v>6</v>
      </c>
      <c r="O22" s="82" t="s">
        <v>6</v>
      </c>
      <c r="P22" s="82" t="s">
        <v>6</v>
      </c>
      <c r="Q22" s="82" t="s">
        <v>6</v>
      </c>
      <c r="R22" s="206"/>
      <c r="S22" s="206"/>
    </row>
    <row r="23" spans="1:19">
      <c r="A23" s="259"/>
      <c r="B23" s="49" t="s">
        <v>20</v>
      </c>
      <c r="C23" s="49"/>
      <c r="D23" s="231"/>
      <c r="E23" s="216" t="s">
        <v>181</v>
      </c>
      <c r="F23" s="199">
        <v>1</v>
      </c>
      <c r="G23" s="200">
        <v>4</v>
      </c>
      <c r="H23" s="201" t="s">
        <v>826</v>
      </c>
      <c r="I23" s="217">
        <f t="shared" si="1"/>
        <v>530</v>
      </c>
    </row>
    <row r="24" spans="1:19">
      <c r="A24" s="258"/>
      <c r="B24" s="49" t="s">
        <v>21</v>
      </c>
      <c r="C24" s="49"/>
      <c r="D24" s="231"/>
      <c r="E24" s="216" t="s">
        <v>189</v>
      </c>
      <c r="F24" s="199">
        <v>8</v>
      </c>
      <c r="G24" s="200">
        <v>4</v>
      </c>
      <c r="H24" s="201" t="s">
        <v>827</v>
      </c>
      <c r="I24" s="217">
        <f t="shared" si="1"/>
        <v>530</v>
      </c>
      <c r="K24" s="200" t="s">
        <v>878</v>
      </c>
      <c r="L24" s="200" t="s">
        <v>804</v>
      </c>
      <c r="M24" s="200" t="s">
        <v>805</v>
      </c>
      <c r="N24" s="200" t="s">
        <v>806</v>
      </c>
      <c r="O24" s="200" t="s">
        <v>807</v>
      </c>
      <c r="P24" s="200" t="s">
        <v>808</v>
      </c>
      <c r="Q24" s="200" t="s">
        <v>809</v>
      </c>
      <c r="R24" s="200" t="s">
        <v>810</v>
      </c>
      <c r="S24" s="200" t="s">
        <v>811</v>
      </c>
    </row>
    <row r="25" spans="1:19">
      <c r="A25" s="253" t="s">
        <v>194</v>
      </c>
      <c r="B25" s="53" t="s">
        <v>207</v>
      </c>
      <c r="C25" s="174"/>
      <c r="D25" s="210"/>
      <c r="E25" s="216" t="s">
        <v>209</v>
      </c>
      <c r="F25" s="199">
        <v>2</v>
      </c>
      <c r="G25" s="200">
        <v>7</v>
      </c>
      <c r="H25" s="201" t="s">
        <v>828</v>
      </c>
      <c r="I25" s="217">
        <f t="shared" si="1"/>
        <v>533</v>
      </c>
      <c r="K25" s="200" t="s">
        <v>795</v>
      </c>
      <c r="L25" s="89" t="s">
        <v>4</v>
      </c>
      <c r="M25" s="89" t="s">
        <v>4</v>
      </c>
      <c r="N25" s="89" t="s">
        <v>4</v>
      </c>
      <c r="O25" s="89" t="s">
        <v>4</v>
      </c>
      <c r="P25" s="89" t="s">
        <v>4</v>
      </c>
      <c r="Q25" s="89" t="s">
        <v>4</v>
      </c>
      <c r="R25" s="89" t="s">
        <v>4</v>
      </c>
      <c r="S25" s="89" t="s">
        <v>4</v>
      </c>
    </row>
    <row r="26" spans="1:19">
      <c r="A26" s="253"/>
      <c r="B26" s="54" t="s">
        <v>195</v>
      </c>
      <c r="C26" s="174"/>
      <c r="D26" s="210"/>
      <c r="E26" s="216" t="s">
        <v>216</v>
      </c>
      <c r="F26" s="199">
        <v>1</v>
      </c>
      <c r="G26" s="200">
        <v>7</v>
      </c>
      <c r="H26" s="201" t="s">
        <v>595</v>
      </c>
      <c r="I26" s="217">
        <f t="shared" si="1"/>
        <v>533</v>
      </c>
      <c r="K26" s="200" t="s">
        <v>796</v>
      </c>
      <c r="L26" s="90" t="s">
        <v>7</v>
      </c>
      <c r="M26" s="90" t="s">
        <v>7</v>
      </c>
      <c r="N26" s="90" t="s">
        <v>7</v>
      </c>
      <c r="O26" s="90" t="s">
        <v>7</v>
      </c>
      <c r="P26" s="90" t="s">
        <v>7</v>
      </c>
      <c r="Q26" s="90" t="s">
        <v>7</v>
      </c>
      <c r="R26" s="90" t="s">
        <v>7</v>
      </c>
      <c r="S26" s="121" t="s">
        <v>7</v>
      </c>
    </row>
    <row r="27" spans="1:19">
      <c r="A27" s="253"/>
      <c r="B27" s="55" t="s">
        <v>196</v>
      </c>
      <c r="C27" s="175"/>
      <c r="D27" s="210"/>
      <c r="E27" s="235" t="s">
        <v>226</v>
      </c>
      <c r="F27" s="199">
        <v>1</v>
      </c>
      <c r="G27" s="200">
        <v>7</v>
      </c>
      <c r="H27" s="201" t="s">
        <v>289</v>
      </c>
      <c r="I27" s="217">
        <f t="shared" si="1"/>
        <v>533</v>
      </c>
      <c r="K27" s="200" t="s">
        <v>797</v>
      </c>
      <c r="L27" s="90" t="s">
        <v>7</v>
      </c>
      <c r="M27" s="90" t="s">
        <v>7</v>
      </c>
      <c r="N27" s="90" t="s">
        <v>7</v>
      </c>
      <c r="O27" s="90" t="s">
        <v>7</v>
      </c>
      <c r="P27" s="90" t="s">
        <v>7</v>
      </c>
      <c r="Q27" s="90" t="s">
        <v>7</v>
      </c>
      <c r="R27" s="90" t="s">
        <v>7</v>
      </c>
      <c r="S27" s="121" t="s">
        <v>7</v>
      </c>
    </row>
    <row r="28" spans="1:19">
      <c r="A28" s="253"/>
      <c r="B28" s="56" t="s">
        <v>197</v>
      </c>
      <c r="C28" s="174"/>
      <c r="D28" s="210"/>
      <c r="E28" s="216" t="s">
        <v>245</v>
      </c>
      <c r="F28" s="199">
        <v>1</v>
      </c>
      <c r="G28" s="200">
        <v>7</v>
      </c>
      <c r="H28" s="201" t="s">
        <v>254</v>
      </c>
      <c r="I28" s="217">
        <f t="shared" si="1"/>
        <v>533</v>
      </c>
      <c r="K28" s="200" t="s">
        <v>798</v>
      </c>
      <c r="L28" s="91" t="s">
        <v>8</v>
      </c>
      <c r="M28" s="91" t="s">
        <v>8</v>
      </c>
      <c r="N28" s="91" t="s">
        <v>8</v>
      </c>
      <c r="O28" s="91" t="s">
        <v>8</v>
      </c>
      <c r="P28" s="91" t="s">
        <v>8</v>
      </c>
      <c r="Q28" s="91" t="s">
        <v>8</v>
      </c>
      <c r="R28" s="91" t="s">
        <v>8</v>
      </c>
      <c r="S28" s="113" t="s">
        <v>8</v>
      </c>
    </row>
    <row r="29" spans="1:19">
      <c r="A29" s="253"/>
      <c r="B29" s="48" t="s">
        <v>198</v>
      </c>
      <c r="C29" s="48"/>
      <c r="D29" s="210"/>
      <c r="E29" s="216" t="s">
        <v>238</v>
      </c>
      <c r="F29" s="199">
        <v>1</v>
      </c>
      <c r="G29" s="200">
        <v>7</v>
      </c>
      <c r="H29" s="201" t="s">
        <v>829</v>
      </c>
      <c r="I29" s="217">
        <f t="shared" si="1"/>
        <v>533</v>
      </c>
      <c r="K29" s="200" t="s">
        <v>799</v>
      </c>
      <c r="L29" s="91" t="s">
        <v>8</v>
      </c>
      <c r="M29" s="91" t="s">
        <v>8</v>
      </c>
      <c r="N29" s="91" t="s">
        <v>8</v>
      </c>
      <c r="O29" s="91" t="s">
        <v>8</v>
      </c>
      <c r="P29" s="130"/>
      <c r="Q29" s="130"/>
      <c r="R29" s="130"/>
      <c r="S29" s="171"/>
    </row>
    <row r="30" spans="1:19">
      <c r="A30" s="253"/>
      <c r="B30" s="57" t="s">
        <v>199</v>
      </c>
      <c r="C30" s="57"/>
      <c r="D30" s="231"/>
      <c r="E30" s="216" t="s">
        <v>257</v>
      </c>
      <c r="F30" s="207">
        <v>1</v>
      </c>
      <c r="G30" s="200">
        <v>7</v>
      </c>
      <c r="H30" s="201" t="s">
        <v>830</v>
      </c>
      <c r="I30" s="217">
        <f t="shared" si="1"/>
        <v>533</v>
      </c>
      <c r="K30" s="200" t="s">
        <v>800</v>
      </c>
      <c r="L30" s="83" t="s">
        <v>11</v>
      </c>
      <c r="M30" s="83" t="s">
        <v>11</v>
      </c>
      <c r="N30" s="83" t="s">
        <v>11</v>
      </c>
      <c r="O30" s="83" t="s">
        <v>11</v>
      </c>
      <c r="P30" s="83" t="s">
        <v>11</v>
      </c>
      <c r="Q30" s="83" t="s">
        <v>11</v>
      </c>
      <c r="R30" s="83" t="s">
        <v>11</v>
      </c>
      <c r="S30" s="115" t="s">
        <v>11</v>
      </c>
    </row>
    <row r="31" spans="1:19">
      <c r="A31" s="253"/>
      <c r="B31" s="58" t="s">
        <v>200</v>
      </c>
      <c r="C31" s="58"/>
      <c r="D31" s="210"/>
      <c r="E31" s="216" t="s">
        <v>262</v>
      </c>
      <c r="F31" s="207">
        <v>1</v>
      </c>
      <c r="G31" s="200">
        <v>7</v>
      </c>
      <c r="H31" s="201" t="s">
        <v>527</v>
      </c>
      <c r="I31" s="217">
        <f t="shared" si="1"/>
        <v>533</v>
      </c>
      <c r="K31" s="200" t="s">
        <v>801</v>
      </c>
      <c r="L31" s="83" t="s">
        <v>11</v>
      </c>
      <c r="M31" s="83" t="s">
        <v>11</v>
      </c>
      <c r="N31" s="83" t="s">
        <v>11</v>
      </c>
      <c r="O31" s="83" t="s">
        <v>11</v>
      </c>
      <c r="P31" s="83" t="s">
        <v>11</v>
      </c>
      <c r="Q31" s="83" t="s">
        <v>11</v>
      </c>
      <c r="R31" s="83" t="s">
        <v>11</v>
      </c>
      <c r="S31" s="115" t="s">
        <v>11</v>
      </c>
    </row>
    <row r="32" spans="1:19">
      <c r="A32" s="253"/>
      <c r="B32" s="58" t="s">
        <v>201</v>
      </c>
      <c r="C32" s="58"/>
      <c r="D32" s="210"/>
      <c r="E32" s="216" t="s">
        <v>250</v>
      </c>
      <c r="F32" s="199">
        <v>1</v>
      </c>
      <c r="G32" s="200">
        <v>7</v>
      </c>
      <c r="H32" s="201" t="s">
        <v>831</v>
      </c>
      <c r="I32" s="217">
        <f t="shared" si="1"/>
        <v>533</v>
      </c>
      <c r="K32" s="200" t="s">
        <v>802</v>
      </c>
      <c r="L32" s="130"/>
      <c r="M32" s="130"/>
      <c r="N32" s="130"/>
      <c r="O32" s="130"/>
      <c r="P32" s="130"/>
      <c r="Q32" s="130"/>
      <c r="R32" s="206"/>
      <c r="S32" s="206"/>
    </row>
    <row r="33" spans="1:19">
      <c r="A33" s="253"/>
      <c r="B33" s="287" t="s">
        <v>202</v>
      </c>
      <c r="C33" s="287"/>
      <c r="D33" s="288"/>
      <c r="E33" s="289" t="s">
        <v>226</v>
      </c>
      <c r="F33" s="290">
        <v>1</v>
      </c>
      <c r="G33" s="291">
        <v>7</v>
      </c>
      <c r="H33" s="291" t="s">
        <v>219</v>
      </c>
      <c r="I33" s="292">
        <f t="shared" si="1"/>
        <v>533</v>
      </c>
    </row>
    <row r="34" spans="1:19">
      <c r="A34" s="243" t="s">
        <v>203</v>
      </c>
      <c r="B34" s="49" t="s">
        <v>266</v>
      </c>
      <c r="C34" s="49"/>
      <c r="D34" s="231"/>
      <c r="E34" s="216" t="s">
        <v>267</v>
      </c>
      <c r="F34" s="199">
        <v>2</v>
      </c>
      <c r="G34" s="200">
        <v>7</v>
      </c>
      <c r="H34" s="201" t="s">
        <v>832</v>
      </c>
      <c r="I34" s="217">
        <f t="shared" si="1"/>
        <v>533</v>
      </c>
      <c r="K34" s="200" t="s">
        <v>883</v>
      </c>
      <c r="L34" s="200" t="s">
        <v>804</v>
      </c>
      <c r="M34" s="200" t="s">
        <v>805</v>
      </c>
      <c r="N34" s="200" t="s">
        <v>806</v>
      </c>
      <c r="O34" s="200" t="s">
        <v>807</v>
      </c>
      <c r="P34" s="200" t="s">
        <v>808</v>
      </c>
      <c r="Q34" s="200" t="s">
        <v>809</v>
      </c>
      <c r="R34" s="200" t="s">
        <v>810</v>
      </c>
      <c r="S34" s="200" t="s">
        <v>811</v>
      </c>
    </row>
    <row r="35" spans="1:19">
      <c r="A35" s="243"/>
      <c r="B35" s="57" t="s">
        <v>204</v>
      </c>
      <c r="C35" s="57"/>
      <c r="D35" s="231"/>
      <c r="E35" s="216" t="s">
        <v>274</v>
      </c>
      <c r="F35" s="199">
        <v>1</v>
      </c>
      <c r="G35" s="200">
        <v>7</v>
      </c>
      <c r="H35" s="201" t="s">
        <v>833</v>
      </c>
      <c r="I35" s="217">
        <f t="shared" si="1"/>
        <v>533</v>
      </c>
      <c r="K35" s="200" t="s">
        <v>795</v>
      </c>
      <c r="L35" s="108" t="s">
        <v>10</v>
      </c>
      <c r="M35" s="108" t="s">
        <v>10</v>
      </c>
      <c r="N35" s="108" t="s">
        <v>10</v>
      </c>
      <c r="O35" s="108" t="s">
        <v>10</v>
      </c>
      <c r="P35" s="108" t="s">
        <v>10</v>
      </c>
      <c r="Q35" s="108" t="s">
        <v>10</v>
      </c>
      <c r="R35" s="108" t="s">
        <v>10</v>
      </c>
      <c r="S35" s="112" t="s">
        <v>10</v>
      </c>
    </row>
    <row r="36" spans="1:19">
      <c r="A36" s="243"/>
      <c r="B36" s="57" t="s">
        <v>205</v>
      </c>
      <c r="C36" s="57"/>
      <c r="D36" s="231"/>
      <c r="E36" s="216" t="s">
        <v>279</v>
      </c>
      <c r="F36" s="199">
        <v>1</v>
      </c>
      <c r="G36" s="200">
        <v>7</v>
      </c>
      <c r="H36" s="201" t="s">
        <v>834</v>
      </c>
      <c r="I36" s="217">
        <f t="shared" si="1"/>
        <v>533</v>
      </c>
      <c r="K36" s="200" t="s">
        <v>796</v>
      </c>
      <c r="L36" s="108" t="s">
        <v>10</v>
      </c>
      <c r="M36" s="108" t="s">
        <v>10</v>
      </c>
      <c r="N36" s="108" t="s">
        <v>10</v>
      </c>
      <c r="O36" s="108" t="s">
        <v>10</v>
      </c>
      <c r="P36" s="108" t="s">
        <v>10</v>
      </c>
      <c r="Q36" s="108" t="s">
        <v>10</v>
      </c>
      <c r="R36" s="108" t="s">
        <v>10</v>
      </c>
      <c r="S36" s="112" t="s">
        <v>10</v>
      </c>
    </row>
    <row r="37" spans="1:19">
      <c r="A37" s="243"/>
      <c r="B37" s="49" t="s">
        <v>287</v>
      </c>
      <c r="C37" s="49"/>
      <c r="D37" s="231"/>
      <c r="E37" s="218" t="s">
        <v>282</v>
      </c>
      <c r="F37" s="207">
        <v>1</v>
      </c>
      <c r="G37" s="200">
        <v>7</v>
      </c>
      <c r="H37" s="201" t="s">
        <v>835</v>
      </c>
      <c r="I37" s="217">
        <f t="shared" si="1"/>
        <v>533</v>
      </c>
      <c r="K37" s="200" t="s">
        <v>797</v>
      </c>
      <c r="L37" s="108" t="s">
        <v>10</v>
      </c>
      <c r="M37" s="108" t="s">
        <v>10</v>
      </c>
      <c r="N37" s="108" t="s">
        <v>10</v>
      </c>
      <c r="O37" s="108" t="s">
        <v>10</v>
      </c>
      <c r="P37" s="108" t="s">
        <v>10</v>
      </c>
      <c r="Q37" s="108" t="s">
        <v>10</v>
      </c>
      <c r="R37" s="108" t="s">
        <v>10</v>
      </c>
      <c r="S37" s="112" t="s">
        <v>10</v>
      </c>
    </row>
    <row r="38" spans="1:19">
      <c r="A38" s="243"/>
      <c r="B38" s="49" t="s">
        <v>206</v>
      </c>
      <c r="C38" s="49"/>
      <c r="D38" s="231"/>
      <c r="E38" s="216" t="s">
        <v>288</v>
      </c>
      <c r="F38" s="199">
        <v>1</v>
      </c>
      <c r="G38" s="200">
        <v>7</v>
      </c>
      <c r="H38" s="201" t="s">
        <v>836</v>
      </c>
      <c r="I38" s="217">
        <f t="shared" si="1"/>
        <v>533</v>
      </c>
      <c r="K38" s="200" t="s">
        <v>798</v>
      </c>
      <c r="L38" s="91" t="s">
        <v>888</v>
      </c>
      <c r="M38" s="91" t="s">
        <v>888</v>
      </c>
      <c r="N38" s="91" t="s">
        <v>888</v>
      </c>
      <c r="O38" s="91" t="s">
        <v>888</v>
      </c>
      <c r="P38" s="91" t="s">
        <v>888</v>
      </c>
      <c r="Q38" s="91" t="s">
        <v>888</v>
      </c>
      <c r="R38" s="91" t="s">
        <v>888</v>
      </c>
      <c r="S38" s="113" t="s">
        <v>888</v>
      </c>
    </row>
    <row r="39" spans="1:19">
      <c r="A39" s="244"/>
      <c r="B39" s="60" t="s">
        <v>291</v>
      </c>
      <c r="C39" s="60"/>
      <c r="E39" s="219" t="s">
        <v>303</v>
      </c>
      <c r="F39" s="208">
        <v>8</v>
      </c>
      <c r="G39" s="200">
        <v>4</v>
      </c>
      <c r="H39" s="201" t="s">
        <v>837</v>
      </c>
      <c r="I39" s="217">
        <f t="shared" si="1"/>
        <v>530</v>
      </c>
      <c r="K39" s="200" t="s">
        <v>799</v>
      </c>
      <c r="L39" s="111" t="s">
        <v>889</v>
      </c>
      <c r="M39" s="111" t="s">
        <v>889</v>
      </c>
      <c r="N39" s="111" t="s">
        <v>889</v>
      </c>
      <c r="O39" s="111" t="s">
        <v>889</v>
      </c>
      <c r="P39" s="111" t="s">
        <v>889</v>
      </c>
      <c r="Q39" s="111" t="s">
        <v>889</v>
      </c>
      <c r="R39" s="111" t="s">
        <v>889</v>
      </c>
      <c r="S39" s="114" t="s">
        <v>889</v>
      </c>
    </row>
    <row r="40" spans="1:19">
      <c r="A40" s="244"/>
      <c r="B40" s="60" t="s">
        <v>292</v>
      </c>
      <c r="C40" s="60"/>
      <c r="E40" s="216" t="s">
        <v>310</v>
      </c>
      <c r="F40" s="199">
        <v>10</v>
      </c>
      <c r="G40" s="200">
        <v>4</v>
      </c>
      <c r="H40" s="201" t="s">
        <v>838</v>
      </c>
      <c r="I40" s="217">
        <f t="shared" si="1"/>
        <v>530</v>
      </c>
      <c r="K40" s="200" t="s">
        <v>800</v>
      </c>
      <c r="L40" s="84" t="s">
        <v>13</v>
      </c>
      <c r="M40" s="84" t="s">
        <v>13</v>
      </c>
      <c r="N40" s="84" t="s">
        <v>13</v>
      </c>
      <c r="O40" s="84" t="s">
        <v>13</v>
      </c>
      <c r="P40" s="84" t="s">
        <v>13</v>
      </c>
      <c r="Q40" s="84" t="s">
        <v>13</v>
      </c>
      <c r="R40" s="84" t="s">
        <v>13</v>
      </c>
      <c r="S40" s="87" t="s">
        <v>13</v>
      </c>
    </row>
    <row r="41" spans="1:19">
      <c r="A41" s="244"/>
      <c r="B41" s="60" t="s">
        <v>293</v>
      </c>
      <c r="C41" s="60"/>
      <c r="E41" s="219" t="s">
        <v>315</v>
      </c>
      <c r="F41" s="208">
        <v>4</v>
      </c>
      <c r="G41" s="200">
        <v>4</v>
      </c>
      <c r="H41" s="201" t="s">
        <v>839</v>
      </c>
      <c r="I41" s="217">
        <f t="shared" si="1"/>
        <v>530</v>
      </c>
      <c r="K41" s="200" t="s">
        <v>801</v>
      </c>
      <c r="L41" s="84" t="s">
        <v>13</v>
      </c>
      <c r="M41" s="84" t="s">
        <v>13</v>
      </c>
      <c r="N41" s="84" t="s">
        <v>13</v>
      </c>
      <c r="O41" s="84" t="s">
        <v>13</v>
      </c>
      <c r="P41" s="84" t="s">
        <v>13</v>
      </c>
      <c r="Q41" s="84" t="s">
        <v>13</v>
      </c>
      <c r="R41" s="84" t="s">
        <v>13</v>
      </c>
      <c r="S41" s="87" t="s">
        <v>13</v>
      </c>
    </row>
    <row r="42" spans="1:19">
      <c r="A42" s="244"/>
      <c r="B42" s="60" t="s">
        <v>294</v>
      </c>
      <c r="C42" s="60"/>
      <c r="E42" s="219" t="s">
        <v>323</v>
      </c>
      <c r="F42" s="199">
        <v>2</v>
      </c>
      <c r="G42" s="200">
        <v>4</v>
      </c>
      <c r="H42" s="201" t="s">
        <v>840</v>
      </c>
      <c r="I42" s="217">
        <f t="shared" si="1"/>
        <v>530</v>
      </c>
      <c r="K42" s="200" t="s">
        <v>802</v>
      </c>
      <c r="L42" s="119" t="s">
        <v>14</v>
      </c>
      <c r="M42" s="119" t="s">
        <v>14</v>
      </c>
      <c r="N42" s="119" t="s">
        <v>14</v>
      </c>
      <c r="O42" s="119" t="s">
        <v>14</v>
      </c>
      <c r="P42" s="119" t="s">
        <v>14</v>
      </c>
      <c r="Q42" s="119" t="s">
        <v>14</v>
      </c>
      <c r="R42" s="119" t="s">
        <v>14</v>
      </c>
      <c r="S42" s="120" t="s">
        <v>14</v>
      </c>
    </row>
    <row r="43" spans="1:19">
      <c r="A43" s="244"/>
      <c r="B43" s="60" t="s">
        <v>295</v>
      </c>
      <c r="C43" s="60"/>
      <c r="E43" s="216" t="s">
        <v>332</v>
      </c>
      <c r="F43" s="199">
        <v>11</v>
      </c>
      <c r="G43" s="200">
        <v>4</v>
      </c>
      <c r="H43" s="201" t="s">
        <v>841</v>
      </c>
      <c r="I43" s="217">
        <f t="shared" si="1"/>
        <v>530</v>
      </c>
    </row>
    <row r="44" spans="1:19">
      <c r="A44" s="244"/>
      <c r="B44" s="60" t="s">
        <v>296</v>
      </c>
      <c r="C44" s="60"/>
      <c r="E44" s="220" t="s">
        <v>342</v>
      </c>
      <c r="F44" s="207">
        <v>1</v>
      </c>
      <c r="G44" s="200">
        <v>5</v>
      </c>
      <c r="H44" s="201" t="s">
        <v>346</v>
      </c>
      <c r="I44" s="217">
        <f t="shared" si="1"/>
        <v>531</v>
      </c>
      <c r="K44" s="200" t="s">
        <v>890</v>
      </c>
      <c r="L44" s="200" t="s">
        <v>804</v>
      </c>
      <c r="M44" s="200" t="s">
        <v>805</v>
      </c>
      <c r="N44" s="200" t="s">
        <v>806</v>
      </c>
      <c r="O44" s="200" t="s">
        <v>807</v>
      </c>
      <c r="P44" s="200" t="s">
        <v>808</v>
      </c>
      <c r="Q44" s="200" t="s">
        <v>809</v>
      </c>
      <c r="R44" s="200" t="s">
        <v>810</v>
      </c>
      <c r="S44" s="200" t="s">
        <v>811</v>
      </c>
    </row>
    <row r="45" spans="1:19">
      <c r="A45" s="244"/>
      <c r="B45" s="60" t="s">
        <v>297</v>
      </c>
      <c r="C45" s="60"/>
      <c r="E45" s="216" t="s">
        <v>348</v>
      </c>
      <c r="F45" s="199">
        <v>11</v>
      </c>
      <c r="G45" s="200">
        <v>5</v>
      </c>
      <c r="H45" s="201" t="s">
        <v>842</v>
      </c>
      <c r="I45" s="217">
        <f t="shared" si="1"/>
        <v>531</v>
      </c>
      <c r="K45" s="200" t="s">
        <v>795</v>
      </c>
      <c r="L45" s="129" t="s">
        <v>19</v>
      </c>
      <c r="M45" s="129" t="s">
        <v>19</v>
      </c>
      <c r="N45" s="129" t="s">
        <v>19</v>
      </c>
      <c r="O45" s="129" t="s">
        <v>19</v>
      </c>
      <c r="P45" s="129" t="s">
        <v>19</v>
      </c>
      <c r="Q45" s="129" t="s">
        <v>19</v>
      </c>
      <c r="R45" s="129" t="s">
        <v>19</v>
      </c>
      <c r="S45" s="129" t="s">
        <v>19</v>
      </c>
    </row>
    <row r="46" spans="1:19">
      <c r="A46" s="244"/>
      <c r="B46" s="60" t="s">
        <v>298</v>
      </c>
      <c r="C46" s="60"/>
      <c r="E46" s="216" t="s">
        <v>358</v>
      </c>
      <c r="F46" s="199">
        <v>8</v>
      </c>
      <c r="G46" s="200">
        <v>5</v>
      </c>
      <c r="H46" s="201" t="s">
        <v>843</v>
      </c>
      <c r="I46" s="217">
        <f t="shared" si="1"/>
        <v>531</v>
      </c>
      <c r="K46" s="200" t="s">
        <v>796</v>
      </c>
      <c r="L46" s="49" t="s">
        <v>20</v>
      </c>
      <c r="M46" s="110" t="s">
        <v>21</v>
      </c>
      <c r="N46" s="110" t="s">
        <v>21</v>
      </c>
      <c r="O46" s="110" t="s">
        <v>21</v>
      </c>
      <c r="P46" s="110" t="s">
        <v>21</v>
      </c>
      <c r="Q46" s="110" t="s">
        <v>21</v>
      </c>
      <c r="R46" s="110" t="s">
        <v>21</v>
      </c>
      <c r="S46" s="110" t="s">
        <v>21</v>
      </c>
    </row>
    <row r="47" spans="1:19" ht="13.5" customHeight="1">
      <c r="A47" s="244"/>
      <c r="B47" s="278" t="s">
        <v>299</v>
      </c>
      <c r="C47" s="98"/>
      <c r="D47" s="211"/>
      <c r="E47" s="216" t="s">
        <v>363</v>
      </c>
      <c r="F47" s="207">
        <v>11</v>
      </c>
      <c r="G47" s="200">
        <v>5</v>
      </c>
      <c r="H47" s="201" t="s">
        <v>844</v>
      </c>
      <c r="I47" s="217">
        <f t="shared" si="1"/>
        <v>531</v>
      </c>
      <c r="K47" s="200" t="s">
        <v>797</v>
      </c>
      <c r="L47" s="110" t="s">
        <v>21</v>
      </c>
      <c r="M47" s="60" t="s">
        <v>291</v>
      </c>
      <c r="N47" s="60" t="s">
        <v>291</v>
      </c>
      <c r="O47" s="60" t="s">
        <v>291</v>
      </c>
      <c r="P47" s="60" t="s">
        <v>291</v>
      </c>
      <c r="Q47" s="60" t="s">
        <v>291</v>
      </c>
      <c r="R47" s="60" t="s">
        <v>291</v>
      </c>
      <c r="S47" s="60" t="s">
        <v>291</v>
      </c>
    </row>
    <row r="48" spans="1:19" ht="13.5" customHeight="1">
      <c r="A48" s="244"/>
      <c r="B48" s="279"/>
      <c r="C48" s="99"/>
      <c r="D48" s="211"/>
      <c r="E48" s="216" t="s">
        <v>369</v>
      </c>
      <c r="F48" s="207">
        <v>11</v>
      </c>
      <c r="G48" s="200">
        <v>5</v>
      </c>
      <c r="H48" s="201" t="s">
        <v>845</v>
      </c>
      <c r="I48" s="217">
        <f t="shared" si="1"/>
        <v>531</v>
      </c>
      <c r="K48" s="200" t="s">
        <v>798</v>
      </c>
      <c r="L48" s="60" t="s">
        <v>291</v>
      </c>
      <c r="M48" s="131" t="s">
        <v>292</v>
      </c>
      <c r="N48" s="131" t="s">
        <v>292</v>
      </c>
      <c r="O48" s="131" t="s">
        <v>292</v>
      </c>
      <c r="P48" s="131" t="s">
        <v>292</v>
      </c>
      <c r="Q48" s="131" t="s">
        <v>292</v>
      </c>
      <c r="R48" s="131" t="s">
        <v>292</v>
      </c>
      <c r="S48" s="131" t="s">
        <v>292</v>
      </c>
    </row>
    <row r="49" spans="1:19" ht="13.5" customHeight="1">
      <c r="A49" s="244"/>
      <c r="B49" s="279"/>
      <c r="C49" s="99"/>
      <c r="D49" s="211"/>
      <c r="E49" s="216" t="s">
        <v>372</v>
      </c>
      <c r="F49" s="207">
        <v>11</v>
      </c>
      <c r="G49" s="200">
        <v>5</v>
      </c>
      <c r="H49" s="201" t="s">
        <v>846</v>
      </c>
      <c r="I49" s="217">
        <f t="shared" si="1"/>
        <v>531</v>
      </c>
      <c r="K49" s="200" t="s">
        <v>799</v>
      </c>
      <c r="L49" s="131" t="s">
        <v>292</v>
      </c>
      <c r="M49" s="131" t="s">
        <v>292</v>
      </c>
      <c r="N49" s="131" t="s">
        <v>292</v>
      </c>
      <c r="O49" s="139" t="s">
        <v>293</v>
      </c>
      <c r="P49" s="139" t="s">
        <v>293</v>
      </c>
      <c r="Q49" s="139" t="s">
        <v>293</v>
      </c>
      <c r="R49" s="139" t="s">
        <v>293</v>
      </c>
      <c r="S49" s="142" t="s">
        <v>294</v>
      </c>
    </row>
    <row r="50" spans="1:19" ht="13.5" customHeight="1">
      <c r="A50" s="244"/>
      <c r="B50" s="280"/>
      <c r="C50" s="100"/>
      <c r="D50" s="211"/>
      <c r="E50" s="216" t="s">
        <v>375</v>
      </c>
      <c r="F50" s="207">
        <v>11</v>
      </c>
      <c r="G50" s="200">
        <v>5</v>
      </c>
      <c r="H50" s="201" t="s">
        <v>847</v>
      </c>
      <c r="I50" s="217">
        <f t="shared" si="1"/>
        <v>531</v>
      </c>
      <c r="K50" s="200" t="s">
        <v>800</v>
      </c>
      <c r="L50" s="142" t="s">
        <v>294</v>
      </c>
      <c r="M50" s="144" t="s">
        <v>295</v>
      </c>
      <c r="N50" s="144" t="s">
        <v>295</v>
      </c>
      <c r="O50" s="144" t="s">
        <v>295</v>
      </c>
      <c r="P50" s="144" t="s">
        <v>295</v>
      </c>
      <c r="Q50" s="144" t="s">
        <v>295</v>
      </c>
      <c r="R50" s="144" t="s">
        <v>295</v>
      </c>
      <c r="S50" s="144" t="s">
        <v>295</v>
      </c>
    </row>
    <row r="51" spans="1:19" ht="13.5" customHeight="1">
      <c r="A51" s="244"/>
      <c r="B51" s="281" t="s">
        <v>300</v>
      </c>
      <c r="C51" s="101"/>
      <c r="D51" s="234"/>
      <c r="E51" s="220" t="s">
        <v>378</v>
      </c>
      <c r="F51" s="199">
        <v>7</v>
      </c>
      <c r="G51" s="200">
        <v>6</v>
      </c>
      <c r="H51" s="201" t="s">
        <v>824</v>
      </c>
      <c r="I51" s="217">
        <f t="shared" si="1"/>
        <v>532</v>
      </c>
      <c r="K51" s="200" t="s">
        <v>801</v>
      </c>
      <c r="L51" s="144" t="s">
        <v>295</v>
      </c>
      <c r="M51" s="144" t="s">
        <v>295</v>
      </c>
      <c r="N51" s="144" t="s">
        <v>295</v>
      </c>
      <c r="O51" s="144" t="s">
        <v>295</v>
      </c>
      <c r="P51" s="130"/>
      <c r="Q51" s="130"/>
      <c r="R51" s="130"/>
      <c r="S51" s="171"/>
    </row>
    <row r="52" spans="1:19" ht="13.5" customHeight="1">
      <c r="A52" s="244"/>
      <c r="B52" s="282"/>
      <c r="C52" s="102"/>
      <c r="D52" s="234"/>
      <c r="E52" s="220" t="s">
        <v>390</v>
      </c>
      <c r="F52" s="199">
        <v>4</v>
      </c>
      <c r="G52" s="200">
        <v>6</v>
      </c>
      <c r="H52" s="201" t="s">
        <v>848</v>
      </c>
      <c r="I52" s="217">
        <f t="shared" si="1"/>
        <v>532</v>
      </c>
      <c r="K52" s="200" t="s">
        <v>802</v>
      </c>
      <c r="L52" s="130"/>
      <c r="M52" s="130"/>
      <c r="N52" s="130"/>
      <c r="O52" s="130"/>
      <c r="P52" s="130"/>
      <c r="Q52" s="130"/>
      <c r="R52" s="130"/>
      <c r="S52" s="171"/>
    </row>
    <row r="53" spans="1:19" ht="13.5" customHeight="1">
      <c r="A53" s="244"/>
      <c r="B53" s="282"/>
      <c r="C53" s="102"/>
      <c r="D53" s="234"/>
      <c r="E53" s="220" t="s">
        <v>397</v>
      </c>
      <c r="F53" s="199">
        <v>5</v>
      </c>
      <c r="G53" s="200">
        <v>6</v>
      </c>
      <c r="H53" s="201" t="s">
        <v>849</v>
      </c>
      <c r="I53" s="217">
        <f t="shared" si="1"/>
        <v>532</v>
      </c>
    </row>
    <row r="54" spans="1:19" ht="13.5" customHeight="1">
      <c r="A54" s="244"/>
      <c r="B54" s="282"/>
      <c r="C54" s="102"/>
      <c r="D54" s="234"/>
      <c r="E54" s="220" t="s">
        <v>402</v>
      </c>
      <c r="F54" s="199">
        <v>5</v>
      </c>
      <c r="G54" s="200">
        <v>6</v>
      </c>
      <c r="H54" s="201" t="s">
        <v>850</v>
      </c>
      <c r="I54" s="217">
        <f t="shared" si="1"/>
        <v>532</v>
      </c>
      <c r="K54" s="200" t="s">
        <v>892</v>
      </c>
      <c r="L54" s="200" t="s">
        <v>804</v>
      </c>
      <c r="M54" s="200" t="s">
        <v>805</v>
      </c>
      <c r="N54" s="200" t="s">
        <v>806</v>
      </c>
      <c r="O54" s="200" t="s">
        <v>807</v>
      </c>
      <c r="P54" s="200" t="s">
        <v>808</v>
      </c>
      <c r="Q54" s="200" t="s">
        <v>809</v>
      </c>
      <c r="R54" s="200" t="s">
        <v>810</v>
      </c>
      <c r="S54" s="200" t="s">
        <v>811</v>
      </c>
    </row>
    <row r="55" spans="1:19" ht="13.5" customHeight="1">
      <c r="A55" s="244"/>
      <c r="B55" s="283"/>
      <c r="C55" s="103"/>
      <c r="D55" s="234"/>
      <c r="E55" s="220" t="s">
        <v>407</v>
      </c>
      <c r="F55" s="199">
        <v>6</v>
      </c>
      <c r="G55" s="200">
        <v>6</v>
      </c>
      <c r="H55" s="201" t="s">
        <v>851</v>
      </c>
      <c r="I55" s="217">
        <f t="shared" si="1"/>
        <v>532</v>
      </c>
      <c r="K55" s="200" t="s">
        <v>795</v>
      </c>
      <c r="L55" s="60" t="s">
        <v>296</v>
      </c>
      <c r="M55" s="139" t="s">
        <v>297</v>
      </c>
      <c r="N55" s="139" t="s">
        <v>297</v>
      </c>
      <c r="O55" s="139" t="s">
        <v>297</v>
      </c>
      <c r="P55" s="139" t="s">
        <v>297</v>
      </c>
      <c r="Q55" s="139" t="s">
        <v>297</v>
      </c>
      <c r="R55" s="139" t="s">
        <v>297</v>
      </c>
      <c r="S55" s="139" t="s">
        <v>297</v>
      </c>
    </row>
    <row r="56" spans="1:19">
      <c r="A56" s="244"/>
      <c r="B56" s="60" t="s">
        <v>301</v>
      </c>
      <c r="C56" s="60"/>
      <c r="E56" s="220" t="s">
        <v>412</v>
      </c>
      <c r="F56" s="199">
        <v>2.9999999999999898</v>
      </c>
      <c r="G56" s="200">
        <v>6</v>
      </c>
      <c r="H56" s="201" t="s">
        <v>852</v>
      </c>
      <c r="I56" s="217">
        <f t="shared" si="1"/>
        <v>532</v>
      </c>
      <c r="K56" s="200" t="s">
        <v>796</v>
      </c>
      <c r="L56" s="139" t="s">
        <v>297</v>
      </c>
      <c r="M56" s="139" t="s">
        <v>297</v>
      </c>
      <c r="N56" s="139" t="s">
        <v>297</v>
      </c>
      <c r="O56" s="139" t="s">
        <v>297</v>
      </c>
      <c r="P56" s="136" t="s">
        <v>298</v>
      </c>
      <c r="Q56" s="136" t="s">
        <v>298</v>
      </c>
      <c r="R56" s="136" t="s">
        <v>298</v>
      </c>
      <c r="S56" s="136" t="s">
        <v>298</v>
      </c>
    </row>
    <row r="57" spans="1:19">
      <c r="A57" s="251" t="s">
        <v>419</v>
      </c>
      <c r="B57" s="60" t="s">
        <v>425</v>
      </c>
      <c r="C57" s="60"/>
      <c r="E57" s="220" t="s">
        <v>426</v>
      </c>
      <c r="F57" s="199">
        <v>2</v>
      </c>
      <c r="G57" s="200">
        <v>6</v>
      </c>
      <c r="H57" s="201" t="s">
        <v>853</v>
      </c>
      <c r="I57" s="217">
        <f t="shared" si="1"/>
        <v>532</v>
      </c>
      <c r="K57" s="200" t="s">
        <v>797</v>
      </c>
      <c r="L57" s="136" t="s">
        <v>298</v>
      </c>
      <c r="M57" s="136" t="s">
        <v>298</v>
      </c>
      <c r="N57" s="136" t="s">
        <v>298</v>
      </c>
      <c r="O57" s="136" t="s">
        <v>298</v>
      </c>
      <c r="P57" s="145" t="s">
        <v>893</v>
      </c>
      <c r="Q57" s="145" t="s">
        <v>893</v>
      </c>
      <c r="R57" s="145" t="s">
        <v>893</v>
      </c>
      <c r="S57" s="145" t="s">
        <v>893</v>
      </c>
    </row>
    <row r="58" spans="1:19">
      <c r="A58" s="252"/>
      <c r="B58" s="60" t="s">
        <v>420</v>
      </c>
      <c r="C58" s="60"/>
      <c r="E58" s="220" t="s">
        <v>433</v>
      </c>
      <c r="F58" s="199">
        <v>4</v>
      </c>
      <c r="G58" s="200">
        <v>6</v>
      </c>
      <c r="H58" s="201" t="s">
        <v>854</v>
      </c>
      <c r="I58" s="217">
        <f t="shared" si="1"/>
        <v>532</v>
      </c>
      <c r="K58" s="200" t="s">
        <v>798</v>
      </c>
      <c r="L58" s="145" t="s">
        <v>893</v>
      </c>
      <c r="M58" s="145" t="s">
        <v>893</v>
      </c>
      <c r="N58" s="145" t="s">
        <v>893</v>
      </c>
      <c r="O58" s="145" t="s">
        <v>893</v>
      </c>
      <c r="P58" s="145" t="s">
        <v>893</v>
      </c>
      <c r="Q58" s="145" t="s">
        <v>893</v>
      </c>
      <c r="R58" s="145" t="s">
        <v>893</v>
      </c>
      <c r="S58" s="146" t="s">
        <v>894</v>
      </c>
    </row>
    <row r="59" spans="1:19">
      <c r="A59" s="252"/>
      <c r="B59" s="60" t="s">
        <v>421</v>
      </c>
      <c r="C59" s="60"/>
      <c r="E59" s="220" t="s">
        <v>454</v>
      </c>
      <c r="F59" s="199">
        <v>4</v>
      </c>
      <c r="G59" s="200">
        <v>6</v>
      </c>
      <c r="H59" s="201" t="s">
        <v>855</v>
      </c>
      <c r="I59" s="217">
        <f t="shared" si="1"/>
        <v>532</v>
      </c>
      <c r="K59" s="200" t="s">
        <v>799</v>
      </c>
      <c r="L59" s="146" t="s">
        <v>894</v>
      </c>
      <c r="M59" s="146" t="s">
        <v>894</v>
      </c>
      <c r="N59" s="146" t="s">
        <v>894</v>
      </c>
      <c r="O59" s="146" t="s">
        <v>894</v>
      </c>
      <c r="P59" s="146" t="s">
        <v>894</v>
      </c>
      <c r="Q59" s="146" t="s">
        <v>894</v>
      </c>
      <c r="R59" s="146" t="s">
        <v>894</v>
      </c>
      <c r="S59" s="146" t="s">
        <v>894</v>
      </c>
    </row>
    <row r="60" spans="1:19">
      <c r="A60" s="252"/>
      <c r="B60" s="60" t="s">
        <v>422</v>
      </c>
      <c r="C60" s="60"/>
      <c r="E60" s="216" t="s">
        <v>458</v>
      </c>
      <c r="F60" s="199">
        <v>6</v>
      </c>
      <c r="G60" s="200">
        <v>6</v>
      </c>
      <c r="H60" s="201" t="s">
        <v>856</v>
      </c>
      <c r="I60" s="217">
        <f t="shared" si="1"/>
        <v>532</v>
      </c>
      <c r="K60" s="200" t="s">
        <v>800</v>
      </c>
      <c r="L60" s="146" t="s">
        <v>894</v>
      </c>
      <c r="M60" s="146" t="s">
        <v>894</v>
      </c>
      <c r="N60" s="149" t="s">
        <v>895</v>
      </c>
      <c r="O60" s="149" t="s">
        <v>895</v>
      </c>
      <c r="P60" s="149" t="s">
        <v>895</v>
      </c>
      <c r="Q60" s="149" t="s">
        <v>895</v>
      </c>
      <c r="R60" s="149" t="s">
        <v>895</v>
      </c>
      <c r="S60" s="149" t="s">
        <v>895</v>
      </c>
    </row>
    <row r="61" spans="1:19">
      <c r="A61" s="252"/>
      <c r="B61" s="60" t="s">
        <v>423</v>
      </c>
      <c r="C61" s="60"/>
      <c r="E61" s="220" t="s">
        <v>447</v>
      </c>
      <c r="F61" s="199">
        <v>1</v>
      </c>
      <c r="G61" s="200">
        <v>6</v>
      </c>
      <c r="H61" s="201" t="s">
        <v>651</v>
      </c>
      <c r="I61" s="217">
        <f t="shared" si="1"/>
        <v>532</v>
      </c>
      <c r="K61" s="200" t="s">
        <v>801</v>
      </c>
      <c r="L61" s="149" t="s">
        <v>895</v>
      </c>
      <c r="M61" s="149" t="s">
        <v>895</v>
      </c>
      <c r="N61" s="149" t="s">
        <v>895</v>
      </c>
      <c r="O61" s="149" t="s">
        <v>895</v>
      </c>
      <c r="P61" s="149" t="s">
        <v>895</v>
      </c>
      <c r="Q61" s="81" t="s">
        <v>896</v>
      </c>
      <c r="R61" s="81" t="s">
        <v>896</v>
      </c>
      <c r="S61" s="81" t="s">
        <v>896</v>
      </c>
    </row>
    <row r="62" spans="1:19">
      <c r="A62" s="252"/>
      <c r="B62" s="60" t="s">
        <v>424</v>
      </c>
      <c r="C62" s="60"/>
      <c r="E62" s="220" t="s">
        <v>451</v>
      </c>
      <c r="F62" s="199">
        <v>1</v>
      </c>
      <c r="G62" s="200">
        <v>6</v>
      </c>
      <c r="H62" s="201" t="s">
        <v>648</v>
      </c>
      <c r="I62" s="217">
        <f t="shared" si="1"/>
        <v>532</v>
      </c>
      <c r="K62" s="200" t="s">
        <v>802</v>
      </c>
      <c r="L62" s="81" t="s">
        <v>896</v>
      </c>
      <c r="M62" s="81" t="s">
        <v>896</v>
      </c>
      <c r="N62" s="81" t="s">
        <v>896</v>
      </c>
      <c r="O62" s="81" t="s">
        <v>896</v>
      </c>
      <c r="P62" s="81" t="s">
        <v>896</v>
      </c>
      <c r="Q62" s="81" t="s">
        <v>896</v>
      </c>
      <c r="R62" s="81" t="s">
        <v>896</v>
      </c>
      <c r="S62" s="81" t="s">
        <v>896</v>
      </c>
    </row>
    <row r="63" spans="1:19">
      <c r="A63" s="252"/>
      <c r="B63" s="60" t="s">
        <v>446</v>
      </c>
      <c r="C63" s="60"/>
      <c r="E63" s="220" t="s">
        <v>437</v>
      </c>
      <c r="F63" s="199">
        <v>6</v>
      </c>
      <c r="G63" s="200">
        <v>6</v>
      </c>
      <c r="H63" s="201" t="s">
        <v>459</v>
      </c>
      <c r="I63" s="217">
        <f t="shared" si="1"/>
        <v>532</v>
      </c>
    </row>
    <row r="64" spans="1:19">
      <c r="A64" s="252"/>
      <c r="B64" s="60" t="s">
        <v>445</v>
      </c>
      <c r="C64" s="60"/>
      <c r="E64" s="220" t="s">
        <v>441</v>
      </c>
      <c r="F64" s="199">
        <v>6</v>
      </c>
      <c r="G64" s="200">
        <v>6</v>
      </c>
      <c r="H64" s="201" t="s">
        <v>857</v>
      </c>
      <c r="I64" s="217">
        <f t="shared" si="1"/>
        <v>532</v>
      </c>
      <c r="K64" s="200" t="s">
        <v>897</v>
      </c>
      <c r="L64" s="200" t="s">
        <v>804</v>
      </c>
      <c r="M64" s="200" t="s">
        <v>805</v>
      </c>
      <c r="N64" s="200" t="s">
        <v>806</v>
      </c>
      <c r="O64" s="200" t="s">
        <v>807</v>
      </c>
      <c r="P64" s="200" t="s">
        <v>808</v>
      </c>
      <c r="Q64" s="200" t="s">
        <v>809</v>
      </c>
      <c r="R64" s="200" t="s">
        <v>810</v>
      </c>
      <c r="S64" s="200" t="s">
        <v>811</v>
      </c>
    </row>
    <row r="65" spans="1:19" ht="13.5" customHeight="1">
      <c r="A65" s="238" t="s">
        <v>462</v>
      </c>
      <c r="B65" s="275" t="s">
        <v>463</v>
      </c>
      <c r="C65" s="95"/>
      <c r="D65" s="211"/>
      <c r="E65" s="216" t="s">
        <v>482</v>
      </c>
      <c r="F65" s="199">
        <v>1</v>
      </c>
      <c r="G65" s="200">
        <v>7</v>
      </c>
      <c r="H65" s="201" t="s">
        <v>607</v>
      </c>
      <c r="I65" s="217">
        <f t="shared" si="1"/>
        <v>533</v>
      </c>
      <c r="K65" s="200" t="s">
        <v>795</v>
      </c>
      <c r="L65" s="131" t="s">
        <v>899</v>
      </c>
      <c r="M65" s="131" t="s">
        <v>899</v>
      </c>
      <c r="N65" s="131" t="s">
        <v>899</v>
      </c>
      <c r="O65" s="131" t="s">
        <v>899</v>
      </c>
      <c r="P65" s="131" t="s">
        <v>899</v>
      </c>
      <c r="Q65" s="131" t="s">
        <v>899</v>
      </c>
      <c r="R65" s="131" t="s">
        <v>899</v>
      </c>
      <c r="S65" s="151" t="s">
        <v>900</v>
      </c>
    </row>
    <row r="66" spans="1:19" ht="13.5" customHeight="1">
      <c r="A66" s="238"/>
      <c r="B66" s="276"/>
      <c r="C66" s="96"/>
      <c r="D66" s="211"/>
      <c r="E66" s="216" t="s">
        <v>488</v>
      </c>
      <c r="F66" s="199">
        <v>1</v>
      </c>
      <c r="G66" s="200">
        <v>7</v>
      </c>
      <c r="H66" s="201" t="s">
        <v>858</v>
      </c>
      <c r="I66" s="217">
        <f t="shared" si="1"/>
        <v>533</v>
      </c>
      <c r="K66" s="200" t="s">
        <v>796</v>
      </c>
      <c r="L66" s="151" t="s">
        <v>900</v>
      </c>
      <c r="M66" s="151" t="s">
        <v>900</v>
      </c>
      <c r="N66" s="151" t="s">
        <v>900</v>
      </c>
      <c r="O66" s="141" t="s">
        <v>901</v>
      </c>
      <c r="P66" s="141" t="s">
        <v>901</v>
      </c>
      <c r="Q66" s="141" t="s">
        <v>901</v>
      </c>
      <c r="R66" s="141" t="s">
        <v>901</v>
      </c>
      <c r="S66" s="141" t="s">
        <v>901</v>
      </c>
    </row>
    <row r="67" spans="1:19" ht="13.5" customHeight="1">
      <c r="A67" s="238"/>
      <c r="B67" s="276"/>
      <c r="C67" s="96"/>
      <c r="D67" s="211"/>
      <c r="E67" s="216" t="s">
        <v>492</v>
      </c>
      <c r="F67" s="199">
        <v>1</v>
      </c>
      <c r="G67" s="200">
        <v>7</v>
      </c>
      <c r="H67" s="201" t="s">
        <v>640</v>
      </c>
      <c r="I67" s="217">
        <f t="shared" ref="I67:I95" si="3">G67+$P$2-1</f>
        <v>533</v>
      </c>
      <c r="K67" s="200" t="s">
        <v>797</v>
      </c>
      <c r="L67" s="139" t="s">
        <v>902</v>
      </c>
      <c r="M67" s="139" t="s">
        <v>902</v>
      </c>
      <c r="N67" s="139" t="s">
        <v>902</v>
      </c>
      <c r="O67" s="139" t="s">
        <v>902</v>
      </c>
      <c r="P67" s="139" t="s">
        <v>902</v>
      </c>
      <c r="Q67" s="146" t="s">
        <v>903</v>
      </c>
      <c r="R67" s="146" t="s">
        <v>903</v>
      </c>
      <c r="S67" s="146" t="s">
        <v>903</v>
      </c>
    </row>
    <row r="68" spans="1:19" ht="13.5" customHeight="1">
      <c r="A68" s="238"/>
      <c r="B68" s="276"/>
      <c r="C68" s="96"/>
      <c r="D68" s="211"/>
      <c r="E68" s="216" t="s">
        <v>496</v>
      </c>
      <c r="F68" s="199">
        <v>1</v>
      </c>
      <c r="G68" s="200">
        <v>7</v>
      </c>
      <c r="H68" s="201" t="s">
        <v>115</v>
      </c>
      <c r="I68" s="217">
        <f t="shared" si="3"/>
        <v>533</v>
      </c>
      <c r="K68" s="200" t="s">
        <v>798</v>
      </c>
      <c r="L68" s="146" t="s">
        <v>903</v>
      </c>
      <c r="M68" s="146" t="s">
        <v>903</v>
      </c>
      <c r="N68" s="146" t="s">
        <v>903</v>
      </c>
      <c r="O68" s="152" t="s">
        <v>904</v>
      </c>
      <c r="P68" s="152" t="s">
        <v>904</v>
      </c>
      <c r="Q68" s="152" t="s">
        <v>904</v>
      </c>
      <c r="R68" s="138" t="s">
        <v>425</v>
      </c>
      <c r="S68" s="138" t="s">
        <v>425</v>
      </c>
    </row>
    <row r="69" spans="1:19" ht="13.5" customHeight="1">
      <c r="A69" s="238"/>
      <c r="B69" s="276"/>
      <c r="C69" s="96"/>
      <c r="D69" s="211"/>
      <c r="E69" s="216" t="s">
        <v>501</v>
      </c>
      <c r="F69" s="199">
        <v>1</v>
      </c>
      <c r="G69" s="200">
        <v>7</v>
      </c>
      <c r="H69" s="201" t="s">
        <v>116</v>
      </c>
      <c r="I69" s="217">
        <f t="shared" si="3"/>
        <v>533</v>
      </c>
      <c r="K69" s="200" t="s">
        <v>799</v>
      </c>
      <c r="L69" s="144" t="s">
        <v>420</v>
      </c>
      <c r="M69" s="144" t="s">
        <v>420</v>
      </c>
      <c r="N69" s="144" t="s">
        <v>420</v>
      </c>
      <c r="O69" s="144" t="s">
        <v>420</v>
      </c>
      <c r="P69" s="154" t="s">
        <v>905</v>
      </c>
      <c r="Q69" s="154" t="s">
        <v>905</v>
      </c>
      <c r="R69" s="154" t="s">
        <v>905</v>
      </c>
      <c r="S69" s="154" t="s">
        <v>905</v>
      </c>
    </row>
    <row r="70" spans="1:19" ht="13.5" customHeight="1">
      <c r="A70" s="238"/>
      <c r="B70" s="277"/>
      <c r="C70" s="97"/>
      <c r="D70" s="211"/>
      <c r="E70" s="216" t="s">
        <v>504</v>
      </c>
      <c r="F70" s="199">
        <v>1</v>
      </c>
      <c r="G70" s="200">
        <v>7</v>
      </c>
      <c r="H70" s="201" t="s">
        <v>117</v>
      </c>
      <c r="I70" s="217">
        <f t="shared" si="3"/>
        <v>533</v>
      </c>
      <c r="K70" s="200" t="s">
        <v>800</v>
      </c>
      <c r="L70" s="153" t="s">
        <v>422</v>
      </c>
      <c r="M70" s="153" t="s">
        <v>422</v>
      </c>
      <c r="N70" s="153" t="s">
        <v>422</v>
      </c>
      <c r="O70" s="153" t="s">
        <v>422</v>
      </c>
      <c r="P70" s="153" t="s">
        <v>422</v>
      </c>
      <c r="Q70" s="153" t="s">
        <v>422</v>
      </c>
      <c r="R70" s="144" t="s">
        <v>423</v>
      </c>
      <c r="S70" s="133" t="s">
        <v>424</v>
      </c>
    </row>
    <row r="71" spans="1:19">
      <c r="A71" s="238"/>
      <c r="B71" s="70" t="s">
        <v>464</v>
      </c>
      <c r="C71" s="70"/>
      <c r="E71" s="216" t="s">
        <v>508</v>
      </c>
      <c r="F71" s="199">
        <v>1</v>
      </c>
      <c r="G71" s="200">
        <v>7</v>
      </c>
      <c r="H71" s="201" t="s">
        <v>118</v>
      </c>
      <c r="I71" s="217">
        <f t="shared" si="3"/>
        <v>533</v>
      </c>
      <c r="K71" s="200" t="s">
        <v>801</v>
      </c>
      <c r="L71" s="132" t="s">
        <v>446</v>
      </c>
      <c r="M71" s="132" t="s">
        <v>446</v>
      </c>
      <c r="N71" s="132" t="s">
        <v>446</v>
      </c>
      <c r="O71" s="132" t="s">
        <v>446</v>
      </c>
      <c r="P71" s="132" t="s">
        <v>446</v>
      </c>
      <c r="Q71" s="132" t="s">
        <v>446</v>
      </c>
      <c r="R71" s="148" t="s">
        <v>445</v>
      </c>
      <c r="S71" s="148" t="s">
        <v>445</v>
      </c>
    </row>
    <row r="72" spans="1:19">
      <c r="A72" s="238"/>
      <c r="B72" s="70" t="s">
        <v>465</v>
      </c>
      <c r="C72" s="70"/>
      <c r="E72" s="216" t="s">
        <v>515</v>
      </c>
      <c r="F72" s="199">
        <v>1</v>
      </c>
      <c r="G72" s="200">
        <v>7</v>
      </c>
      <c r="H72" s="201" t="s">
        <v>818</v>
      </c>
      <c r="I72" s="217">
        <f t="shared" si="3"/>
        <v>533</v>
      </c>
      <c r="K72" s="200" t="s">
        <v>802</v>
      </c>
      <c r="L72" s="148" t="s">
        <v>445</v>
      </c>
      <c r="M72" s="148" t="s">
        <v>445</v>
      </c>
      <c r="N72" s="148" t="s">
        <v>445</v>
      </c>
      <c r="O72" s="148" t="s">
        <v>445</v>
      </c>
      <c r="P72" s="130"/>
      <c r="Q72" s="130"/>
      <c r="R72" s="130"/>
      <c r="S72" s="130"/>
    </row>
    <row r="73" spans="1:19">
      <c r="A73" s="238"/>
      <c r="B73" s="70" t="s">
        <v>466</v>
      </c>
      <c r="C73" s="70"/>
      <c r="E73" s="216" t="s">
        <v>519</v>
      </c>
      <c r="F73" s="199">
        <v>1</v>
      </c>
      <c r="G73" s="200">
        <v>7</v>
      </c>
      <c r="H73" s="201" t="s">
        <v>819</v>
      </c>
      <c r="I73" s="217">
        <f t="shared" si="3"/>
        <v>533</v>
      </c>
    </row>
    <row r="74" spans="1:19">
      <c r="A74" s="238"/>
      <c r="B74" s="70" t="s">
        <v>467</v>
      </c>
      <c r="C74" s="70"/>
      <c r="E74" s="216" t="s">
        <v>525</v>
      </c>
      <c r="F74" s="199">
        <v>1</v>
      </c>
      <c r="G74" s="200">
        <v>7</v>
      </c>
      <c r="H74" s="201" t="s">
        <v>820</v>
      </c>
      <c r="I74" s="217">
        <f t="shared" si="3"/>
        <v>533</v>
      </c>
      <c r="K74" s="200" t="s">
        <v>898</v>
      </c>
      <c r="L74" s="200" t="s">
        <v>804</v>
      </c>
      <c r="M74" s="200" t="s">
        <v>805</v>
      </c>
      <c r="N74" s="200" t="s">
        <v>806</v>
      </c>
      <c r="O74" s="200" t="s">
        <v>807</v>
      </c>
      <c r="P74" s="200" t="s">
        <v>808</v>
      </c>
      <c r="Q74" s="200" t="s">
        <v>809</v>
      </c>
      <c r="R74" s="200" t="s">
        <v>810</v>
      </c>
      <c r="S74" s="200" t="s">
        <v>811</v>
      </c>
    </row>
    <row r="75" spans="1:19">
      <c r="A75" s="238"/>
      <c r="B75" s="70" t="s">
        <v>468</v>
      </c>
      <c r="C75" s="70"/>
      <c r="E75" s="216" t="s">
        <v>531</v>
      </c>
      <c r="F75" s="199">
        <v>1</v>
      </c>
      <c r="G75" s="200">
        <v>7</v>
      </c>
      <c r="H75" s="201" t="s">
        <v>859</v>
      </c>
      <c r="I75" s="217">
        <f t="shared" si="3"/>
        <v>533</v>
      </c>
      <c r="K75" s="200" t="s">
        <v>795</v>
      </c>
      <c r="L75" s="157" t="s">
        <v>906</v>
      </c>
      <c r="M75" s="157" t="s">
        <v>906</v>
      </c>
      <c r="N75" s="157" t="s">
        <v>906</v>
      </c>
      <c r="O75" s="157" t="s">
        <v>906</v>
      </c>
      <c r="P75" s="157" t="s">
        <v>906</v>
      </c>
      <c r="Q75" s="157" t="s">
        <v>906</v>
      </c>
      <c r="R75" s="157" t="s">
        <v>906</v>
      </c>
      <c r="S75" s="164" t="s">
        <v>907</v>
      </c>
    </row>
    <row r="76" spans="1:19">
      <c r="A76" s="238"/>
      <c r="B76" s="70" t="s">
        <v>469</v>
      </c>
      <c r="C76" s="70"/>
      <c r="E76" s="216" t="s">
        <v>542</v>
      </c>
      <c r="F76" s="199">
        <v>3</v>
      </c>
      <c r="G76" s="200">
        <v>7</v>
      </c>
      <c r="H76" s="201" t="s">
        <v>860</v>
      </c>
      <c r="I76" s="217">
        <f t="shared" si="3"/>
        <v>533</v>
      </c>
      <c r="K76" s="200" t="s">
        <v>796</v>
      </c>
      <c r="L76" s="164" t="s">
        <v>907</v>
      </c>
      <c r="M76" s="164" t="s">
        <v>907</v>
      </c>
      <c r="N76" s="164" t="s">
        <v>907</v>
      </c>
      <c r="O76" s="164" t="s">
        <v>907</v>
      </c>
      <c r="P76" s="164" t="s">
        <v>907</v>
      </c>
      <c r="Q76" s="164" t="s">
        <v>907</v>
      </c>
      <c r="R76" s="14" t="s">
        <v>207</v>
      </c>
      <c r="S76" s="53" t="s">
        <v>207</v>
      </c>
    </row>
    <row r="77" spans="1:19">
      <c r="A77" s="238"/>
      <c r="B77" s="70" t="s">
        <v>470</v>
      </c>
      <c r="C77" s="70"/>
      <c r="E77" s="216" t="s">
        <v>537</v>
      </c>
      <c r="F77" s="199">
        <v>1</v>
      </c>
      <c r="G77" s="200">
        <v>7</v>
      </c>
      <c r="H77" s="201" t="s">
        <v>861</v>
      </c>
      <c r="I77" s="217">
        <f t="shared" si="3"/>
        <v>533</v>
      </c>
      <c r="K77" s="200" t="s">
        <v>797</v>
      </c>
      <c r="L77" s="159" t="s">
        <v>195</v>
      </c>
      <c r="M77" s="158" t="s">
        <v>196</v>
      </c>
      <c r="N77" s="111" t="s">
        <v>912</v>
      </c>
      <c r="O77" s="117" t="s">
        <v>913</v>
      </c>
      <c r="P77" s="111" t="s">
        <v>199</v>
      </c>
      <c r="Q77" s="117" t="s">
        <v>908</v>
      </c>
      <c r="R77" s="160" t="s">
        <v>201</v>
      </c>
      <c r="S77" s="161" t="s">
        <v>202</v>
      </c>
    </row>
    <row r="78" spans="1:19">
      <c r="A78" s="242" t="s">
        <v>557</v>
      </c>
      <c r="B78" s="71" t="s">
        <v>558</v>
      </c>
      <c r="C78" s="71"/>
      <c r="E78" s="216" t="s">
        <v>600</v>
      </c>
      <c r="F78" s="199">
        <v>1</v>
      </c>
      <c r="G78" s="200">
        <v>7</v>
      </c>
      <c r="H78" s="201" t="s">
        <v>862</v>
      </c>
      <c r="I78" s="217">
        <f t="shared" si="3"/>
        <v>533</v>
      </c>
      <c r="K78" s="200" t="s">
        <v>798</v>
      </c>
      <c r="L78" s="81" t="s">
        <v>909</v>
      </c>
      <c r="M78" s="81" t="s">
        <v>910</v>
      </c>
      <c r="N78" s="109" t="s">
        <v>204</v>
      </c>
      <c r="O78" s="118" t="s">
        <v>205</v>
      </c>
      <c r="P78" s="119" t="s">
        <v>911</v>
      </c>
      <c r="Q78" s="83" t="s">
        <v>206</v>
      </c>
      <c r="R78" s="81" t="s">
        <v>915</v>
      </c>
      <c r="S78" s="110" t="s">
        <v>914</v>
      </c>
    </row>
    <row r="79" spans="1:19">
      <c r="A79" s="242"/>
      <c r="B79" s="70" t="s">
        <v>559</v>
      </c>
      <c r="C79" s="70"/>
      <c r="E79" s="216" t="s">
        <v>634</v>
      </c>
      <c r="F79" s="199">
        <v>1</v>
      </c>
      <c r="G79" s="200">
        <v>7</v>
      </c>
      <c r="H79" s="201" t="s">
        <v>651</v>
      </c>
      <c r="I79" s="217">
        <f t="shared" si="3"/>
        <v>533</v>
      </c>
      <c r="K79" s="200" t="s">
        <v>799</v>
      </c>
      <c r="L79" s="165" t="s">
        <v>916</v>
      </c>
      <c r="M79" s="84" t="s">
        <v>917</v>
      </c>
      <c r="N79" s="91" t="s">
        <v>918</v>
      </c>
      <c r="O79" s="163" t="s">
        <v>919</v>
      </c>
      <c r="P79" s="70" t="s">
        <v>464</v>
      </c>
      <c r="Q79" s="141" t="s">
        <v>465</v>
      </c>
      <c r="R79" s="152" t="s">
        <v>466</v>
      </c>
      <c r="S79" s="154" t="s">
        <v>467</v>
      </c>
    </row>
    <row r="80" spans="1:19">
      <c r="A80" s="242"/>
      <c r="B80" s="70" t="s">
        <v>560</v>
      </c>
      <c r="C80" s="70"/>
      <c r="E80" s="216" t="s">
        <v>630</v>
      </c>
      <c r="F80" s="199">
        <v>1</v>
      </c>
      <c r="G80" s="200">
        <v>7</v>
      </c>
      <c r="H80" s="201" t="s">
        <v>648</v>
      </c>
      <c r="I80" s="217">
        <f t="shared" si="3"/>
        <v>533</v>
      </c>
      <c r="K80" s="200" t="s">
        <v>800</v>
      </c>
      <c r="L80" s="133" t="s">
        <v>468</v>
      </c>
      <c r="M80" s="155" t="s">
        <v>469</v>
      </c>
      <c r="N80" s="155" t="s">
        <v>469</v>
      </c>
      <c r="O80" s="155" t="s">
        <v>469</v>
      </c>
      <c r="P80" s="132" t="s">
        <v>470</v>
      </c>
      <c r="Q80" s="166" t="s">
        <v>558</v>
      </c>
      <c r="R80" s="147" t="s">
        <v>559</v>
      </c>
      <c r="S80" s="131" t="s">
        <v>560</v>
      </c>
    </row>
    <row r="81" spans="1:19">
      <c r="A81" s="242"/>
      <c r="B81" s="70" t="s">
        <v>561</v>
      </c>
      <c r="C81" s="70"/>
      <c r="E81" s="216" t="s">
        <v>605</v>
      </c>
      <c r="F81" s="199">
        <v>1</v>
      </c>
      <c r="G81" s="200">
        <v>7</v>
      </c>
      <c r="H81" s="201" t="s">
        <v>863</v>
      </c>
      <c r="I81" s="217">
        <f t="shared" si="3"/>
        <v>533</v>
      </c>
      <c r="K81" s="200" t="s">
        <v>801</v>
      </c>
      <c r="L81" s="139" t="s">
        <v>561</v>
      </c>
      <c r="M81" s="137" t="s">
        <v>562</v>
      </c>
      <c r="N81" s="168" t="s">
        <v>563</v>
      </c>
      <c r="O81" s="134" t="s">
        <v>564</v>
      </c>
      <c r="P81" s="149" t="s">
        <v>920</v>
      </c>
      <c r="Q81" s="167" t="s">
        <v>921</v>
      </c>
      <c r="R81" s="151" t="s">
        <v>922</v>
      </c>
      <c r="S81" s="146" t="s">
        <v>923</v>
      </c>
    </row>
    <row r="82" spans="1:19">
      <c r="A82" s="242"/>
      <c r="B82" s="70" t="s">
        <v>562</v>
      </c>
      <c r="C82" s="70"/>
      <c r="E82" s="216" t="s">
        <v>610</v>
      </c>
      <c r="F82" s="199">
        <v>1</v>
      </c>
      <c r="G82" s="200">
        <v>7</v>
      </c>
      <c r="H82" s="201" t="s">
        <v>864</v>
      </c>
      <c r="I82" s="217">
        <f t="shared" si="3"/>
        <v>533</v>
      </c>
      <c r="K82" s="200" t="s">
        <v>802</v>
      </c>
      <c r="L82" s="154" t="s">
        <v>926</v>
      </c>
      <c r="M82" s="135" t="s">
        <v>566</v>
      </c>
      <c r="N82" s="143" t="s">
        <v>567</v>
      </c>
      <c r="O82" s="170" t="s">
        <v>924</v>
      </c>
      <c r="P82" s="169" t="s">
        <v>925</v>
      </c>
      <c r="Q82" s="156" t="s">
        <v>569</v>
      </c>
      <c r="R82" s="152" t="s">
        <v>570</v>
      </c>
      <c r="S82" s="130"/>
    </row>
    <row r="83" spans="1:19">
      <c r="A83" s="242"/>
      <c r="B83" s="70" t="s">
        <v>563</v>
      </c>
      <c r="C83" s="70"/>
      <c r="E83" s="235" t="s">
        <v>593</v>
      </c>
      <c r="F83" s="199">
        <v>1</v>
      </c>
      <c r="G83" s="200">
        <v>7</v>
      </c>
      <c r="H83" s="201" t="s">
        <v>865</v>
      </c>
      <c r="I83" s="217">
        <f t="shared" si="3"/>
        <v>533</v>
      </c>
    </row>
    <row r="84" spans="1:19">
      <c r="A84" s="242"/>
      <c r="B84" s="70" t="s">
        <v>564</v>
      </c>
      <c r="C84" s="70"/>
      <c r="E84" s="216" t="s">
        <v>575</v>
      </c>
      <c r="F84" s="199">
        <v>1</v>
      </c>
      <c r="G84" s="200">
        <v>7</v>
      </c>
      <c r="H84" s="201" t="s">
        <v>866</v>
      </c>
      <c r="I84" s="217">
        <f t="shared" si="3"/>
        <v>533</v>
      </c>
      <c r="K84" s="200" t="s">
        <v>928</v>
      </c>
      <c r="L84" s="200" t="s">
        <v>804</v>
      </c>
      <c r="M84" s="200" t="s">
        <v>805</v>
      </c>
      <c r="N84" s="200" t="s">
        <v>806</v>
      </c>
      <c r="O84" s="200" t="s">
        <v>807</v>
      </c>
      <c r="P84" s="200" t="s">
        <v>808</v>
      </c>
      <c r="Q84" s="200" t="s">
        <v>809</v>
      </c>
      <c r="R84" s="200" t="s">
        <v>810</v>
      </c>
      <c r="S84" s="200" t="s">
        <v>811</v>
      </c>
    </row>
    <row r="85" spans="1:19" ht="13.5" customHeight="1">
      <c r="A85" s="242"/>
      <c r="B85" s="275" t="s">
        <v>565</v>
      </c>
      <c r="C85" s="95"/>
      <c r="D85" s="211"/>
      <c r="E85" s="216" t="s">
        <v>639</v>
      </c>
      <c r="F85" s="199">
        <v>1</v>
      </c>
      <c r="G85" s="200">
        <v>7</v>
      </c>
      <c r="H85" s="201" t="s">
        <v>867</v>
      </c>
      <c r="I85" s="217">
        <f t="shared" si="3"/>
        <v>533</v>
      </c>
      <c r="K85" s="200" t="s">
        <v>795</v>
      </c>
      <c r="L85" s="84" t="s">
        <v>929</v>
      </c>
      <c r="M85" s="84" t="s">
        <v>929</v>
      </c>
      <c r="N85" s="84" t="s">
        <v>929</v>
      </c>
      <c r="O85" s="84" t="s">
        <v>929</v>
      </c>
      <c r="P85" s="84" t="s">
        <v>929</v>
      </c>
      <c r="Q85" s="84" t="s">
        <v>929</v>
      </c>
      <c r="R85" s="84" t="s">
        <v>929</v>
      </c>
      <c r="S85" s="84" t="s">
        <v>929</v>
      </c>
    </row>
    <row r="86" spans="1:19" ht="13.5" customHeight="1">
      <c r="A86" s="242"/>
      <c r="B86" s="276"/>
      <c r="C86" s="96"/>
      <c r="D86" s="211"/>
      <c r="E86" s="216" t="s">
        <v>642</v>
      </c>
      <c r="F86" s="199">
        <v>1</v>
      </c>
      <c r="G86" s="200">
        <v>7</v>
      </c>
      <c r="H86" s="201" t="s">
        <v>868</v>
      </c>
      <c r="I86" s="217">
        <f t="shared" si="3"/>
        <v>533</v>
      </c>
      <c r="K86" s="200" t="s">
        <v>796</v>
      </c>
      <c r="L86" s="84" t="s">
        <v>929</v>
      </c>
      <c r="M86" s="84" t="s">
        <v>929</v>
      </c>
      <c r="N86" s="84" t="s">
        <v>929</v>
      </c>
      <c r="O86" s="84" t="s">
        <v>929</v>
      </c>
      <c r="P86" s="84" t="s">
        <v>929</v>
      </c>
      <c r="Q86" s="84" t="s">
        <v>929</v>
      </c>
      <c r="R86" s="84" t="s">
        <v>929</v>
      </c>
      <c r="S86" s="92" t="s">
        <v>930</v>
      </c>
    </row>
    <row r="87" spans="1:19" ht="13.5" customHeight="1">
      <c r="A87" s="242"/>
      <c r="B87" s="276"/>
      <c r="C87" s="96"/>
      <c r="D87" s="211"/>
      <c r="E87" s="216" t="s">
        <v>644</v>
      </c>
      <c r="F87" s="199">
        <v>1</v>
      </c>
      <c r="G87" s="200">
        <v>7</v>
      </c>
      <c r="H87" s="201" t="s">
        <v>869</v>
      </c>
      <c r="I87" s="217">
        <f t="shared" si="3"/>
        <v>533</v>
      </c>
      <c r="K87" s="200" t="s">
        <v>797</v>
      </c>
      <c r="L87" s="92" t="s">
        <v>930</v>
      </c>
      <c r="M87" s="92" t="s">
        <v>930</v>
      </c>
      <c r="N87" s="92" t="s">
        <v>930</v>
      </c>
      <c r="O87" s="92" t="s">
        <v>930</v>
      </c>
      <c r="P87" s="92" t="s">
        <v>930</v>
      </c>
      <c r="Q87" s="92" t="s">
        <v>930</v>
      </c>
      <c r="R87" s="92" t="s">
        <v>930</v>
      </c>
      <c r="S87" s="92" t="s">
        <v>930</v>
      </c>
    </row>
    <row r="88" spans="1:19" ht="13.5" customHeight="1">
      <c r="A88" s="242"/>
      <c r="B88" s="276"/>
      <c r="C88" s="96"/>
      <c r="D88" s="211"/>
      <c r="E88" s="216" t="s">
        <v>646</v>
      </c>
      <c r="F88" s="199">
        <v>1</v>
      </c>
      <c r="G88" s="200">
        <v>7</v>
      </c>
      <c r="H88" s="201" t="s">
        <v>870</v>
      </c>
      <c r="I88" s="217">
        <f t="shared" si="3"/>
        <v>533</v>
      </c>
      <c r="K88" s="200" t="s">
        <v>798</v>
      </c>
      <c r="L88" s="92" t="s">
        <v>930</v>
      </c>
      <c r="M88" s="92" t="s">
        <v>930</v>
      </c>
      <c r="N88" s="92" t="s">
        <v>930</v>
      </c>
      <c r="O88" s="92" t="s">
        <v>930</v>
      </c>
      <c r="P88" s="92" t="s">
        <v>930</v>
      </c>
      <c r="Q88" s="92" t="s">
        <v>930</v>
      </c>
      <c r="R88" s="91" t="s">
        <v>931</v>
      </c>
      <c r="S88" s="91" t="s">
        <v>931</v>
      </c>
    </row>
    <row r="89" spans="1:19" ht="13.5" customHeight="1">
      <c r="A89" s="242"/>
      <c r="B89" s="277"/>
      <c r="C89" s="97"/>
      <c r="D89" s="211"/>
      <c r="E89" s="216" t="s">
        <v>650</v>
      </c>
      <c r="F89" s="199">
        <v>1</v>
      </c>
      <c r="G89" s="200">
        <v>7</v>
      </c>
      <c r="H89" s="201" t="s">
        <v>871</v>
      </c>
      <c r="I89" s="217">
        <f t="shared" si="3"/>
        <v>533</v>
      </c>
      <c r="K89" s="200" t="s">
        <v>799</v>
      </c>
      <c r="L89" s="91" t="s">
        <v>931</v>
      </c>
      <c r="M89" s="91" t="s">
        <v>931</v>
      </c>
      <c r="N89" s="91" t="s">
        <v>931</v>
      </c>
      <c r="O89" s="91" t="s">
        <v>931</v>
      </c>
      <c r="P89" s="91" t="s">
        <v>931</v>
      </c>
      <c r="Q89" s="91" t="s">
        <v>931</v>
      </c>
      <c r="R89" s="91" t="s">
        <v>931</v>
      </c>
      <c r="S89" s="91" t="s">
        <v>931</v>
      </c>
    </row>
    <row r="90" spans="1:19">
      <c r="A90" s="242"/>
      <c r="B90" s="70" t="s">
        <v>566</v>
      </c>
      <c r="C90" s="70"/>
      <c r="E90" s="216" t="s">
        <v>620</v>
      </c>
      <c r="F90" s="199">
        <v>1</v>
      </c>
      <c r="G90" s="200">
        <v>7</v>
      </c>
      <c r="H90" s="201" t="s">
        <v>872</v>
      </c>
      <c r="I90" s="217">
        <f t="shared" si="3"/>
        <v>533</v>
      </c>
      <c r="K90" s="200" t="s">
        <v>800</v>
      </c>
      <c r="L90" s="91" t="s">
        <v>931</v>
      </c>
      <c r="M90" s="91" t="s">
        <v>931</v>
      </c>
      <c r="N90" s="91" t="s">
        <v>931</v>
      </c>
      <c r="O90" s="91" t="s">
        <v>931</v>
      </c>
      <c r="P90" s="91" t="s">
        <v>931</v>
      </c>
      <c r="Q90" s="122" t="s">
        <v>932</v>
      </c>
      <c r="R90" s="122" t="s">
        <v>932</v>
      </c>
      <c r="S90" s="122" t="s">
        <v>932</v>
      </c>
    </row>
    <row r="91" spans="1:19">
      <c r="A91" s="242"/>
      <c r="B91" s="293" t="s">
        <v>567</v>
      </c>
      <c r="C91" s="293"/>
      <c r="D91" s="294"/>
      <c r="E91" s="289" t="s">
        <v>593</v>
      </c>
      <c r="F91" s="290">
        <v>1</v>
      </c>
      <c r="G91" s="291">
        <v>7</v>
      </c>
      <c r="H91" s="291" t="s">
        <v>873</v>
      </c>
      <c r="I91" s="292">
        <f t="shared" si="3"/>
        <v>533</v>
      </c>
      <c r="K91" s="200" t="s">
        <v>801</v>
      </c>
      <c r="L91" s="122" t="s">
        <v>932</v>
      </c>
      <c r="M91" s="122" t="s">
        <v>932</v>
      </c>
      <c r="N91" s="122" t="s">
        <v>932</v>
      </c>
      <c r="O91" s="122" t="s">
        <v>932</v>
      </c>
      <c r="P91" s="122" t="s">
        <v>932</v>
      </c>
      <c r="Q91" s="122" t="s">
        <v>932</v>
      </c>
      <c r="R91" s="122" t="s">
        <v>932</v>
      </c>
      <c r="S91" s="122" t="s">
        <v>932</v>
      </c>
    </row>
    <row r="92" spans="1:19" ht="13.5" customHeight="1">
      <c r="A92" s="242"/>
      <c r="B92" s="275" t="s">
        <v>568</v>
      </c>
      <c r="C92" s="95"/>
      <c r="D92" s="211"/>
      <c r="E92" s="216" t="s">
        <v>579</v>
      </c>
      <c r="F92" s="199">
        <v>1</v>
      </c>
      <c r="G92" s="200">
        <v>7</v>
      </c>
      <c r="H92" s="201" t="s">
        <v>874</v>
      </c>
      <c r="I92" s="217">
        <f t="shared" si="3"/>
        <v>533</v>
      </c>
      <c r="K92" s="200" t="s">
        <v>802</v>
      </c>
      <c r="L92" s="122" t="s">
        <v>932</v>
      </c>
      <c r="M92" s="122" t="s">
        <v>932</v>
      </c>
      <c r="N92" s="122" t="s">
        <v>932</v>
      </c>
      <c r="O92" s="122" t="s">
        <v>932</v>
      </c>
      <c r="P92" s="130"/>
      <c r="Q92" s="130"/>
      <c r="R92" s="206"/>
      <c r="S92" s="206"/>
    </row>
    <row r="93" spans="1:19" ht="13.5" customHeight="1">
      <c r="A93" s="242"/>
      <c r="B93" s="277"/>
      <c r="C93" s="97"/>
      <c r="D93" s="211"/>
      <c r="E93" s="216" t="s">
        <v>586</v>
      </c>
      <c r="F93" s="199">
        <v>1</v>
      </c>
      <c r="G93" s="200">
        <v>7</v>
      </c>
      <c r="H93" s="201" t="s">
        <v>875</v>
      </c>
      <c r="I93" s="217">
        <f t="shared" si="3"/>
        <v>533</v>
      </c>
    </row>
    <row r="94" spans="1:19">
      <c r="A94" s="242"/>
      <c r="B94" s="70" t="s">
        <v>569</v>
      </c>
      <c r="C94" s="70"/>
      <c r="E94" s="216" t="s">
        <v>625</v>
      </c>
      <c r="F94" s="199">
        <v>1</v>
      </c>
      <c r="G94" s="200">
        <v>7</v>
      </c>
      <c r="H94" s="201" t="s">
        <v>876</v>
      </c>
      <c r="I94" s="217">
        <f t="shared" si="3"/>
        <v>533</v>
      </c>
      <c r="K94" s="200" t="s">
        <v>970</v>
      </c>
      <c r="L94" s="200" t="s">
        <v>804</v>
      </c>
      <c r="M94" s="200" t="s">
        <v>805</v>
      </c>
      <c r="N94" s="200" t="s">
        <v>806</v>
      </c>
      <c r="O94" s="200" t="s">
        <v>807</v>
      </c>
      <c r="P94" s="200" t="s">
        <v>808</v>
      </c>
      <c r="Q94" s="200" t="s">
        <v>809</v>
      </c>
      <c r="R94" s="200" t="s">
        <v>810</v>
      </c>
      <c r="S94" s="200" t="s">
        <v>811</v>
      </c>
    </row>
    <row r="95" spans="1:19">
      <c r="A95" s="242"/>
      <c r="B95" s="70" t="s">
        <v>570</v>
      </c>
      <c r="C95" s="70"/>
      <c r="E95" s="216" t="s">
        <v>637</v>
      </c>
      <c r="F95" s="199">
        <v>1</v>
      </c>
      <c r="G95" s="200">
        <v>7</v>
      </c>
      <c r="H95" s="201" t="s">
        <v>877</v>
      </c>
      <c r="I95" s="217">
        <f t="shared" si="3"/>
        <v>533</v>
      </c>
      <c r="K95" s="200" t="s">
        <v>795</v>
      </c>
      <c r="L95" s="157" t="s">
        <v>953</v>
      </c>
      <c r="M95" s="93" t="s">
        <v>955</v>
      </c>
      <c r="N95" s="93" t="s">
        <v>955</v>
      </c>
      <c r="O95" s="93" t="s">
        <v>955</v>
      </c>
      <c r="P95" s="90" t="s">
        <v>957</v>
      </c>
      <c r="Q95" s="90" t="s">
        <v>957</v>
      </c>
      <c r="R95" s="90" t="s">
        <v>957</v>
      </c>
      <c r="S95" s="90" t="s">
        <v>957</v>
      </c>
    </row>
    <row r="96" spans="1:19">
      <c r="E96" s="221"/>
      <c r="F96" s="193" t="s">
        <v>790</v>
      </c>
      <c r="G96" s="194" t="s">
        <v>791</v>
      </c>
      <c r="H96" s="194" t="s">
        <v>812</v>
      </c>
      <c r="I96" s="222" t="s">
        <v>891</v>
      </c>
      <c r="K96" s="200" t="s">
        <v>796</v>
      </c>
      <c r="L96" s="90" t="s">
        <v>957</v>
      </c>
      <c r="M96" s="90" t="s">
        <v>957</v>
      </c>
      <c r="N96" s="90" t="s">
        <v>957</v>
      </c>
      <c r="O96" s="90" t="s">
        <v>957</v>
      </c>
      <c r="P96" s="164" t="s">
        <v>958</v>
      </c>
      <c r="Q96" s="164" t="s">
        <v>958</v>
      </c>
      <c r="R96" s="164" t="s">
        <v>958</v>
      </c>
      <c r="S96" s="164" t="s">
        <v>958</v>
      </c>
    </row>
    <row r="97" spans="1:19" ht="45">
      <c r="A97" s="251" t="s">
        <v>653</v>
      </c>
      <c r="B97" s="265" t="s">
        <v>654</v>
      </c>
      <c r="C97" s="265"/>
      <c r="D97" s="211"/>
      <c r="E97" s="216" t="s">
        <v>671</v>
      </c>
      <c r="F97" s="201">
        <v>1</v>
      </c>
      <c r="G97" s="205">
        <v>9</v>
      </c>
      <c r="H97" s="200" t="s">
        <v>346</v>
      </c>
      <c r="I97" s="217">
        <f t="shared" ref="I97:I117" si="4">G97+$P$2-1</f>
        <v>535</v>
      </c>
      <c r="K97" s="200" t="s">
        <v>797</v>
      </c>
      <c r="L97" s="164" t="s">
        <v>958</v>
      </c>
      <c r="M97" s="164" t="s">
        <v>958</v>
      </c>
      <c r="N97" s="164" t="s">
        <v>958</v>
      </c>
      <c r="O97" s="164" t="s">
        <v>958</v>
      </c>
      <c r="P97" s="111" t="s">
        <v>960</v>
      </c>
      <c r="Q97" s="111" t="s">
        <v>960</v>
      </c>
      <c r="R97" s="189" t="s">
        <v>961</v>
      </c>
      <c r="S97" s="189" t="s">
        <v>961</v>
      </c>
    </row>
    <row r="98" spans="1:19">
      <c r="A98" s="252"/>
      <c r="B98" s="265" t="s">
        <v>675</v>
      </c>
      <c r="C98" s="265"/>
      <c r="D98" s="211"/>
      <c r="E98" s="216" t="s">
        <v>677</v>
      </c>
      <c r="F98" s="201">
        <v>3</v>
      </c>
      <c r="G98" s="205">
        <v>9</v>
      </c>
      <c r="H98" s="200" t="s">
        <v>943</v>
      </c>
      <c r="I98" s="217">
        <f t="shared" si="4"/>
        <v>535</v>
      </c>
      <c r="K98" s="200" t="s">
        <v>798</v>
      </c>
      <c r="L98" s="162" t="s">
        <v>962</v>
      </c>
      <c r="M98" s="162" t="s">
        <v>962</v>
      </c>
      <c r="N98" s="162" t="s">
        <v>962</v>
      </c>
      <c r="O98" s="119" t="s">
        <v>963</v>
      </c>
      <c r="P98" s="119" t="s">
        <v>963</v>
      </c>
      <c r="Q98" s="83" t="s">
        <v>964</v>
      </c>
      <c r="R98" s="83" t="s">
        <v>964</v>
      </c>
      <c r="S98" s="83" t="s">
        <v>964</v>
      </c>
    </row>
    <row r="99" spans="1:19">
      <c r="A99" s="252"/>
      <c r="B99" s="265" t="s">
        <v>655</v>
      </c>
      <c r="C99" s="265"/>
      <c r="D99" s="211"/>
      <c r="E99" s="216" t="s">
        <v>685</v>
      </c>
      <c r="F99" s="201">
        <v>8</v>
      </c>
      <c r="G99" s="205">
        <v>9</v>
      </c>
      <c r="H99" s="200" t="s">
        <v>944</v>
      </c>
      <c r="I99" s="217">
        <f t="shared" si="4"/>
        <v>535</v>
      </c>
      <c r="K99" s="200" t="s">
        <v>799</v>
      </c>
      <c r="L99" s="83" t="s">
        <v>964</v>
      </c>
      <c r="M99" s="83" t="s">
        <v>964</v>
      </c>
      <c r="N99" s="83" t="s">
        <v>964</v>
      </c>
      <c r="O99" s="83" t="s">
        <v>964</v>
      </c>
      <c r="P99" s="70" t="s">
        <v>665</v>
      </c>
      <c r="Q99" s="70" t="s">
        <v>665</v>
      </c>
      <c r="R99" s="70" t="s">
        <v>665</v>
      </c>
      <c r="S99" s="70" t="s">
        <v>665</v>
      </c>
    </row>
    <row r="100" spans="1:19">
      <c r="A100" s="252"/>
      <c r="B100" s="265" t="s">
        <v>693</v>
      </c>
      <c r="C100" s="265"/>
      <c r="D100" s="211"/>
      <c r="E100" s="216" t="s">
        <v>694</v>
      </c>
      <c r="F100" s="201">
        <v>8</v>
      </c>
      <c r="G100" s="205">
        <v>9</v>
      </c>
      <c r="H100" s="200" t="s">
        <v>843</v>
      </c>
      <c r="I100" s="217">
        <f t="shared" si="4"/>
        <v>535</v>
      </c>
      <c r="K100" s="200" t="s">
        <v>800</v>
      </c>
      <c r="L100" s="70" t="s">
        <v>665</v>
      </c>
      <c r="M100" s="70" t="s">
        <v>665</v>
      </c>
      <c r="N100" s="70" t="s">
        <v>665</v>
      </c>
      <c r="O100" s="70" t="s">
        <v>665</v>
      </c>
      <c r="P100" s="132" t="s">
        <v>965</v>
      </c>
      <c r="Q100" s="166" t="s">
        <v>966</v>
      </c>
      <c r="R100" s="147" t="s">
        <v>967</v>
      </c>
      <c r="S100" s="147" t="s">
        <v>967</v>
      </c>
    </row>
    <row r="101" spans="1:19">
      <c r="A101" s="252"/>
      <c r="B101" s="265" t="s">
        <v>656</v>
      </c>
      <c r="C101" s="265"/>
      <c r="D101" s="211"/>
      <c r="E101" s="216" t="s">
        <v>699</v>
      </c>
      <c r="F101" s="201">
        <v>2.0000000000000102</v>
      </c>
      <c r="G101" s="205">
        <v>9</v>
      </c>
      <c r="H101" s="200" t="s">
        <v>945</v>
      </c>
      <c r="I101" s="217">
        <f t="shared" si="4"/>
        <v>535</v>
      </c>
      <c r="K101" s="200" t="s">
        <v>801</v>
      </c>
      <c r="L101" s="147" t="s">
        <v>967</v>
      </c>
      <c r="M101" s="147" t="s">
        <v>967</v>
      </c>
      <c r="N101" s="147" t="s">
        <v>967</v>
      </c>
      <c r="O101" s="147" t="s">
        <v>967</v>
      </c>
      <c r="P101" s="147" t="s">
        <v>967</v>
      </c>
      <c r="Q101" s="147" t="s">
        <v>967</v>
      </c>
      <c r="R101" s="146" t="s">
        <v>968</v>
      </c>
      <c r="S101" s="146" t="s">
        <v>968</v>
      </c>
    </row>
    <row r="102" spans="1:19">
      <c r="A102" s="252"/>
      <c r="B102" s="185" t="s">
        <v>657</v>
      </c>
      <c r="C102" s="229" t="s">
        <v>658</v>
      </c>
      <c r="D102" s="211"/>
      <c r="E102" s="216" t="s">
        <v>705</v>
      </c>
      <c r="F102" s="201">
        <v>2</v>
      </c>
      <c r="G102" s="205">
        <v>9</v>
      </c>
      <c r="H102" s="200" t="s">
        <v>270</v>
      </c>
      <c r="I102" s="217">
        <f t="shared" si="4"/>
        <v>535</v>
      </c>
      <c r="K102" s="200" t="s">
        <v>802</v>
      </c>
      <c r="L102" s="146" t="s">
        <v>968</v>
      </c>
      <c r="M102" s="146" t="s">
        <v>968</v>
      </c>
      <c r="N102" s="146" t="s">
        <v>968</v>
      </c>
      <c r="O102" s="146" t="s">
        <v>968</v>
      </c>
      <c r="P102" s="146" t="s">
        <v>968</v>
      </c>
      <c r="Q102" s="146" t="s">
        <v>968</v>
      </c>
      <c r="R102" s="154" t="s">
        <v>969</v>
      </c>
      <c r="S102" s="130"/>
    </row>
    <row r="103" spans="1:19">
      <c r="A103" s="252"/>
      <c r="B103" s="94"/>
      <c r="C103" s="230" t="s">
        <v>659</v>
      </c>
      <c r="D103" s="211"/>
      <c r="E103" s="216" t="s">
        <v>712</v>
      </c>
      <c r="F103" s="201">
        <v>3</v>
      </c>
      <c r="G103" s="205">
        <v>9</v>
      </c>
      <c r="H103" s="200" t="s">
        <v>946</v>
      </c>
      <c r="I103" s="217">
        <f t="shared" si="4"/>
        <v>535</v>
      </c>
    </row>
    <row r="104" spans="1:19">
      <c r="A104" s="252"/>
      <c r="B104" s="94" t="s">
        <v>660</v>
      </c>
      <c r="C104" s="230" t="s">
        <v>661</v>
      </c>
      <c r="D104" s="211"/>
      <c r="E104" s="216" t="s">
        <v>718</v>
      </c>
      <c r="F104" s="201">
        <v>2</v>
      </c>
      <c r="G104" s="205">
        <v>9</v>
      </c>
      <c r="H104" s="200" t="s">
        <v>947</v>
      </c>
      <c r="I104" s="217">
        <f t="shared" si="4"/>
        <v>535</v>
      </c>
      <c r="K104" s="200" t="s">
        <v>977</v>
      </c>
      <c r="L104" s="200" t="s">
        <v>804</v>
      </c>
      <c r="M104" s="200" t="s">
        <v>805</v>
      </c>
      <c r="N104" s="200" t="s">
        <v>806</v>
      </c>
      <c r="O104" s="200" t="s">
        <v>807</v>
      </c>
      <c r="P104" s="200" t="s">
        <v>808</v>
      </c>
      <c r="Q104" s="200" t="s">
        <v>809</v>
      </c>
      <c r="R104" s="200" t="s">
        <v>810</v>
      </c>
      <c r="S104" s="200" t="s">
        <v>811</v>
      </c>
    </row>
    <row r="105" spans="1:19">
      <c r="A105" s="252"/>
      <c r="B105" s="42" t="s">
        <v>662</v>
      </c>
      <c r="C105" s="230" t="s">
        <v>663</v>
      </c>
      <c r="D105" s="211"/>
      <c r="E105" s="216" t="s">
        <v>725</v>
      </c>
      <c r="F105" s="201">
        <v>7</v>
      </c>
      <c r="G105" s="205">
        <v>9</v>
      </c>
      <c r="H105" s="200" t="s">
        <v>948</v>
      </c>
      <c r="I105" s="217">
        <f t="shared" si="4"/>
        <v>535</v>
      </c>
      <c r="K105" s="200" t="s">
        <v>795</v>
      </c>
      <c r="L105" s="157" t="s">
        <v>971</v>
      </c>
      <c r="M105" s="93" t="s">
        <v>972</v>
      </c>
      <c r="N105" s="116" t="s">
        <v>973</v>
      </c>
      <c r="O105" s="90" t="s">
        <v>974</v>
      </c>
      <c r="P105" s="111" t="s">
        <v>975</v>
      </c>
      <c r="Q105" s="163" t="s">
        <v>976</v>
      </c>
      <c r="R105" s="163" t="s">
        <v>976</v>
      </c>
      <c r="S105" s="163" t="s">
        <v>976</v>
      </c>
    </row>
    <row r="106" spans="1:19">
      <c r="A106" s="252"/>
      <c r="B106" s="267" t="s">
        <v>664</v>
      </c>
      <c r="C106" s="267"/>
      <c r="D106" s="234"/>
      <c r="E106" s="216" t="s">
        <v>731</v>
      </c>
      <c r="F106" s="201">
        <v>8</v>
      </c>
      <c r="G106" s="205">
        <v>9</v>
      </c>
      <c r="H106" s="200" t="s">
        <v>949</v>
      </c>
      <c r="I106" s="217">
        <f t="shared" si="4"/>
        <v>535</v>
      </c>
      <c r="K106" s="200" t="s">
        <v>796</v>
      </c>
      <c r="L106" s="163" t="s">
        <v>976</v>
      </c>
      <c r="M106" s="130"/>
      <c r="N106" s="130"/>
      <c r="O106" s="130"/>
      <c r="P106" s="130"/>
      <c r="Q106" s="130"/>
      <c r="R106" s="130"/>
      <c r="S106" s="130"/>
    </row>
    <row r="107" spans="1:19">
      <c r="A107" s="252"/>
      <c r="B107" s="267" t="s">
        <v>665</v>
      </c>
      <c r="C107" s="267"/>
      <c r="D107" s="234"/>
      <c r="E107" s="216" t="s">
        <v>735</v>
      </c>
      <c r="F107" s="201">
        <v>1</v>
      </c>
      <c r="G107" s="205">
        <v>9</v>
      </c>
      <c r="H107" s="200" t="s">
        <v>861</v>
      </c>
      <c r="I107" s="217">
        <f t="shared" si="4"/>
        <v>535</v>
      </c>
      <c r="K107" s="200" t="s">
        <v>797</v>
      </c>
      <c r="L107" s="130"/>
      <c r="M107" s="130"/>
      <c r="N107" s="130"/>
      <c r="O107" s="130"/>
      <c r="P107" s="130"/>
      <c r="Q107" s="130"/>
      <c r="R107" s="190"/>
      <c r="S107" s="190"/>
    </row>
    <row r="108" spans="1:19">
      <c r="A108" s="252"/>
      <c r="B108" s="265" t="s">
        <v>666</v>
      </c>
      <c r="C108" s="265"/>
      <c r="D108" s="211"/>
      <c r="E108" s="216" t="s">
        <v>741</v>
      </c>
      <c r="F108" s="201">
        <v>1</v>
      </c>
      <c r="G108" s="205">
        <v>9</v>
      </c>
      <c r="H108" s="200" t="s">
        <v>862</v>
      </c>
      <c r="I108" s="217">
        <f t="shared" si="4"/>
        <v>535</v>
      </c>
      <c r="K108" s="200" t="s">
        <v>798</v>
      </c>
      <c r="L108" s="130"/>
      <c r="M108" s="130"/>
      <c r="N108" s="130"/>
      <c r="O108" s="130"/>
      <c r="P108" s="130"/>
      <c r="Q108" s="130"/>
      <c r="R108" s="130"/>
      <c r="S108" s="130"/>
    </row>
    <row r="109" spans="1:19">
      <c r="A109" s="252"/>
      <c r="B109" s="265" t="s">
        <v>667</v>
      </c>
      <c r="C109" s="265"/>
      <c r="D109" s="211"/>
      <c r="E109" s="216" t="s">
        <v>745</v>
      </c>
      <c r="F109" s="201">
        <v>8</v>
      </c>
      <c r="G109" s="205">
        <v>9</v>
      </c>
      <c r="H109" s="200" t="s">
        <v>950</v>
      </c>
      <c r="I109" s="217">
        <f t="shared" si="4"/>
        <v>535</v>
      </c>
      <c r="K109" s="200" t="s">
        <v>799</v>
      </c>
      <c r="L109" s="130"/>
      <c r="M109" s="130"/>
      <c r="N109" s="130"/>
      <c r="O109" s="130"/>
      <c r="P109" s="140"/>
      <c r="Q109" s="140"/>
      <c r="R109" s="140"/>
      <c r="S109" s="140"/>
    </row>
    <row r="110" spans="1:19">
      <c r="A110" s="252"/>
      <c r="B110" s="265" t="s">
        <v>668</v>
      </c>
      <c r="C110" s="265"/>
      <c r="D110" s="211"/>
      <c r="E110" s="216" t="s">
        <v>749</v>
      </c>
      <c r="F110" s="201">
        <v>8</v>
      </c>
      <c r="G110" s="205">
        <v>9</v>
      </c>
      <c r="H110" s="200" t="s">
        <v>951</v>
      </c>
      <c r="I110" s="217">
        <f t="shared" si="4"/>
        <v>535</v>
      </c>
      <c r="K110" s="200" t="s">
        <v>800</v>
      </c>
      <c r="L110" s="140"/>
      <c r="M110" s="140"/>
      <c r="N110" s="140"/>
      <c r="O110" s="140"/>
      <c r="P110" s="140"/>
      <c r="Q110" s="191"/>
      <c r="R110" s="140"/>
      <c r="S110" s="140"/>
    </row>
    <row r="111" spans="1:19">
      <c r="A111" s="252"/>
      <c r="B111" s="265" t="s">
        <v>669</v>
      </c>
      <c r="C111" s="265"/>
      <c r="D111" s="211"/>
      <c r="E111" s="223" t="s">
        <v>755</v>
      </c>
      <c r="F111" s="201">
        <v>1</v>
      </c>
      <c r="G111" s="205">
        <v>9</v>
      </c>
      <c r="H111" s="200" t="s">
        <v>877</v>
      </c>
      <c r="I111" s="217">
        <f t="shared" si="4"/>
        <v>535</v>
      </c>
      <c r="K111" s="200" t="s">
        <v>801</v>
      </c>
      <c r="L111" s="140"/>
      <c r="M111" s="140"/>
      <c r="N111" s="140"/>
      <c r="O111" s="140"/>
      <c r="P111" s="140"/>
      <c r="Q111" s="140"/>
      <c r="R111" s="140"/>
      <c r="S111" s="140"/>
    </row>
    <row r="112" spans="1:19">
      <c r="A112" s="268"/>
      <c r="B112" s="265" t="s">
        <v>759</v>
      </c>
      <c r="C112" s="265"/>
      <c r="D112" s="211"/>
      <c r="E112" s="216" t="s">
        <v>788</v>
      </c>
      <c r="F112" s="201">
        <v>1</v>
      </c>
      <c r="G112" s="205">
        <v>10</v>
      </c>
      <c r="H112" s="200" t="s">
        <v>346</v>
      </c>
      <c r="I112" s="217">
        <f t="shared" si="4"/>
        <v>536</v>
      </c>
      <c r="K112" s="200" t="s">
        <v>802</v>
      </c>
      <c r="L112" s="140"/>
      <c r="M112" s="140"/>
      <c r="N112" s="140"/>
      <c r="O112" s="140"/>
      <c r="P112" s="140"/>
      <c r="Q112" s="140"/>
      <c r="R112" s="140"/>
      <c r="S112" s="130"/>
    </row>
    <row r="113" spans="1:9">
      <c r="A113" s="252"/>
      <c r="B113" s="176" t="s">
        <v>549</v>
      </c>
      <c r="C113" s="155" t="s">
        <v>550</v>
      </c>
      <c r="E113" s="216" t="s">
        <v>785</v>
      </c>
      <c r="F113" s="201">
        <v>1</v>
      </c>
      <c r="G113" s="205">
        <v>10</v>
      </c>
      <c r="H113" s="200" t="s">
        <v>587</v>
      </c>
      <c r="I113" s="217">
        <f t="shared" si="4"/>
        <v>536</v>
      </c>
    </row>
    <row r="114" spans="1:9">
      <c r="A114" s="252"/>
      <c r="B114" s="35" t="s">
        <v>551</v>
      </c>
      <c r="C114" s="70"/>
      <c r="E114" s="216" t="s">
        <v>781</v>
      </c>
      <c r="F114" s="201">
        <v>1</v>
      </c>
      <c r="G114" s="205">
        <v>10</v>
      </c>
      <c r="H114" s="200" t="s">
        <v>473</v>
      </c>
      <c r="I114" s="217">
        <f t="shared" si="4"/>
        <v>536</v>
      </c>
    </row>
    <row r="115" spans="1:9">
      <c r="A115" s="252"/>
      <c r="B115" s="263" t="s">
        <v>552</v>
      </c>
      <c r="C115" s="267"/>
      <c r="D115" s="234"/>
      <c r="E115" s="216" t="s">
        <v>766</v>
      </c>
      <c r="F115" s="201">
        <v>1</v>
      </c>
      <c r="G115" s="205">
        <v>10</v>
      </c>
      <c r="H115" s="200" t="s">
        <v>475</v>
      </c>
      <c r="I115" s="217">
        <f t="shared" si="4"/>
        <v>536</v>
      </c>
    </row>
    <row r="116" spans="1:9">
      <c r="A116" s="252"/>
      <c r="B116" s="263" t="s">
        <v>553</v>
      </c>
      <c r="C116" s="267"/>
      <c r="D116" s="234"/>
      <c r="E116" s="216" t="s">
        <v>769</v>
      </c>
      <c r="F116" s="201">
        <v>1</v>
      </c>
      <c r="G116" s="205">
        <v>10</v>
      </c>
      <c r="H116" s="200" t="s">
        <v>477</v>
      </c>
      <c r="I116" s="217">
        <f t="shared" si="4"/>
        <v>536</v>
      </c>
    </row>
    <row r="117" spans="1:9" ht="15.5" thickBot="1">
      <c r="A117" s="252"/>
      <c r="B117" s="35" t="s">
        <v>554</v>
      </c>
      <c r="C117" s="70"/>
      <c r="E117" s="224" t="s">
        <v>776</v>
      </c>
      <c r="F117" s="225">
        <v>4</v>
      </c>
      <c r="G117" s="226">
        <v>10</v>
      </c>
      <c r="H117" s="227" t="s">
        <v>952</v>
      </c>
      <c r="I117" s="228">
        <f t="shared" si="4"/>
        <v>536</v>
      </c>
    </row>
    <row r="118" spans="1:9">
      <c r="A118" s="252"/>
      <c r="B118" s="263" t="s">
        <v>555</v>
      </c>
      <c r="C118" s="267"/>
      <c r="D118" s="234"/>
    </row>
    <row r="119" spans="1:9">
      <c r="A119" s="252"/>
      <c r="B119" s="263" t="s">
        <v>556</v>
      </c>
      <c r="C119" s="267"/>
      <c r="D119" s="234"/>
    </row>
  </sheetData>
  <mergeCells count="35">
    <mergeCell ref="A65:A77"/>
    <mergeCell ref="B65:B70"/>
    <mergeCell ref="A2:A19"/>
    <mergeCell ref="B10:B13"/>
    <mergeCell ref="B16:B17"/>
    <mergeCell ref="A20:A21"/>
    <mergeCell ref="A22:A24"/>
    <mergeCell ref="A25:A33"/>
    <mergeCell ref="A34:A38"/>
    <mergeCell ref="A39:A56"/>
    <mergeCell ref="B47:B50"/>
    <mergeCell ref="B51:B55"/>
    <mergeCell ref="A57:A64"/>
    <mergeCell ref="B112:C112"/>
    <mergeCell ref="A78:A95"/>
    <mergeCell ref="B85:B89"/>
    <mergeCell ref="B92:B93"/>
    <mergeCell ref="B101:C101"/>
    <mergeCell ref="B106:C106"/>
    <mergeCell ref="N2:N11"/>
    <mergeCell ref="A113:A119"/>
    <mergeCell ref="B115:C115"/>
    <mergeCell ref="B116:C116"/>
    <mergeCell ref="B118:C118"/>
    <mergeCell ref="B119:C119"/>
    <mergeCell ref="A97:A112"/>
    <mergeCell ref="B97:C97"/>
    <mergeCell ref="B98:C98"/>
    <mergeCell ref="B99:C99"/>
    <mergeCell ref="B100:C100"/>
    <mergeCell ref="B107:C107"/>
    <mergeCell ref="B108:C108"/>
    <mergeCell ref="B109:C109"/>
    <mergeCell ref="B110:C110"/>
    <mergeCell ref="B111:C111"/>
  </mergeCells>
  <phoneticPr fontId="1"/>
  <dataValidations count="3">
    <dataValidation type="textLength" operator="lessThanOrEqual" allowBlank="1" showErrorMessage="1" promptTitle="CommentRx(English)" prompt="The number of characters is a maximum of 255 characters._x000a_A new-line becomes one character." sqref="F2:F95">
      <formula1>255</formula1>
    </dataValidation>
    <dataValidation type="textLength" operator="lessThanOrEqual" allowBlank="1" showInputMessage="1" showErrorMessage="1" promptTitle="CommentRx(English)" prompt="The number of characters is a maximum of 255 characters._x000a_A new-line becomes one character." sqref="F1 F96">
      <formula1>255</formula1>
    </dataValidation>
    <dataValidation type="textLength" operator="lessThanOrEqual" allowBlank="1" showErrorMessage="1" errorTitle="Character number limit error" error="半角大文字32文字までの英数字のみ" promptTitle="Signal Name" prompt="シグナル名は半角大文字英数か&quot;_&quot;で、32文字以内かつ1文字目は英字にする。 " sqref="E2:E95 E97:E117">
      <formula1>32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workbookViewId="0">
      <selection activeCell="E60" sqref="E60"/>
    </sheetView>
  </sheetViews>
  <sheetFormatPr defaultColWidth="8.81640625" defaultRowHeight="13"/>
  <cols>
    <col min="1" max="1" width="14.453125" bestFit="1" customWidth="1"/>
    <col min="2" max="2" width="32.81640625" bestFit="1" customWidth="1"/>
    <col min="4" max="4" width="14.36328125" customWidth="1"/>
    <col min="6" max="6" width="19.36328125" customWidth="1"/>
    <col min="7" max="7" width="18.6328125" customWidth="1"/>
  </cols>
  <sheetData>
    <row r="1" spans="1:9">
      <c r="C1" s="2" t="s">
        <v>790</v>
      </c>
      <c r="D1" t="s">
        <v>791</v>
      </c>
      <c r="F1" s="73" t="s">
        <v>791</v>
      </c>
      <c r="G1" s="73" t="s">
        <v>792</v>
      </c>
      <c r="H1" s="73" t="s">
        <v>794</v>
      </c>
      <c r="I1" s="73" t="s">
        <v>793</v>
      </c>
    </row>
    <row r="2" spans="1:9" ht="15">
      <c r="A2" s="254" t="s">
        <v>0</v>
      </c>
      <c r="B2" s="48" t="s">
        <v>1</v>
      </c>
      <c r="C2" s="4">
        <v>10</v>
      </c>
      <c r="D2">
        <v>1</v>
      </c>
      <c r="F2" s="72">
        <v>1</v>
      </c>
      <c r="G2" s="72">
        <f>SUMIF(D:D,F2,C:C)</f>
        <v>62</v>
      </c>
      <c r="H2" s="72">
        <f>64-G2</f>
        <v>2</v>
      </c>
      <c r="I2" s="72">
        <f>SUM(H2:H9)</f>
        <v>27</v>
      </c>
    </row>
    <row r="3" spans="1:9" ht="15">
      <c r="A3" s="255"/>
      <c r="B3" s="49" t="s">
        <v>2</v>
      </c>
      <c r="C3" s="4">
        <v>10</v>
      </c>
      <c r="D3">
        <v>1</v>
      </c>
      <c r="F3" s="72">
        <v>2</v>
      </c>
      <c r="G3" s="72">
        <f t="shared" ref="G3:G9" si="0">SUMIF(D:D,F3,C:C)</f>
        <v>64</v>
      </c>
      <c r="H3" s="72">
        <f t="shared" ref="H3:H8" si="1">64-G3</f>
        <v>0</v>
      </c>
      <c r="I3" s="72"/>
    </row>
    <row r="4" spans="1:9" ht="15">
      <c r="A4" s="255"/>
      <c r="B4" s="48" t="s">
        <v>3</v>
      </c>
      <c r="C4" s="4">
        <v>10</v>
      </c>
      <c r="D4">
        <v>1</v>
      </c>
      <c r="F4" s="72">
        <v>3</v>
      </c>
      <c r="G4" s="72">
        <f t="shared" si="0"/>
        <v>64</v>
      </c>
      <c r="H4" s="72">
        <f t="shared" si="1"/>
        <v>0</v>
      </c>
      <c r="I4" s="72"/>
    </row>
    <row r="5" spans="1:9" ht="15">
      <c r="A5" s="255"/>
      <c r="B5" s="48" t="s">
        <v>4</v>
      </c>
      <c r="C5" s="4">
        <v>8</v>
      </c>
      <c r="D5">
        <v>2</v>
      </c>
      <c r="F5" s="72">
        <v>4</v>
      </c>
      <c r="G5" s="72">
        <f t="shared" si="0"/>
        <v>64</v>
      </c>
      <c r="H5" s="72">
        <f t="shared" si="1"/>
        <v>0</v>
      </c>
      <c r="I5" s="72"/>
    </row>
    <row r="6" spans="1:9" ht="15">
      <c r="A6" s="255"/>
      <c r="B6" s="49" t="s">
        <v>5</v>
      </c>
      <c r="C6" s="4">
        <v>16</v>
      </c>
      <c r="D6">
        <v>1</v>
      </c>
      <c r="F6" s="72">
        <v>5</v>
      </c>
      <c r="G6" s="72">
        <f t="shared" si="0"/>
        <v>64</v>
      </c>
      <c r="H6" s="72">
        <f t="shared" si="1"/>
        <v>0</v>
      </c>
      <c r="I6" s="72"/>
    </row>
    <row r="7" spans="1:9" ht="15">
      <c r="A7" s="255"/>
      <c r="B7" s="49" t="s">
        <v>6</v>
      </c>
      <c r="C7" s="4">
        <v>16</v>
      </c>
      <c r="D7">
        <v>1</v>
      </c>
      <c r="F7" s="72">
        <v>6</v>
      </c>
      <c r="G7" s="72">
        <f t="shared" si="0"/>
        <v>63.999999999999993</v>
      </c>
      <c r="H7" s="72">
        <f t="shared" si="1"/>
        <v>0</v>
      </c>
      <c r="I7" s="72"/>
    </row>
    <row r="8" spans="1:9" ht="15">
      <c r="A8" s="255"/>
      <c r="B8" s="49" t="s">
        <v>7</v>
      </c>
      <c r="C8" s="4">
        <v>16</v>
      </c>
      <c r="D8">
        <v>2</v>
      </c>
      <c r="F8" s="72">
        <v>7</v>
      </c>
      <c r="G8" s="72">
        <f t="shared" si="0"/>
        <v>39</v>
      </c>
      <c r="H8" s="72">
        <f t="shared" si="1"/>
        <v>25</v>
      </c>
      <c r="I8" s="72"/>
    </row>
    <row r="9" spans="1:9" ht="15">
      <c r="A9" s="255"/>
      <c r="B9" s="49" t="s">
        <v>8</v>
      </c>
      <c r="C9" s="4">
        <v>12</v>
      </c>
      <c r="D9">
        <v>2</v>
      </c>
      <c r="F9" s="72">
        <v>8</v>
      </c>
      <c r="G9" s="72">
        <f t="shared" si="0"/>
        <v>0</v>
      </c>
      <c r="H9" s="72"/>
      <c r="I9" s="72"/>
    </row>
    <row r="10" spans="1:9">
      <c r="A10" s="255"/>
      <c r="B10" s="272" t="s">
        <v>9</v>
      </c>
      <c r="C10" s="4">
        <v>1</v>
      </c>
      <c r="D10">
        <v>2</v>
      </c>
    </row>
    <row r="11" spans="1:9">
      <c r="A11" s="255"/>
      <c r="B11" s="273"/>
      <c r="C11" s="4">
        <v>1</v>
      </c>
      <c r="D11">
        <v>2</v>
      </c>
    </row>
    <row r="12" spans="1:9">
      <c r="A12" s="255"/>
      <c r="B12" s="273"/>
      <c r="C12" s="4">
        <v>1</v>
      </c>
      <c r="D12">
        <v>2</v>
      </c>
    </row>
    <row r="13" spans="1:9">
      <c r="A13" s="255"/>
      <c r="B13" s="274"/>
      <c r="C13" s="4">
        <v>1</v>
      </c>
      <c r="D13">
        <v>2</v>
      </c>
    </row>
    <row r="14" spans="1:9" ht="15">
      <c r="A14" s="255"/>
      <c r="B14" s="49" t="s">
        <v>10</v>
      </c>
      <c r="C14" s="4">
        <v>24</v>
      </c>
      <c r="D14">
        <v>2</v>
      </c>
    </row>
    <row r="15" spans="1:9" ht="15">
      <c r="A15" s="255"/>
      <c r="B15" s="49" t="s">
        <v>11</v>
      </c>
      <c r="C15" s="4">
        <v>16</v>
      </c>
      <c r="D15">
        <v>3</v>
      </c>
    </row>
    <row r="16" spans="1:9">
      <c r="A16" s="255"/>
      <c r="B16" s="272" t="s">
        <v>12</v>
      </c>
      <c r="C16" s="4">
        <v>8</v>
      </c>
      <c r="D16">
        <v>3</v>
      </c>
    </row>
    <row r="17" spans="1:4">
      <c r="A17" s="255"/>
      <c r="B17" s="274"/>
      <c r="C17" s="4">
        <v>8</v>
      </c>
      <c r="D17">
        <v>3</v>
      </c>
    </row>
    <row r="18" spans="1:4" ht="15">
      <c r="A18" s="255"/>
      <c r="B18" s="49" t="s">
        <v>13</v>
      </c>
      <c r="C18" s="4">
        <v>16</v>
      </c>
      <c r="D18">
        <v>3</v>
      </c>
    </row>
    <row r="19" spans="1:4" ht="15">
      <c r="A19" s="256"/>
      <c r="B19" s="49" t="s">
        <v>14</v>
      </c>
      <c r="C19" s="4">
        <v>8</v>
      </c>
      <c r="D19">
        <v>3</v>
      </c>
    </row>
    <row r="20" spans="1:4" ht="15">
      <c r="A20" s="257" t="s">
        <v>15</v>
      </c>
      <c r="B20" s="49" t="s">
        <v>16</v>
      </c>
      <c r="C20" s="4">
        <v>7</v>
      </c>
      <c r="D20">
        <v>4</v>
      </c>
    </row>
    <row r="21" spans="1:4" ht="15">
      <c r="A21" s="258"/>
      <c r="B21" s="49" t="s">
        <v>17</v>
      </c>
      <c r="C21" s="4">
        <v>7</v>
      </c>
      <c r="D21">
        <v>4</v>
      </c>
    </row>
    <row r="22" spans="1:4" ht="15">
      <c r="A22" s="257" t="s">
        <v>18</v>
      </c>
      <c r="B22" s="49" t="s">
        <v>19</v>
      </c>
      <c r="C22" s="4">
        <v>8</v>
      </c>
      <c r="D22">
        <v>3</v>
      </c>
    </row>
    <row r="23" spans="1:4" ht="15">
      <c r="A23" s="259"/>
      <c r="B23" s="49" t="s">
        <v>20</v>
      </c>
      <c r="C23" s="4">
        <v>1</v>
      </c>
      <c r="D23">
        <v>4</v>
      </c>
    </row>
    <row r="24" spans="1:4" ht="15">
      <c r="A24" s="258"/>
      <c r="B24" s="49" t="s">
        <v>21</v>
      </c>
      <c r="C24" s="4">
        <v>8</v>
      </c>
      <c r="D24">
        <v>4</v>
      </c>
    </row>
    <row r="25" spans="1:4" ht="15">
      <c r="A25" s="253" t="s">
        <v>194</v>
      </c>
      <c r="B25" s="53" t="s">
        <v>207</v>
      </c>
      <c r="C25" s="4">
        <v>2</v>
      </c>
      <c r="D25">
        <v>4</v>
      </c>
    </row>
    <row r="26" spans="1:4" ht="15">
      <c r="A26" s="253"/>
      <c r="B26" s="54" t="s">
        <v>195</v>
      </c>
      <c r="C26" s="4">
        <v>1</v>
      </c>
      <c r="D26">
        <v>4</v>
      </c>
    </row>
    <row r="27" spans="1:4" ht="15">
      <c r="A27" s="253"/>
      <c r="B27" s="55" t="s">
        <v>196</v>
      </c>
      <c r="C27" s="4">
        <v>1</v>
      </c>
      <c r="D27">
        <v>4</v>
      </c>
    </row>
    <row r="28" spans="1:4" ht="15">
      <c r="A28" s="253"/>
      <c r="B28" s="56" t="s">
        <v>197</v>
      </c>
      <c r="C28" s="4">
        <v>1</v>
      </c>
      <c r="D28">
        <v>4</v>
      </c>
    </row>
    <row r="29" spans="1:4" ht="15">
      <c r="A29" s="253"/>
      <c r="B29" s="48" t="s">
        <v>198</v>
      </c>
      <c r="C29" s="4">
        <v>1</v>
      </c>
      <c r="D29">
        <v>4</v>
      </c>
    </row>
    <row r="30" spans="1:4" ht="15">
      <c r="A30" s="253"/>
      <c r="B30" s="57" t="s">
        <v>199</v>
      </c>
      <c r="C30" s="24">
        <v>1</v>
      </c>
      <c r="D30">
        <v>4</v>
      </c>
    </row>
    <row r="31" spans="1:4" ht="15">
      <c r="A31" s="253"/>
      <c r="B31" s="58" t="s">
        <v>200</v>
      </c>
      <c r="C31" s="24">
        <v>1</v>
      </c>
      <c r="D31">
        <v>4</v>
      </c>
    </row>
    <row r="32" spans="1:4" ht="15">
      <c r="A32" s="253"/>
      <c r="B32" s="58" t="s">
        <v>201</v>
      </c>
      <c r="C32" s="4">
        <v>1</v>
      </c>
      <c r="D32">
        <v>4</v>
      </c>
    </row>
    <row r="33" spans="1:4" ht="15">
      <c r="A33" s="253"/>
      <c r="B33" s="59" t="s">
        <v>202</v>
      </c>
      <c r="C33" s="4">
        <v>1</v>
      </c>
      <c r="D33">
        <v>4</v>
      </c>
    </row>
    <row r="34" spans="1:4" ht="15">
      <c r="A34" s="243" t="s">
        <v>203</v>
      </c>
      <c r="B34" s="49" t="s">
        <v>266</v>
      </c>
      <c r="C34" s="4">
        <v>2</v>
      </c>
      <c r="D34">
        <v>4</v>
      </c>
    </row>
    <row r="35" spans="1:4" ht="15">
      <c r="A35" s="243"/>
      <c r="B35" s="57" t="s">
        <v>204</v>
      </c>
      <c r="C35" s="4">
        <v>1</v>
      </c>
      <c r="D35">
        <v>4</v>
      </c>
    </row>
    <row r="36" spans="1:4" ht="15">
      <c r="A36" s="243"/>
      <c r="B36" s="57" t="s">
        <v>205</v>
      </c>
      <c r="C36" s="4">
        <v>1</v>
      </c>
      <c r="D36">
        <v>4</v>
      </c>
    </row>
    <row r="37" spans="1:4" ht="15">
      <c r="A37" s="243"/>
      <c r="B37" s="49" t="s">
        <v>287</v>
      </c>
      <c r="C37" s="24">
        <v>1</v>
      </c>
      <c r="D37">
        <v>4</v>
      </c>
    </row>
    <row r="38" spans="1:4" ht="15">
      <c r="A38" s="243"/>
      <c r="B38" s="49" t="s">
        <v>206</v>
      </c>
      <c r="C38" s="4">
        <v>1</v>
      </c>
      <c r="D38">
        <v>4</v>
      </c>
    </row>
    <row r="39" spans="1:4" ht="15">
      <c r="A39" s="244"/>
      <c r="B39" s="60" t="s">
        <v>291</v>
      </c>
      <c r="C39" s="30">
        <v>8</v>
      </c>
      <c r="D39">
        <v>4</v>
      </c>
    </row>
    <row r="40" spans="1:4" ht="15">
      <c r="A40" s="244"/>
      <c r="B40" s="60" t="s">
        <v>292</v>
      </c>
      <c r="C40" s="4">
        <v>10</v>
      </c>
      <c r="D40">
        <v>6</v>
      </c>
    </row>
    <row r="41" spans="1:4" ht="15">
      <c r="A41" s="244"/>
      <c r="B41" s="60" t="s">
        <v>293</v>
      </c>
      <c r="C41" s="30">
        <v>4</v>
      </c>
      <c r="D41">
        <v>4</v>
      </c>
    </row>
    <row r="42" spans="1:4" ht="15">
      <c r="A42" s="244"/>
      <c r="B42" s="60" t="s">
        <v>294</v>
      </c>
      <c r="C42" s="4">
        <v>2</v>
      </c>
      <c r="D42">
        <v>4</v>
      </c>
    </row>
    <row r="43" spans="1:4" ht="15">
      <c r="A43" s="244"/>
      <c r="B43" s="60" t="s">
        <v>295</v>
      </c>
      <c r="C43" s="4">
        <v>11</v>
      </c>
      <c r="D43">
        <v>4</v>
      </c>
    </row>
    <row r="44" spans="1:4" ht="15">
      <c r="A44" s="244"/>
      <c r="B44" s="60" t="s">
        <v>296</v>
      </c>
      <c r="C44" s="24">
        <v>1</v>
      </c>
      <c r="D44">
        <v>5</v>
      </c>
    </row>
    <row r="45" spans="1:4" ht="15">
      <c r="A45" s="244"/>
      <c r="B45" s="60" t="s">
        <v>297</v>
      </c>
      <c r="C45" s="4">
        <v>11</v>
      </c>
      <c r="D45">
        <v>5</v>
      </c>
    </row>
    <row r="46" spans="1:4" ht="15">
      <c r="A46" s="244"/>
      <c r="B46" s="60" t="s">
        <v>298</v>
      </c>
      <c r="C46" s="4">
        <v>8</v>
      </c>
      <c r="D46">
        <v>5</v>
      </c>
    </row>
    <row r="47" spans="1:4">
      <c r="A47" s="244"/>
      <c r="B47" s="278" t="s">
        <v>299</v>
      </c>
      <c r="C47" s="24">
        <v>11</v>
      </c>
      <c r="D47">
        <v>5</v>
      </c>
    </row>
    <row r="48" spans="1:4">
      <c r="A48" s="244"/>
      <c r="B48" s="279"/>
      <c r="C48" s="24">
        <v>11</v>
      </c>
      <c r="D48">
        <v>5</v>
      </c>
    </row>
    <row r="49" spans="1:4">
      <c r="A49" s="244"/>
      <c r="B49" s="279"/>
      <c r="C49" s="24">
        <v>11</v>
      </c>
      <c r="D49">
        <v>5</v>
      </c>
    </row>
    <row r="50" spans="1:4">
      <c r="A50" s="244"/>
      <c r="B50" s="280"/>
      <c r="C50" s="24">
        <v>11</v>
      </c>
      <c r="D50">
        <v>5</v>
      </c>
    </row>
    <row r="51" spans="1:4">
      <c r="A51" s="244"/>
      <c r="B51" s="281" t="s">
        <v>300</v>
      </c>
      <c r="C51" s="4">
        <v>7</v>
      </c>
      <c r="D51">
        <v>6</v>
      </c>
    </row>
    <row r="52" spans="1:4">
      <c r="A52" s="244"/>
      <c r="B52" s="282"/>
      <c r="C52" s="4">
        <v>4</v>
      </c>
      <c r="D52">
        <v>6</v>
      </c>
    </row>
    <row r="53" spans="1:4">
      <c r="A53" s="244"/>
      <c r="B53" s="282"/>
      <c r="C53" s="4">
        <v>5</v>
      </c>
      <c r="D53">
        <v>6</v>
      </c>
    </row>
    <row r="54" spans="1:4">
      <c r="A54" s="244"/>
      <c r="B54" s="282"/>
      <c r="C54" s="4">
        <v>5</v>
      </c>
      <c r="D54">
        <v>6</v>
      </c>
    </row>
    <row r="55" spans="1:4">
      <c r="A55" s="244"/>
      <c r="B55" s="283"/>
      <c r="C55" s="4">
        <v>6</v>
      </c>
      <c r="D55">
        <v>6</v>
      </c>
    </row>
    <row r="56" spans="1:4" ht="15">
      <c r="A56" s="244"/>
      <c r="B56" s="60" t="s">
        <v>301</v>
      </c>
      <c r="C56" s="4">
        <v>2.9999999999999898</v>
      </c>
      <c r="D56">
        <v>6</v>
      </c>
    </row>
    <row r="57" spans="1:4" ht="15">
      <c r="A57" s="251" t="s">
        <v>419</v>
      </c>
      <c r="B57" s="60" t="s">
        <v>425</v>
      </c>
      <c r="C57" s="4">
        <v>2</v>
      </c>
      <c r="D57">
        <v>6</v>
      </c>
    </row>
    <row r="58" spans="1:4" ht="15">
      <c r="A58" s="252"/>
      <c r="B58" s="60" t="s">
        <v>420</v>
      </c>
      <c r="C58" s="4">
        <v>4</v>
      </c>
      <c r="D58">
        <v>6</v>
      </c>
    </row>
    <row r="59" spans="1:4" ht="15">
      <c r="A59" s="252"/>
      <c r="B59" s="60" t="s">
        <v>421</v>
      </c>
      <c r="C59" s="4">
        <v>4</v>
      </c>
      <c r="D59">
        <v>6</v>
      </c>
    </row>
    <row r="60" spans="1:4" ht="15">
      <c r="A60" s="252"/>
      <c r="B60" s="60" t="s">
        <v>422</v>
      </c>
      <c r="C60" s="4">
        <v>6</v>
      </c>
      <c r="D60">
        <v>6</v>
      </c>
    </row>
    <row r="61" spans="1:4" ht="15">
      <c r="A61" s="252"/>
      <c r="B61" s="60" t="s">
        <v>423</v>
      </c>
      <c r="C61" s="4">
        <v>1</v>
      </c>
      <c r="D61">
        <v>6</v>
      </c>
    </row>
    <row r="62" spans="1:4" ht="15">
      <c r="A62" s="252"/>
      <c r="B62" s="60" t="s">
        <v>424</v>
      </c>
      <c r="C62" s="4">
        <v>1</v>
      </c>
      <c r="D62">
        <v>6</v>
      </c>
    </row>
    <row r="63" spans="1:4" ht="15">
      <c r="A63" s="252"/>
      <c r="B63" s="60" t="s">
        <v>446</v>
      </c>
      <c r="C63" s="4">
        <v>6</v>
      </c>
      <c r="D63">
        <v>6</v>
      </c>
    </row>
    <row r="64" spans="1:4" ht="15">
      <c r="A64" s="252"/>
      <c r="B64" s="60" t="s">
        <v>445</v>
      </c>
      <c r="C64" s="4">
        <v>6</v>
      </c>
      <c r="D64">
        <v>7</v>
      </c>
    </row>
    <row r="65" spans="1:4">
      <c r="A65" s="238" t="s">
        <v>462</v>
      </c>
      <c r="B65" s="275" t="s">
        <v>463</v>
      </c>
      <c r="C65" s="4">
        <v>1</v>
      </c>
      <c r="D65">
        <v>7</v>
      </c>
    </row>
    <row r="66" spans="1:4">
      <c r="A66" s="238"/>
      <c r="B66" s="276"/>
      <c r="C66" s="4">
        <v>1</v>
      </c>
      <c r="D66">
        <v>7</v>
      </c>
    </row>
    <row r="67" spans="1:4">
      <c r="A67" s="238"/>
      <c r="B67" s="276"/>
      <c r="C67" s="4">
        <v>1</v>
      </c>
      <c r="D67">
        <v>7</v>
      </c>
    </row>
    <row r="68" spans="1:4">
      <c r="A68" s="238"/>
      <c r="B68" s="276"/>
      <c r="C68" s="4">
        <v>1</v>
      </c>
      <c r="D68">
        <v>7</v>
      </c>
    </row>
    <row r="69" spans="1:4">
      <c r="A69" s="238"/>
      <c r="B69" s="276"/>
      <c r="C69" s="4">
        <v>1</v>
      </c>
      <c r="D69">
        <v>7</v>
      </c>
    </row>
    <row r="70" spans="1:4">
      <c r="A70" s="238"/>
      <c r="B70" s="277"/>
      <c r="C70" s="4">
        <v>1</v>
      </c>
      <c r="D70">
        <v>7</v>
      </c>
    </row>
    <row r="71" spans="1:4" ht="15">
      <c r="A71" s="238"/>
      <c r="B71" s="70" t="s">
        <v>464</v>
      </c>
      <c r="C71" s="4">
        <v>1</v>
      </c>
      <c r="D71">
        <v>7</v>
      </c>
    </row>
    <row r="72" spans="1:4" ht="15">
      <c r="A72" s="238"/>
      <c r="B72" s="70" t="s">
        <v>465</v>
      </c>
      <c r="C72" s="4">
        <v>1</v>
      </c>
      <c r="D72">
        <v>7</v>
      </c>
    </row>
    <row r="73" spans="1:4" ht="15">
      <c r="A73" s="238"/>
      <c r="B73" s="70" t="s">
        <v>466</v>
      </c>
      <c r="C73" s="4">
        <v>1</v>
      </c>
      <c r="D73">
        <v>7</v>
      </c>
    </row>
    <row r="74" spans="1:4" ht="15">
      <c r="A74" s="238"/>
      <c r="B74" s="70" t="s">
        <v>467</v>
      </c>
      <c r="C74" s="4">
        <v>1</v>
      </c>
      <c r="D74">
        <v>7</v>
      </c>
    </row>
    <row r="75" spans="1:4" ht="15">
      <c r="A75" s="238"/>
      <c r="B75" s="70" t="s">
        <v>468</v>
      </c>
      <c r="C75" s="4">
        <v>1</v>
      </c>
      <c r="D75">
        <v>7</v>
      </c>
    </row>
    <row r="76" spans="1:4" ht="15">
      <c r="A76" s="238"/>
      <c r="B76" s="70" t="s">
        <v>469</v>
      </c>
      <c r="C76" s="4">
        <v>3</v>
      </c>
      <c r="D76">
        <v>7</v>
      </c>
    </row>
    <row r="77" spans="1:4" ht="15">
      <c r="A77" s="238"/>
      <c r="B77" s="70" t="s">
        <v>470</v>
      </c>
      <c r="C77" s="4">
        <v>1</v>
      </c>
      <c r="D77">
        <v>7</v>
      </c>
    </row>
    <row r="78" spans="1:4" ht="15">
      <c r="A78" s="242" t="s">
        <v>557</v>
      </c>
      <c r="B78" s="71" t="s">
        <v>558</v>
      </c>
      <c r="C78" s="4">
        <v>1</v>
      </c>
      <c r="D78">
        <v>7</v>
      </c>
    </row>
    <row r="79" spans="1:4" ht="15">
      <c r="A79" s="242"/>
      <c r="B79" s="70" t="s">
        <v>559</v>
      </c>
      <c r="C79" s="4">
        <v>1</v>
      </c>
      <c r="D79">
        <v>7</v>
      </c>
    </row>
    <row r="80" spans="1:4" ht="15">
      <c r="A80" s="242"/>
      <c r="B80" s="70" t="s">
        <v>560</v>
      </c>
      <c r="C80" s="4">
        <v>1</v>
      </c>
      <c r="D80">
        <v>7</v>
      </c>
    </row>
    <row r="81" spans="1:4" ht="15">
      <c r="A81" s="242"/>
      <c r="B81" s="70" t="s">
        <v>561</v>
      </c>
      <c r="C81" s="4">
        <v>1</v>
      </c>
      <c r="D81">
        <v>7</v>
      </c>
    </row>
    <row r="82" spans="1:4" ht="15">
      <c r="A82" s="242"/>
      <c r="B82" s="70" t="s">
        <v>562</v>
      </c>
      <c r="C82" s="4">
        <v>1</v>
      </c>
      <c r="D82">
        <v>7</v>
      </c>
    </row>
    <row r="83" spans="1:4" ht="15">
      <c r="A83" s="242"/>
      <c r="B83" s="70" t="s">
        <v>563</v>
      </c>
      <c r="C83" s="4">
        <v>1</v>
      </c>
      <c r="D83">
        <v>7</v>
      </c>
    </row>
    <row r="84" spans="1:4" ht="15">
      <c r="A84" s="242"/>
      <c r="B84" s="70" t="s">
        <v>564</v>
      </c>
      <c r="C84" s="4">
        <v>1</v>
      </c>
      <c r="D84">
        <v>7</v>
      </c>
    </row>
    <row r="85" spans="1:4">
      <c r="A85" s="242"/>
      <c r="B85" s="275" t="s">
        <v>565</v>
      </c>
      <c r="C85" s="4">
        <v>1</v>
      </c>
      <c r="D85">
        <v>7</v>
      </c>
    </row>
    <row r="86" spans="1:4">
      <c r="A86" s="242"/>
      <c r="B86" s="276"/>
      <c r="C86" s="4">
        <v>1</v>
      </c>
      <c r="D86">
        <v>7</v>
      </c>
    </row>
    <row r="87" spans="1:4">
      <c r="A87" s="242"/>
      <c r="B87" s="276"/>
      <c r="C87" s="4">
        <v>1</v>
      </c>
      <c r="D87">
        <v>7</v>
      </c>
    </row>
    <row r="88" spans="1:4">
      <c r="A88" s="242"/>
      <c r="B88" s="276"/>
      <c r="C88" s="4">
        <v>1</v>
      </c>
      <c r="D88">
        <v>7</v>
      </c>
    </row>
    <row r="89" spans="1:4">
      <c r="A89" s="242"/>
      <c r="B89" s="277"/>
      <c r="C89" s="4">
        <v>1</v>
      </c>
      <c r="D89">
        <v>7</v>
      </c>
    </row>
    <row r="90" spans="1:4" ht="15">
      <c r="A90" s="242"/>
      <c r="B90" s="70" t="s">
        <v>566</v>
      </c>
      <c r="C90" s="4">
        <v>1</v>
      </c>
      <c r="D90">
        <v>7</v>
      </c>
    </row>
    <row r="91" spans="1:4" ht="15">
      <c r="A91" s="242"/>
      <c r="B91" s="70" t="s">
        <v>567</v>
      </c>
      <c r="C91" s="4">
        <v>1</v>
      </c>
      <c r="D91">
        <v>7</v>
      </c>
    </row>
    <row r="92" spans="1:4">
      <c r="A92" s="242"/>
      <c r="B92" s="275" t="s">
        <v>568</v>
      </c>
      <c r="C92" s="4">
        <v>1</v>
      </c>
      <c r="D92">
        <v>7</v>
      </c>
    </row>
    <row r="93" spans="1:4">
      <c r="A93" s="242"/>
      <c r="B93" s="277"/>
      <c r="C93" s="4">
        <v>1</v>
      </c>
      <c r="D93">
        <v>7</v>
      </c>
    </row>
    <row r="94" spans="1:4" ht="15">
      <c r="A94" s="242"/>
      <c r="B94" s="70" t="s">
        <v>569</v>
      </c>
      <c r="C94" s="4">
        <v>1</v>
      </c>
      <c r="D94">
        <v>7</v>
      </c>
    </row>
    <row r="95" spans="1:4" ht="15">
      <c r="A95" s="242"/>
      <c r="B95" s="70" t="s">
        <v>570</v>
      </c>
      <c r="C95" s="4">
        <v>1</v>
      </c>
      <c r="D95">
        <v>7</v>
      </c>
    </row>
  </sheetData>
  <mergeCells count="16">
    <mergeCell ref="A78:A95"/>
    <mergeCell ref="B85:B89"/>
    <mergeCell ref="B92:B93"/>
    <mergeCell ref="A34:A38"/>
    <mergeCell ref="A39:A56"/>
    <mergeCell ref="B47:B50"/>
    <mergeCell ref="B51:B55"/>
    <mergeCell ref="A57:A64"/>
    <mergeCell ref="A65:A77"/>
    <mergeCell ref="B65:B70"/>
    <mergeCell ref="A25:A33"/>
    <mergeCell ref="A2:A19"/>
    <mergeCell ref="B10:B13"/>
    <mergeCell ref="B16:B17"/>
    <mergeCell ref="A20:A21"/>
    <mergeCell ref="A22:A24"/>
  </mergeCells>
  <phoneticPr fontId="1"/>
  <dataValidations count="2">
    <dataValidation type="textLength" operator="lessThanOrEqual" allowBlank="1" showErrorMessage="1" promptTitle="CommentRx(English)" prompt="The number of characters is a maximum of 255 characters._x000a_A new-line becomes one character." sqref="C2:C95">
      <formula1>255</formula1>
    </dataValidation>
    <dataValidation type="textLength" operator="lessThanOrEqual" allowBlank="1" showInputMessage="1" showErrorMessage="1" promptTitle="CommentRx(English)" prompt="The number of characters is a maximum of 255 characters._x000a_A new-line becomes one character." sqref="C1">
      <formula1>255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基本情報</vt:lpstr>
      <vt:lpstr>ADAS関連</vt:lpstr>
      <vt:lpstr>ＣＡＮレイアウト</vt:lpstr>
      <vt:lpstr>ＣＡＮレイアウト（車輪速パターン）</vt:lpstr>
      <vt:lpstr>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岸本雄也</dc:creator>
  <cp:lastModifiedBy>岸本雄也</cp:lastModifiedBy>
  <dcterms:created xsi:type="dcterms:W3CDTF">2017-10-06T01:26:17Z</dcterms:created>
  <dcterms:modified xsi:type="dcterms:W3CDTF">2017-10-22T03:51:10Z</dcterms:modified>
</cp:coreProperties>
</file>