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codeName="ThisWorkbook" autoCompressPictures="0"/>
  <mc:AlternateContent xmlns:mc="http://schemas.openxmlformats.org/markup-compatibility/2006">
    <mc:Choice Requires="x15">
      <x15ac:absPath xmlns:x15ac="http://schemas.microsoft.com/office/spreadsheetml/2010/11/ac" url="/Users/anzaitakayuki/Documents/00_develop/0_Project2018/04_メック情報開発/"/>
    </mc:Choice>
  </mc:AlternateContent>
  <bookViews>
    <workbookView xWindow="0" yWindow="0" windowWidth="25600" windowHeight="16000" activeTab="2"/>
  </bookViews>
  <sheets>
    <sheet name="表紙" sheetId="22" r:id="rId1"/>
    <sheet name="見積書" sheetId="23" r:id="rId2"/>
    <sheet name="Pepperアプリ" sheetId="26" r:id="rId3"/>
    <sheet name="詳細" sheetId="27" r:id="rId4"/>
  </sheets>
  <definedNames>
    <definedName name="_xlnm.Print_Area" localSheetId="0">表紙!$B$4:$K$25</definedName>
    <definedName name="_xlnm.Print_Area" localSheetId="1">見積書!$A$1:$AA$40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19" i="26" l="1"/>
  <c r="F3" i="26"/>
  <c r="D20" i="26"/>
  <c r="D4" i="26"/>
  <c r="F4" i="26"/>
  <c r="F5" i="26"/>
  <c r="F8" i="26"/>
  <c r="F9" i="26"/>
  <c r="F10" i="26"/>
  <c r="F11" i="26"/>
  <c r="F12" i="26"/>
  <c r="F13" i="26"/>
  <c r="F14" i="26"/>
  <c r="F15" i="26"/>
  <c r="F16" i="26"/>
  <c r="F18" i="26"/>
  <c r="F20" i="26"/>
  <c r="F21" i="26"/>
  <c r="G149" i="27"/>
  <c r="H137" i="27"/>
  <c r="H138" i="27"/>
  <c r="H139" i="27"/>
  <c r="H140" i="27"/>
  <c r="H141" i="27"/>
  <c r="H142" i="27"/>
  <c r="H143" i="27"/>
  <c r="H144" i="27"/>
  <c r="H145" i="27"/>
  <c r="H146" i="27"/>
  <c r="H136" i="27"/>
  <c r="H149" i="27"/>
  <c r="K82" i="27"/>
  <c r="K86" i="27"/>
  <c r="K83" i="27"/>
  <c r="K84" i="27"/>
  <c r="K85" i="27"/>
  <c r="K87" i="27"/>
  <c r="K88" i="27"/>
  <c r="K89" i="27"/>
  <c r="K90" i="27"/>
  <c r="K91" i="27"/>
  <c r="K92" i="27"/>
  <c r="K93" i="27"/>
  <c r="K94" i="27"/>
  <c r="K95" i="27"/>
  <c r="K96" i="27"/>
  <c r="K97" i="27"/>
  <c r="K98" i="27"/>
  <c r="K99" i="27"/>
  <c r="K100" i="27"/>
  <c r="K101" i="27"/>
  <c r="K102" i="27"/>
  <c r="K103" i="27"/>
  <c r="K104" i="27"/>
  <c r="K105" i="27"/>
  <c r="K106" i="27"/>
  <c r="K107" i="27"/>
  <c r="K108" i="27"/>
  <c r="K109" i="27"/>
  <c r="K110" i="27"/>
  <c r="K111" i="27"/>
  <c r="K112" i="27"/>
  <c r="K113" i="27"/>
  <c r="K114" i="27"/>
  <c r="K115" i="27"/>
  <c r="K116" i="27"/>
  <c r="K117" i="27"/>
  <c r="K118" i="27"/>
  <c r="K119" i="27"/>
  <c r="K80" i="27"/>
  <c r="D74" i="27"/>
  <c r="D77" i="27"/>
  <c r="G58" i="27"/>
  <c r="J74" i="27"/>
  <c r="K74" i="27"/>
  <c r="F72" i="27"/>
  <c r="E44" i="27"/>
  <c r="J18" i="27"/>
  <c r="J4" i="27"/>
  <c r="J5" i="27"/>
  <c r="J6" i="27"/>
  <c r="J7" i="27"/>
  <c r="J8" i="27"/>
  <c r="J9" i="27"/>
  <c r="J10" i="27"/>
  <c r="J11" i="27"/>
  <c r="J12" i="27"/>
  <c r="J13" i="27"/>
  <c r="J14" i="27"/>
  <c r="J15" i="27"/>
  <c r="J16" i="27"/>
  <c r="J17" i="27"/>
  <c r="J19" i="27"/>
  <c r="J20" i="27"/>
  <c r="J21" i="27"/>
  <c r="J22" i="27"/>
  <c r="J23" i="27"/>
  <c r="J24" i="27"/>
  <c r="J25" i="27"/>
  <c r="J26" i="27"/>
  <c r="J27" i="27"/>
  <c r="J28" i="27"/>
  <c r="J29" i="27"/>
  <c r="J30" i="27"/>
  <c r="J31" i="27"/>
  <c r="J32" i="27"/>
  <c r="J33" i="27"/>
  <c r="J34" i="27"/>
  <c r="J35" i="27"/>
  <c r="J36" i="27"/>
  <c r="J37" i="27"/>
  <c r="J38" i="27"/>
  <c r="J39" i="27"/>
  <c r="J40" i="27"/>
  <c r="J41" i="27"/>
  <c r="J42" i="27"/>
  <c r="J2" i="27"/>
  <c r="D8" i="26"/>
  <c r="D21" i="26"/>
  <c r="A1" i="26"/>
  <c r="T2" i="23"/>
  <c r="A5" i="23"/>
  <c r="F10" i="23"/>
  <c r="C27" i="23"/>
  <c r="F11" i="23"/>
  <c r="F12" i="23"/>
  <c r="F13" i="23"/>
  <c r="T27" i="23"/>
  <c r="X27" i="23"/>
  <c r="X35" i="23"/>
</calcChain>
</file>

<file path=xl/sharedStrings.xml><?xml version="1.0" encoding="utf-8"?>
<sst xmlns="http://schemas.openxmlformats.org/spreadsheetml/2006/main" count="290" uniqueCount="181">
  <si>
    <t>合価（円）</t>
  </si>
  <si>
    <t>機能名称</t>
  </si>
  <si>
    <t>項目</t>
  </si>
  <si>
    <t>詳細</t>
  </si>
  <si>
    <t>共通</t>
    <rPh sb="0" eb="2">
      <t>キョウツウ</t>
    </rPh>
    <phoneticPr fontId="4"/>
  </si>
  <si>
    <t>消費税抜き</t>
    <rPh sb="0" eb="3">
      <t>ショウヒゼイ</t>
    </rPh>
    <rPh sb="3" eb="4">
      <t>ヌ</t>
    </rPh>
    <phoneticPr fontId="4"/>
  </si>
  <si>
    <t>合計</t>
    <rPh sb="0" eb="2">
      <t>ゴウケイ</t>
    </rPh>
    <phoneticPr fontId="4"/>
  </si>
  <si>
    <t>小計（共通）</t>
    <rPh sb="3" eb="5">
      <t>キョウツウ</t>
    </rPh>
    <phoneticPr fontId="4"/>
  </si>
  <si>
    <t>小計（機能）</t>
    <rPh sb="3" eb="5">
      <t>キノウ</t>
    </rPh>
    <phoneticPr fontId="4"/>
  </si>
  <si>
    <t>株式会社アウトソーシングテクノロジー</t>
    <phoneticPr fontId="4"/>
  </si>
  <si>
    <t>　　　</t>
    <phoneticPr fontId="4"/>
  </si>
  <si>
    <t>御 見 積 書</t>
  </si>
  <si>
    <t>御中</t>
    <rPh sb="0" eb="2">
      <t>オンチュウ</t>
    </rPh>
    <phoneticPr fontId="4"/>
  </si>
  <si>
    <t>御照会の件につき、下記のとおりお見積申し上げます。</t>
  </si>
  <si>
    <t>件名</t>
  </si>
  <si>
    <t>見積価格</t>
  </si>
  <si>
    <t>．－</t>
  </si>
  <si>
    <t>消費税額</t>
  </si>
  <si>
    <r>
      <t>〒</t>
    </r>
    <r>
      <rPr>
        <sz val="11"/>
        <rFont val="MS UI Gothic"/>
        <family val="3"/>
        <charset val="128"/>
      </rPr>
      <t>105-0001</t>
    </r>
  </si>
  <si>
    <t>御見積金額合計</t>
  </si>
  <si>
    <r>
      <t>東京都千代田区丸の内</t>
    </r>
    <r>
      <rPr>
        <sz val="11"/>
        <rFont val="MS UI Gothic"/>
        <family val="3"/>
        <charset val="128"/>
      </rPr>
      <t>1-8-3</t>
    </r>
  </si>
  <si>
    <t>納品日</t>
    <rPh sb="0" eb="3">
      <t>ノウヒンビ</t>
    </rPh>
    <phoneticPr fontId="4"/>
  </si>
  <si>
    <t>別途調整</t>
    <rPh sb="0" eb="2">
      <t>ベッ</t>
    </rPh>
    <rPh sb="2" eb="4">
      <t>チョウセイ</t>
    </rPh>
    <phoneticPr fontId="4"/>
  </si>
  <si>
    <r>
      <t>丸の内トラストタワー本館</t>
    </r>
    <r>
      <rPr>
        <sz val="11"/>
        <rFont val="MS UI Gothic"/>
        <family val="3"/>
        <charset val="128"/>
      </rPr>
      <t>5</t>
    </r>
    <r>
      <rPr>
        <sz val="11"/>
        <rFont val="DejaVu Sans"/>
        <family val="2"/>
      </rPr>
      <t>階</t>
    </r>
  </si>
  <si>
    <t>検収日</t>
    <phoneticPr fontId="4"/>
  </si>
  <si>
    <t>別途調整</t>
    <rPh sb="0" eb="2">
      <t>ベット</t>
    </rPh>
    <rPh sb="2" eb="4">
      <t>チョウセイ</t>
    </rPh>
    <phoneticPr fontId="4"/>
  </si>
  <si>
    <t>TEL  03-3286-4777(代)</t>
    <rPh sb="18" eb="19">
      <t>ダイ</t>
    </rPh>
    <phoneticPr fontId="4"/>
  </si>
  <si>
    <t>納入場所</t>
    <phoneticPr fontId="4"/>
  </si>
  <si>
    <t>FAX  03-3286-4778</t>
    <phoneticPr fontId="4"/>
  </si>
  <si>
    <t>お支払条件</t>
    <phoneticPr fontId="4"/>
  </si>
  <si>
    <t>検収日の月末締め翌月末現金支払い</t>
    <rPh sb="8" eb="11">
      <t>ヨクゲツマツ</t>
    </rPh>
    <rPh sb="11" eb="13">
      <t>ゲンキン</t>
    </rPh>
    <rPh sb="13" eb="15">
      <t>シハラ</t>
    </rPh>
    <phoneticPr fontId="4"/>
  </si>
  <si>
    <t>見積有効期限</t>
    <phoneticPr fontId="4"/>
  </si>
  <si>
    <t>見積有効期限までにご用命くださいますようお願い申し上げます。</t>
  </si>
  <si>
    <t>なお見積有効期限経過後はご面倒とは存じますがその都度ご連絡の上</t>
  </si>
  <si>
    <t>ご契約くださるようお願い申し上げます。</t>
  </si>
  <si>
    <t>備考</t>
  </si>
  <si>
    <t>項番</t>
  </si>
  <si>
    <t>品        名</t>
  </si>
  <si>
    <t>数量</t>
  </si>
  <si>
    <t>単位</t>
  </si>
  <si>
    <t>単価（円）</t>
  </si>
  <si>
    <t>一式</t>
    <rPh sb="0" eb="2">
      <t>イッシキ</t>
    </rPh>
    <phoneticPr fontId="4"/>
  </si>
  <si>
    <t>式</t>
  </si>
  <si>
    <t>ご提供価格合計</t>
  </si>
  <si>
    <t>以下次葉</t>
  </si>
  <si>
    <t>備　考</t>
  </si>
  <si>
    <t>前葉より</t>
  </si>
  <si>
    <t>合価（円）</t>
    <phoneticPr fontId="4"/>
  </si>
  <si>
    <t>工数(人日)</t>
    <rPh sb="3" eb="4">
      <t>ニン</t>
    </rPh>
    <rPh sb="4" eb="5">
      <t>ニチ</t>
    </rPh>
    <phoneticPr fontId="4"/>
  </si>
  <si>
    <t>単価(人日)</t>
    <rPh sb="0" eb="2">
      <t>タンカ</t>
    </rPh>
    <phoneticPr fontId="4"/>
  </si>
  <si>
    <t>No.XXX-XXXXXXXX</t>
    <phoneticPr fontId="4"/>
  </si>
  <si>
    <t>お見積り提出から5営業日</t>
    <rPh sb="1" eb="3">
      <t>ミツモ</t>
    </rPh>
    <rPh sb="4" eb="6">
      <t>テイシュツ</t>
    </rPh>
    <rPh sb="9" eb="12">
      <t>エイギョウビ</t>
    </rPh>
    <phoneticPr fontId="4"/>
  </si>
  <si>
    <t>製造</t>
    <rPh sb="0" eb="2">
      <t>セイゾウ</t>
    </rPh>
    <phoneticPr fontId="4"/>
  </si>
  <si>
    <t>プロジェクト管理業務</t>
    <rPh sb="6" eb="8">
      <t>カンリ</t>
    </rPh>
    <rPh sb="8" eb="10">
      <t>ギョウム</t>
    </rPh>
    <phoneticPr fontId="4"/>
  </si>
  <si>
    <t>プロジェクト推進管理業務</t>
    <rPh sb="6" eb="8">
      <t>スイシン</t>
    </rPh>
    <rPh sb="8" eb="10">
      <t>カンリ</t>
    </rPh>
    <rPh sb="10" eb="12">
      <t>ギョウム</t>
    </rPh>
    <phoneticPr fontId="4"/>
  </si>
  <si>
    <t>その他</t>
    <rPh sb="2" eb="3">
      <t>タ</t>
    </rPh>
    <phoneticPr fontId="4"/>
  </si>
  <si>
    <t>設計</t>
    <rPh sb="0" eb="2">
      <t>セッケイ</t>
    </rPh>
    <phoneticPr fontId="4"/>
  </si>
  <si>
    <t>・開発コストの10%
・WBS、課題管理、リスク管理、体制、顧客調整</t>
    <rPh sb="1" eb="3">
      <t>カイハツ</t>
    </rPh>
    <phoneticPr fontId="4"/>
  </si>
  <si>
    <t>・お見積もり、納品対応等</t>
    <phoneticPr fontId="4"/>
  </si>
  <si>
    <t>株式会社 メック情報開発　</t>
    <rPh sb="0" eb="4">
      <t>カブシキガイシャ</t>
    </rPh>
    <phoneticPr fontId="4"/>
  </si>
  <si>
    <t>Pepper用施設案内アプリ
概算御見積り</t>
    <rPh sb="6" eb="7">
      <t>ヨウ</t>
    </rPh>
    <rPh sb="7" eb="9">
      <t>シセツ</t>
    </rPh>
    <rPh sb="9" eb="11">
      <t>アンナイ</t>
    </rPh>
    <rPh sb="15" eb="17">
      <t>ガイサン</t>
    </rPh>
    <rPh sb="17" eb="20">
      <t>オミツモ</t>
    </rPh>
    <phoneticPr fontId="4"/>
  </si>
  <si>
    <t>Pepperアプリ</t>
    <phoneticPr fontId="4"/>
  </si>
  <si>
    <t>HTML</t>
    <phoneticPr fontId="4"/>
  </si>
  <si>
    <t>画面</t>
    <rPh sb="0" eb="2">
      <t>ガメン</t>
    </rPh>
    <phoneticPr fontId="4"/>
  </si>
  <si>
    <t>画面作成</t>
    <rPh sb="0" eb="4">
      <t>ガメンサクセイ</t>
    </rPh>
    <phoneticPr fontId="4"/>
  </si>
  <si>
    <t>TOP</t>
    <phoneticPr fontId="4"/>
  </si>
  <si>
    <t>案内</t>
    <rPh sb="0" eb="2">
      <t>アンアイ</t>
    </rPh>
    <phoneticPr fontId="4"/>
  </si>
  <si>
    <t>アルバ</t>
    <phoneticPr fontId="4"/>
  </si>
  <si>
    <t>店舗選択</t>
    <rPh sb="0" eb="4">
      <t>テンポセンタク</t>
    </rPh>
    <phoneticPr fontId="4"/>
  </si>
  <si>
    <t>店舗情報</t>
    <rPh sb="0" eb="4">
      <t>テンポジョウホウ</t>
    </rPh>
    <phoneticPr fontId="4"/>
  </si>
  <si>
    <t>経路案内</t>
    <rPh sb="0" eb="2">
      <t>ケイロ</t>
    </rPh>
    <rPh sb="2" eb="4">
      <t>アンナイ</t>
    </rPh>
    <phoneticPr fontId="4"/>
  </si>
  <si>
    <t>スカレストラン</t>
    <phoneticPr fontId="4"/>
  </si>
  <si>
    <t>展望台</t>
    <rPh sb="0" eb="3">
      <t>テンボウダイ</t>
    </rPh>
    <phoneticPr fontId="4"/>
  </si>
  <si>
    <t>水族館</t>
    <rPh sb="0" eb="3">
      <t>スイゾクカン</t>
    </rPh>
    <phoneticPr fontId="4"/>
  </si>
  <si>
    <t>プラネタリム</t>
    <phoneticPr fontId="4"/>
  </si>
  <si>
    <t>J-WORLD</t>
    <phoneticPr fontId="4"/>
  </si>
  <si>
    <t>ナンジャタウン</t>
    <phoneticPr fontId="4"/>
  </si>
  <si>
    <t>ALTA</t>
    <phoneticPr fontId="4"/>
  </si>
  <si>
    <t>展示ホール</t>
    <rPh sb="0" eb="2">
      <t>テンジ</t>
    </rPh>
    <phoneticPr fontId="4"/>
  </si>
  <si>
    <t>サンシャイン劇場</t>
    <phoneticPr fontId="4"/>
  </si>
  <si>
    <t>古代オリエント博物館</t>
    <rPh sb="0" eb="2">
      <t>コダイ</t>
    </rPh>
    <phoneticPr fontId="4"/>
  </si>
  <si>
    <t>プリンスホテル</t>
    <phoneticPr fontId="4"/>
  </si>
  <si>
    <t>経路案内</t>
    <rPh sb="0" eb="4">
      <t>ケイロアンアイ</t>
    </rPh>
    <phoneticPr fontId="4"/>
  </si>
  <si>
    <t>施設情報</t>
    <rPh sb="0" eb="4">
      <t>シセツジョウホウ</t>
    </rPh>
    <phoneticPr fontId="4"/>
  </si>
  <si>
    <t>経路案内</t>
    <rPh sb="0" eb="4">
      <t>ケイロアンナイ</t>
    </rPh>
    <phoneticPr fontId="4"/>
  </si>
  <si>
    <t>施設選択</t>
    <rPh sb="0" eb="2">
      <t>シセツ</t>
    </rPh>
    <rPh sb="2" eb="4">
      <t>センタク</t>
    </rPh>
    <phoneticPr fontId="4"/>
  </si>
  <si>
    <t>施設情報</t>
    <rPh sb="0" eb="2">
      <t>シセツ</t>
    </rPh>
    <rPh sb="2" eb="4">
      <t>テンポジョウホウ</t>
    </rPh>
    <phoneticPr fontId="4"/>
  </si>
  <si>
    <t>アンケート</t>
    <phoneticPr fontId="4"/>
  </si>
  <si>
    <t>アンケート1</t>
    <phoneticPr fontId="4"/>
  </si>
  <si>
    <t>アンケート2</t>
    <phoneticPr fontId="4"/>
  </si>
  <si>
    <t>アンケート3</t>
    <phoneticPr fontId="4"/>
  </si>
  <si>
    <t>アンケート4</t>
    <phoneticPr fontId="4"/>
  </si>
  <si>
    <t>アンケート5</t>
    <phoneticPr fontId="4"/>
  </si>
  <si>
    <t>アンケート終了</t>
    <rPh sb="5" eb="7">
      <t>シュウリョウ</t>
    </rPh>
    <phoneticPr fontId="4"/>
  </si>
  <si>
    <t>Pepperと遊ぼう</t>
    <rPh sb="7" eb="8">
      <t>アソボウ</t>
    </rPh>
    <phoneticPr fontId="4"/>
  </si>
  <si>
    <t>アプリ1</t>
    <phoneticPr fontId="4"/>
  </si>
  <si>
    <t>アプリ2</t>
  </si>
  <si>
    <t>アプリ3</t>
  </si>
  <si>
    <t>アプリ4</t>
  </si>
  <si>
    <t>アプリ5</t>
  </si>
  <si>
    <t>新規画面開発</t>
    <rPh sb="0" eb="2">
      <t>シンキ</t>
    </rPh>
    <rPh sb="2" eb="4">
      <t>ガメン</t>
    </rPh>
    <rPh sb="4" eb="6">
      <t>カイハツ</t>
    </rPh>
    <phoneticPr fontId="4"/>
  </si>
  <si>
    <t>TOP画面</t>
    <rPh sb="3" eb="5">
      <t>ガメン</t>
    </rPh>
    <phoneticPr fontId="4"/>
  </si>
  <si>
    <t>案内画面</t>
    <rPh sb="0" eb="2">
      <t>アンナイ</t>
    </rPh>
    <rPh sb="2" eb="4">
      <t>ガメン</t>
    </rPh>
    <phoneticPr fontId="4"/>
  </si>
  <si>
    <t>アルパ店舗選択</t>
    <rPh sb="3" eb="7">
      <t>テンポセンタク</t>
    </rPh>
    <phoneticPr fontId="4"/>
  </si>
  <si>
    <t>スカイレストラン店舗選択</t>
    <rPh sb="8" eb="12">
      <t>テンポセンタク</t>
    </rPh>
    <phoneticPr fontId="4"/>
  </si>
  <si>
    <t>ALTA店舗選択</t>
    <rPh sb="4" eb="8">
      <t>テンポセンタク</t>
    </rPh>
    <phoneticPr fontId="4"/>
  </si>
  <si>
    <t>展示ホール施設選択</t>
    <rPh sb="0" eb="2">
      <t>テンジ</t>
    </rPh>
    <rPh sb="5" eb="7">
      <t>シセツ</t>
    </rPh>
    <rPh sb="7" eb="9">
      <t>センタク</t>
    </rPh>
    <phoneticPr fontId="4"/>
  </si>
  <si>
    <t>プリンスホテル店舗選択</t>
    <rPh sb="7" eb="11">
      <t>テンポセンタク</t>
    </rPh>
    <phoneticPr fontId="4"/>
  </si>
  <si>
    <t>店舗経路案内</t>
    <rPh sb="0" eb="6">
      <t>テンポケイロアンナイ</t>
    </rPh>
    <phoneticPr fontId="4"/>
  </si>
  <si>
    <t>施設経路案内</t>
    <rPh sb="0" eb="6">
      <t>シセツケイロアンナイ</t>
    </rPh>
    <phoneticPr fontId="4"/>
  </si>
  <si>
    <t>画像、文言差し替え</t>
    <rPh sb="0" eb="2">
      <t>ガゾウ</t>
    </rPh>
    <rPh sb="3" eb="6">
      <t>モンゴンサシカエ</t>
    </rPh>
    <phoneticPr fontId="4"/>
  </si>
  <si>
    <t>アルパ</t>
    <phoneticPr fontId="4"/>
  </si>
  <si>
    <t>主要施設情報</t>
    <rPh sb="0" eb="4">
      <t>シュヨウシセツ</t>
    </rPh>
    <rPh sb="4" eb="6">
      <t>ジョウホウ</t>
    </rPh>
    <phoneticPr fontId="4"/>
  </si>
  <si>
    <t>主要施設経路</t>
    <rPh sb="0" eb="2">
      <t>シュヨウシセツ</t>
    </rPh>
    <rPh sb="2" eb="4">
      <t>シセツ</t>
    </rPh>
    <rPh sb="4" eb="6">
      <t>ケイロアンナイ</t>
    </rPh>
    <phoneticPr fontId="4"/>
  </si>
  <si>
    <t>案内</t>
    <rPh sb="0" eb="2">
      <t>アンナイ</t>
    </rPh>
    <phoneticPr fontId="4"/>
  </si>
  <si>
    <t>スカイレストラン</t>
    <phoneticPr fontId="4"/>
  </si>
  <si>
    <t>ALTA</t>
    <phoneticPr fontId="4"/>
  </si>
  <si>
    <t>展示ホール</t>
    <rPh sb="0" eb="2">
      <t>テンジホール</t>
    </rPh>
    <phoneticPr fontId="4"/>
  </si>
  <si>
    <t>プリンスホテル</t>
    <phoneticPr fontId="4"/>
  </si>
  <si>
    <t>アンケート画面</t>
    <phoneticPr fontId="4"/>
  </si>
  <si>
    <t>Pepperと遊ぼう画面</t>
    <rPh sb="7" eb="8">
      <t>アソボウ</t>
    </rPh>
    <rPh sb="10" eb="12">
      <t>ガメン</t>
    </rPh>
    <phoneticPr fontId="4"/>
  </si>
  <si>
    <t>アンケート</t>
    <phoneticPr fontId="4"/>
  </si>
  <si>
    <t>アンケート開始</t>
    <rPh sb="5" eb="7">
      <t>カイシ</t>
    </rPh>
    <phoneticPr fontId="4"/>
  </si>
  <si>
    <t>start&amp;Q1~5&amp;end</t>
    <phoneticPr fontId="4"/>
  </si>
  <si>
    <t>新規画面開発</t>
    <rPh sb="0" eb="6">
      <t>シンキガメンカイハツ</t>
    </rPh>
    <phoneticPr fontId="4"/>
  </si>
  <si>
    <t>アイコン</t>
    <phoneticPr fontId="4"/>
  </si>
  <si>
    <t>店舗画像</t>
    <rPh sb="0" eb="4">
      <t>テンポガゾウ</t>
    </rPh>
    <phoneticPr fontId="4"/>
  </si>
  <si>
    <t>言語切替</t>
    <rPh sb="0" eb="2">
      <t>ゲンゴ</t>
    </rPh>
    <rPh sb="2" eb="4">
      <t>キリカエ</t>
    </rPh>
    <phoneticPr fontId="4"/>
  </si>
  <si>
    <t>言語切替</t>
    <rPh sb="0" eb="4">
      <t>ゲンゴキリカエ</t>
    </rPh>
    <phoneticPr fontId="4"/>
  </si>
  <si>
    <t>配列処理</t>
    <rPh sb="0" eb="4">
      <t>ハイレツショリ</t>
    </rPh>
    <phoneticPr fontId="4"/>
  </si>
  <si>
    <t>4ヶ国語配列ファイル参照</t>
    <rPh sb="4" eb="6">
      <t>ハイレツ</t>
    </rPh>
    <rPh sb="10" eb="12">
      <t>サンショウ</t>
    </rPh>
    <phoneticPr fontId="4"/>
  </si>
  <si>
    <t>現在言語照合</t>
    <rPh sb="0" eb="2">
      <t>ゲンザイ</t>
    </rPh>
    <rPh sb="2" eb="4">
      <t>ゲンゴ</t>
    </rPh>
    <rPh sb="4" eb="6">
      <t>ショウゴウ</t>
    </rPh>
    <phoneticPr fontId="4"/>
  </si>
  <si>
    <t>画面反映</t>
    <rPh sb="0" eb="4">
      <t>ガメンハンエイ</t>
    </rPh>
    <phoneticPr fontId="4"/>
  </si>
  <si>
    <t>現在指定階数照合</t>
    <rPh sb="0" eb="2">
      <t>ゲンザイ</t>
    </rPh>
    <rPh sb="2" eb="4">
      <t>シテイ</t>
    </rPh>
    <rPh sb="4" eb="6">
      <t>カイスウ</t>
    </rPh>
    <rPh sb="6" eb="8">
      <t>ショウゴウ</t>
    </rPh>
    <phoneticPr fontId="4"/>
  </si>
  <si>
    <t>階別配列ファイル参照</t>
    <rPh sb="0" eb="2">
      <t>カイベツ</t>
    </rPh>
    <rPh sb="2" eb="4">
      <t>ハイレツ</t>
    </rPh>
    <rPh sb="8" eb="10">
      <t>サンショウ</t>
    </rPh>
    <phoneticPr fontId="4"/>
  </si>
  <si>
    <t>現在指定店舗種類照合</t>
    <rPh sb="0" eb="2">
      <t>ゲンザイ</t>
    </rPh>
    <rPh sb="2" eb="4">
      <t>シテイ</t>
    </rPh>
    <rPh sb="4" eb="6">
      <t>テンポ</t>
    </rPh>
    <rPh sb="6" eb="8">
      <t>シュルイ</t>
    </rPh>
    <rPh sb="8" eb="10">
      <t>ショウゴウ</t>
    </rPh>
    <phoneticPr fontId="4"/>
  </si>
  <si>
    <t>店舗種類用配列ファイル参照</t>
    <rPh sb="0" eb="4">
      <t>テンポシュルイ</t>
    </rPh>
    <rPh sb="4" eb="5">
      <t>ヨウ</t>
    </rPh>
    <rPh sb="5" eb="7">
      <t>ハイレツ</t>
    </rPh>
    <rPh sb="11" eb="13">
      <t>サンショウ</t>
    </rPh>
    <phoneticPr fontId="4"/>
  </si>
  <si>
    <t>小計</t>
    <rPh sb="0" eb="2">
      <t>ショウケイ</t>
    </rPh>
    <phoneticPr fontId="4"/>
  </si>
  <si>
    <t>CSS</t>
    <phoneticPr fontId="4"/>
  </si>
  <si>
    <t>画面作成</t>
    <rPh sb="0" eb="2">
      <t>ガメン</t>
    </rPh>
    <rPh sb="2" eb="4">
      <t>サクセイ</t>
    </rPh>
    <phoneticPr fontId="4"/>
  </si>
  <si>
    <t>処理書換</t>
  </si>
  <si>
    <t>処理書換</t>
    <rPh sb="0" eb="2">
      <t>ショリ</t>
    </rPh>
    <rPh sb="2" eb="4">
      <t>カキカエ</t>
    </rPh>
    <phoneticPr fontId="4"/>
  </si>
  <si>
    <t>パターン</t>
    <phoneticPr fontId="4"/>
  </si>
  <si>
    <t>人日</t>
    <rPh sb="0" eb="2">
      <t>ニンニチ</t>
    </rPh>
    <phoneticPr fontId="4"/>
  </si>
  <si>
    <t>JS</t>
    <phoneticPr fontId="4"/>
  </si>
  <si>
    <t>単価</t>
    <rPh sb="0" eb="2">
      <t>タンカ</t>
    </rPh>
    <phoneticPr fontId="4"/>
  </si>
  <si>
    <t>配列処理,反映</t>
    <rPh sb="0" eb="4">
      <t>ハイレツショリ</t>
    </rPh>
    <rPh sb="5" eb="7">
      <t>ハンエイ</t>
    </rPh>
    <phoneticPr fontId="4"/>
  </si>
  <si>
    <t>分析</t>
    <rPh sb="0" eb="2">
      <t>ブンセキ</t>
    </rPh>
    <phoneticPr fontId="4"/>
  </si>
  <si>
    <t>JS</t>
    <phoneticPr fontId="4"/>
  </si>
  <si>
    <t>アンケート集計</t>
    <phoneticPr fontId="4"/>
  </si>
  <si>
    <t>他アプリ起動</t>
    <rPh sb="0" eb="1">
      <t>ホカ</t>
    </rPh>
    <rPh sb="4" eb="6">
      <t>キドウ</t>
    </rPh>
    <phoneticPr fontId="4"/>
  </si>
  <si>
    <t>JS</t>
    <phoneticPr fontId="4"/>
  </si>
  <si>
    <t>インタラクション分析</t>
    <phoneticPr fontId="4"/>
  </si>
  <si>
    <t>アプリランチャー</t>
    <phoneticPr fontId="4"/>
  </si>
  <si>
    <t>レイアウト調整</t>
  </si>
  <si>
    <t>レイアウト調整</t>
    <rPh sb="5" eb="7">
      <t>チョウセイ</t>
    </rPh>
    <phoneticPr fontId="4"/>
  </si>
  <si>
    <t>ファイル作成</t>
    <phoneticPr fontId="4"/>
  </si>
  <si>
    <t>Text</t>
    <phoneticPr fontId="4"/>
  </si>
  <si>
    <t>発話</t>
    <rPh sb="0" eb="2">
      <t>ハツワ</t>
    </rPh>
    <phoneticPr fontId="4"/>
  </si>
  <si>
    <t>Pepper</t>
    <phoneticPr fontId="4"/>
  </si>
  <si>
    <t>イントネーション調節</t>
  </si>
  <si>
    <t>イントネーション調節</t>
    <phoneticPr fontId="4"/>
  </si>
  <si>
    <t>テスト</t>
  </si>
  <si>
    <t>4ヶ国語配列ファイル</t>
    <rPh sb="4" eb="6">
      <t>ハイレツ</t>
    </rPh>
    <phoneticPr fontId="4"/>
  </si>
  <si>
    <t>試験</t>
    <rPh sb="0" eb="2">
      <t>シケン</t>
    </rPh>
    <phoneticPr fontId="4"/>
  </si>
  <si>
    <t>テスト</t>
    <phoneticPr fontId="4"/>
  </si>
  <si>
    <t>設定言語取得</t>
    <rPh sb="0" eb="2">
      <t>セッテイ</t>
    </rPh>
    <rPh sb="2" eb="4">
      <t>ゲンゴ</t>
    </rPh>
    <rPh sb="4" eb="6">
      <t>シュトク</t>
    </rPh>
    <phoneticPr fontId="4"/>
  </si>
  <si>
    <t>機能</t>
    <rPh sb="0" eb="2">
      <t>キノウ</t>
    </rPh>
    <phoneticPr fontId="4"/>
  </si>
  <si>
    <t>参照用のファイルの作成</t>
    <rPh sb="0" eb="3">
      <t>サンショウヨウ</t>
    </rPh>
    <rPh sb="9" eb="11">
      <t>サクセイ</t>
    </rPh>
    <phoneticPr fontId="4"/>
  </si>
  <si>
    <t>画面遷移時の簡易的説明文章の発話部分</t>
    <rPh sb="0" eb="5">
      <t>ガメンセンイジノ</t>
    </rPh>
    <rPh sb="6" eb="9">
      <t>カンイテキ</t>
    </rPh>
    <rPh sb="9" eb="11">
      <t>セツメイ</t>
    </rPh>
    <rPh sb="11" eb="13">
      <t>ブンショウ</t>
    </rPh>
    <rPh sb="14" eb="16">
      <t>ハツワ</t>
    </rPh>
    <rPh sb="16" eb="18">
      <t>ブブン</t>
    </rPh>
    <phoneticPr fontId="4"/>
  </si>
  <si>
    <t>子供向けアプリランチャー</t>
    <rPh sb="0" eb="3">
      <t>コドモムケ</t>
    </rPh>
    <phoneticPr fontId="4"/>
  </si>
  <si>
    <t>画面作成</t>
    <phoneticPr fontId="4"/>
  </si>
  <si>
    <t>テンプレート10パターン作成</t>
    <rPh sb="12" eb="14">
      <t>サクセイ</t>
    </rPh>
    <phoneticPr fontId="4"/>
  </si>
  <si>
    <t>多言語切替</t>
    <rPh sb="0" eb="3">
      <t>タゲンゴタイオウ</t>
    </rPh>
    <rPh sb="3" eb="5">
      <t>キリカエ</t>
    </rPh>
    <phoneticPr fontId="4"/>
  </si>
  <si>
    <t>日本語、英語、中国語(簡体,繁体) 計4パターン</t>
    <rPh sb="0" eb="3">
      <t>ニホンゴ</t>
    </rPh>
    <rPh sb="4" eb="6">
      <t>エイゴ</t>
    </rPh>
    <rPh sb="7" eb="10">
      <t>チュウゴクゴ</t>
    </rPh>
    <rPh sb="11" eb="13">
      <t>カンタイ</t>
    </rPh>
    <rPh sb="14" eb="16">
      <t>ハンタイ</t>
    </rPh>
    <rPh sb="18" eb="19">
      <t>ケイ</t>
    </rPh>
    <phoneticPr fontId="4"/>
  </si>
  <si>
    <t>ユーザ特徴取得</t>
    <rPh sb="3" eb="5">
      <t>トクチョウ</t>
    </rPh>
    <rPh sb="5" eb="7">
      <t>シュトク</t>
    </rPh>
    <phoneticPr fontId="4"/>
  </si>
  <si>
    <t>PepperのVisionAPIでユーザの情報を取得</t>
    <rPh sb="21" eb="23">
      <t>ジョウホウヲ</t>
    </rPh>
    <rPh sb="24" eb="26">
      <t>シュトク</t>
    </rPh>
    <phoneticPr fontId="4"/>
  </si>
  <si>
    <t>操作履歴,アンケート収集</t>
    <rPh sb="0" eb="4">
      <t>ソウサリレキ</t>
    </rPh>
    <rPh sb="10" eb="12">
      <t>シュウシュウ</t>
    </rPh>
    <phoneticPr fontId="4"/>
  </si>
  <si>
    <t>4ヶ国語配列ファイル作成</t>
    <rPh sb="10" eb="12">
      <t>サクセイ</t>
    </rPh>
    <phoneticPr fontId="4"/>
  </si>
  <si>
    <t>テンプレートを元に改修(23パターン)</t>
    <rPh sb="7" eb="8">
      <t>モトニ</t>
    </rPh>
    <rPh sb="9" eb="11">
      <t>カイシュウ</t>
    </rPh>
    <phoneticPr fontId="4"/>
  </si>
  <si>
    <t>インタラクション分析連動用処理</t>
    <rPh sb="10" eb="13">
      <t>レンドウヨウ</t>
    </rPh>
    <rPh sb="13" eb="15">
      <t>ショリ</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</si>
</sst>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Red]&quot;¥&quot;\-#,##0"/>
    <numFmt numFmtId="176" formatCode="#,##0_);[Red]\(#,##0\)"/>
    <numFmt numFmtId="177" formatCode="0.00_ "/>
    <numFmt numFmtId="178" formatCode="0.000_);[Red]\(0.000\)"/>
    <numFmt numFmtId="179" formatCode="&quot;¥&quot;#,##0_);[Red]\(&quot;¥&quot;#,##0\)"/>
    <numFmt numFmtId="180" formatCode="[$-F800]dddd\,\ mmmm\ dd\,\ yyyy"/>
    <numFmt numFmtId="181" formatCode="yyyy&quot;年&quot;m&quot;月&quot;d&quot;日&quot;;@"/>
    <numFmt numFmtId="182" formatCode="\¥#,##0;&quot;¥-&quot;#,##0"/>
    <numFmt numFmtId="183" formatCode="ggge&quot;年&quot;m&quot;月&quot;d&quot;日&quot;;@"/>
    <numFmt numFmtId="184" formatCode="0.0%"/>
    <numFmt numFmtId="185" formatCode="#,##0;&quot;▲ &quot;#,##0"/>
  </numFmts>
  <fonts count="31" x14ac:knownFonts="1">
    <font>
      <sz val="11"/>
      <name val="ＭＳ Ｐゴシック"/>
      <family val="3"/>
      <charset val="128"/>
    </font>
    <font>
      <sz val="10"/>
      <color indexed="10"/>
      <name val="Arial"/>
      <family val="2"/>
    </font>
    <font>
      <sz val="10"/>
      <name val="Arial"/>
      <family val="2"/>
    </font>
    <font>
      <sz val="11"/>
      <name val="ＭＳ Ｐゴシック"/>
      <family val="3"/>
      <charset val="128"/>
    </font>
    <font>
      <sz val="6"/>
      <name val="ＭＳ Ｐゴシック"/>
      <family val="3"/>
      <charset val="128"/>
    </font>
    <font>
      <u/>
      <sz val="11"/>
      <color theme="10"/>
      <name val="ＭＳ Ｐゴシック"/>
      <family val="3"/>
      <charset val="128"/>
    </font>
    <font>
      <u/>
      <sz val="11"/>
      <color theme="11"/>
      <name val="ＭＳ Ｐゴシック"/>
      <family val="3"/>
      <charset val="128"/>
    </font>
    <font>
      <b/>
      <sz val="9"/>
      <name val="ＭＳ Ｐゴシック"/>
      <family val="3"/>
      <charset val="128"/>
    </font>
    <font>
      <sz val="9"/>
      <name val="ＭＳ Ｐゴシック"/>
      <family val="3"/>
      <charset val="128"/>
    </font>
    <font>
      <b/>
      <sz val="20"/>
      <color indexed="8"/>
      <name val="ＭＳ Ｐゴシック"/>
      <family val="3"/>
      <charset val="128"/>
    </font>
    <font>
      <sz val="24"/>
      <color indexed="8"/>
      <name val="ＭＳ Ｐゴシック"/>
      <family val="3"/>
      <charset val="128"/>
    </font>
    <font>
      <sz val="24"/>
      <color indexed="8"/>
      <name val="DejaVu Sans"/>
      <family val="3"/>
      <charset val="128"/>
    </font>
    <font>
      <b/>
      <sz val="11"/>
      <color indexed="8"/>
      <name val="ＭＳ Ｐゴシック"/>
      <family val="3"/>
      <charset val="128"/>
    </font>
    <font>
      <b/>
      <sz val="8"/>
      <color indexed="8"/>
      <name val="ＭＳ ゴシック"/>
      <family val="3"/>
      <charset val="128"/>
    </font>
    <font>
      <sz val="11"/>
      <name val="MS UI Gothic"/>
      <family val="3"/>
      <charset val="128"/>
    </font>
    <font>
      <sz val="11"/>
      <name val="ＭＳ 明朝"/>
      <family val="1"/>
      <charset val="128"/>
    </font>
    <font>
      <sz val="10"/>
      <name val="MS UI Gothic"/>
      <family val="3"/>
      <charset val="128"/>
    </font>
    <font>
      <b/>
      <u/>
      <sz val="18"/>
      <name val="VL ゴシック"/>
      <family val="3"/>
      <charset val="128"/>
    </font>
    <font>
      <b/>
      <sz val="10"/>
      <name val="MS UI Gothic"/>
      <family val="3"/>
      <charset val="128"/>
    </font>
    <font>
      <b/>
      <sz val="20"/>
      <name val="DejaVu Sans"/>
      <family val="2"/>
    </font>
    <font>
      <sz val="14"/>
      <name val="ＭＳ Ｐゴシック"/>
      <family val="3"/>
      <charset val="128"/>
    </font>
    <font>
      <sz val="14"/>
      <name val="DejaVu Sans"/>
      <family val="2"/>
    </font>
    <font>
      <sz val="11"/>
      <name val="DejaVu Sans"/>
      <family val="2"/>
    </font>
    <font>
      <b/>
      <sz val="11"/>
      <name val="MS UI Gothic"/>
      <family val="3"/>
      <charset val="128"/>
    </font>
    <font>
      <sz val="10"/>
      <name val="ＭＳ Ｐゴシック"/>
      <family val="3"/>
      <charset val="128"/>
    </font>
    <font>
      <b/>
      <sz val="11"/>
      <name val="DejaVu Sans"/>
      <family val="2"/>
    </font>
    <font>
      <b/>
      <sz val="11"/>
      <name val="ＭＳ Ｐゴシック"/>
      <family val="3"/>
      <charset val="128"/>
    </font>
    <font>
      <sz val="11"/>
      <color indexed="9"/>
      <name val="DejaVu Sans"/>
      <family val="2"/>
    </font>
    <font>
      <b/>
      <sz val="10"/>
      <name val="DejaVu Sans"/>
      <family val="2"/>
    </font>
    <font>
      <sz val="10"/>
      <color indexed="9"/>
      <name val="DejaVu Sans"/>
      <family val="2"/>
    </font>
    <font>
      <sz val="10"/>
      <name val="DejaVu Sans"/>
      <family val="2"/>
    </font>
  </fonts>
  <fills count="16">
    <fill>
      <patternFill patternType="none"/>
    </fill>
    <fill>
      <patternFill patternType="gray125"/>
    </fill>
    <fill>
      <patternFill patternType="solid">
        <fgColor indexed="52"/>
        <bgColor indexed="51"/>
      </patternFill>
    </fill>
    <fill>
      <patternFill patternType="solid">
        <fgColor theme="0"/>
        <bgColor indexed="64"/>
      </patternFill>
    </fill>
    <fill>
      <patternFill patternType="solid">
        <fgColor theme="0"/>
        <bgColor indexed="31"/>
      </patternFill>
    </fill>
    <fill>
      <patternFill patternType="solid">
        <fgColor theme="0"/>
        <bgColor indexed="22"/>
      </patternFill>
    </fill>
    <fill>
      <patternFill patternType="solid">
        <fgColor theme="0"/>
        <bgColor indexed="42"/>
      </patternFill>
    </fill>
    <fill>
      <patternFill patternType="solid">
        <fgColor rgb="FFFFFFCC"/>
        <bgColor indexed="31"/>
      </patternFill>
    </fill>
    <fill>
      <patternFill patternType="solid">
        <fgColor rgb="FF99FF99"/>
        <bgColor indexed="21"/>
      </patternFill>
    </fill>
    <fill>
      <patternFill patternType="solid">
        <fgColor rgb="FFFFFFCC"/>
        <bgColor indexed="26"/>
      </patternFill>
    </fill>
    <fill>
      <patternFill patternType="solid">
        <fgColor theme="8" tint="0.79998168889431442"/>
        <bgColor indexed="42"/>
      </patternFill>
    </fill>
    <fill>
      <patternFill patternType="solid">
        <fgColor rgb="FF00B0F0"/>
        <bgColor indexed="22"/>
      </patternFill>
    </fill>
    <fill>
      <patternFill patternType="solid">
        <fgColor indexed="9"/>
        <bgColor indexed="26"/>
      </patternFill>
    </fill>
    <fill>
      <patternFill patternType="solid">
        <fgColor rgb="FFFFC000"/>
        <bgColor indexed="26"/>
      </patternFill>
    </fill>
    <fill>
      <patternFill patternType="solid">
        <fgColor indexed="62"/>
        <bgColor indexed="59"/>
      </patternFill>
    </fill>
    <fill>
      <patternFill patternType="solid">
        <fgColor theme="8" tint="0.79998168889431442"/>
        <bgColor indexed="64"/>
      </patternFill>
    </fill>
  </fills>
  <borders count="75">
    <border>
      <left/>
      <right/>
      <top/>
      <bottom/>
      <diagonal/>
    </border>
    <border>
      <left style="medium">
        <color indexed="8"/>
      </left>
      <right/>
      <top/>
      <bottom style="medium">
        <color indexed="8"/>
      </bottom>
      <diagonal/>
    </border>
    <border>
      <left style="medium">
        <color indexed="8"/>
      </left>
      <right style="medium">
        <color indexed="8"/>
      </right>
      <top/>
      <bottom style="medium">
        <color indexed="8"/>
      </bottom>
      <diagonal/>
    </border>
    <border>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top style="hair">
        <color indexed="8"/>
      </top>
      <bottom style="thin">
        <color indexed="8"/>
      </bottom>
      <diagonal/>
    </border>
    <border>
      <left style="thin">
        <color indexed="8"/>
      </left>
      <right style="medium">
        <color indexed="8"/>
      </right>
      <top style="hair">
        <color indexed="8"/>
      </top>
      <bottom style="thin">
        <color indexed="8"/>
      </bottom>
      <diagonal/>
    </border>
    <border>
      <left style="thin">
        <color indexed="8"/>
      </left>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hair">
        <color indexed="8"/>
      </top>
      <bottom style="hair">
        <color indexed="8"/>
      </bottom>
      <diagonal/>
    </border>
    <border>
      <left style="thin">
        <color indexed="8"/>
      </left>
      <right/>
      <top style="hair">
        <color indexed="8"/>
      </top>
      <bottom style="hair">
        <color indexed="8"/>
      </bottom>
      <diagonal/>
    </border>
    <border>
      <left style="thin">
        <color indexed="8"/>
      </left>
      <right style="medium">
        <color indexed="8"/>
      </right>
      <top style="hair">
        <color indexed="8"/>
      </top>
      <bottom style="hair">
        <color indexed="8"/>
      </bottom>
      <diagonal/>
    </border>
    <border>
      <left style="medium">
        <color indexed="8"/>
      </left>
      <right style="medium">
        <color indexed="8"/>
      </right>
      <top/>
      <bottom/>
      <diagonal/>
    </border>
    <border>
      <left style="medium">
        <color indexed="8"/>
      </left>
      <right style="thin">
        <color indexed="8"/>
      </right>
      <top/>
      <bottom/>
      <diagonal/>
    </border>
    <border>
      <left style="medium">
        <color indexed="59"/>
      </left>
      <right style="medium">
        <color indexed="59"/>
      </right>
      <top style="medium">
        <color indexed="59"/>
      </top>
      <bottom style="medium">
        <color indexed="59"/>
      </bottom>
      <diagonal/>
    </border>
    <border>
      <left/>
      <right style="medium">
        <color indexed="59"/>
      </right>
      <top style="medium">
        <color indexed="59"/>
      </top>
      <bottom style="medium">
        <color indexed="59"/>
      </bottom>
      <diagonal/>
    </border>
    <border>
      <left/>
      <right/>
      <top/>
      <bottom style="thin">
        <color indexed="59"/>
      </bottom>
      <diagonal/>
    </border>
    <border>
      <left/>
      <right/>
      <top style="thin">
        <color indexed="59"/>
      </top>
      <bottom style="thin">
        <color indexed="59"/>
      </bottom>
      <diagonal/>
    </border>
    <border>
      <left style="medium">
        <color indexed="59"/>
      </left>
      <right/>
      <top style="medium">
        <color indexed="59"/>
      </top>
      <bottom style="thin">
        <color indexed="59"/>
      </bottom>
      <diagonal/>
    </border>
    <border>
      <left style="thin">
        <color indexed="59"/>
      </left>
      <right/>
      <top style="medium">
        <color indexed="59"/>
      </top>
      <bottom style="thin">
        <color indexed="59"/>
      </bottom>
      <diagonal/>
    </border>
    <border>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style="thin">
        <color indexed="59"/>
      </left>
      <right style="medium">
        <color indexed="59"/>
      </right>
      <top style="medium">
        <color indexed="59"/>
      </top>
      <bottom style="thin">
        <color indexed="59"/>
      </bottom>
      <diagonal/>
    </border>
    <border>
      <left style="medium">
        <color indexed="59"/>
      </left>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style="thin">
        <color indexed="59"/>
      </left>
      <right style="medium">
        <color indexed="59"/>
      </right>
      <top style="thin">
        <color indexed="59"/>
      </top>
      <bottom style="thin">
        <color indexed="59"/>
      </bottom>
      <diagonal/>
    </border>
    <border>
      <left style="thin">
        <color indexed="59"/>
      </left>
      <right/>
      <top/>
      <bottom style="thin">
        <color indexed="59"/>
      </bottom>
      <diagonal/>
    </border>
    <border>
      <left/>
      <right style="thin">
        <color indexed="59"/>
      </right>
      <top/>
      <bottom style="thin">
        <color indexed="59"/>
      </bottom>
      <diagonal/>
    </border>
    <border>
      <left/>
      <right style="medium">
        <color indexed="59"/>
      </right>
      <top/>
      <bottom style="thin">
        <color indexed="59"/>
      </bottom>
      <diagonal/>
    </border>
    <border>
      <left style="thin">
        <color indexed="59"/>
      </left>
      <right style="thin">
        <color indexed="59"/>
      </right>
      <top style="thin">
        <color indexed="59"/>
      </top>
      <bottom style="double">
        <color indexed="59"/>
      </bottom>
      <diagonal/>
    </border>
    <border>
      <left style="thin">
        <color indexed="59"/>
      </left>
      <right style="medium">
        <color indexed="59"/>
      </right>
      <top style="thin">
        <color indexed="59"/>
      </top>
      <bottom style="double">
        <color indexed="59"/>
      </bottom>
      <diagonal/>
    </border>
    <border>
      <left/>
      <right style="thin">
        <color indexed="59"/>
      </right>
      <top style="thin">
        <color indexed="59"/>
      </top>
      <bottom style="thin">
        <color indexed="59"/>
      </bottom>
      <diagonal/>
    </border>
    <border>
      <left style="medium">
        <color indexed="59"/>
      </left>
      <right/>
      <top style="thin">
        <color indexed="59"/>
      </top>
      <bottom/>
      <diagonal/>
    </border>
    <border>
      <left/>
      <right/>
      <top style="thin">
        <color indexed="59"/>
      </top>
      <bottom/>
      <diagonal/>
    </border>
    <border>
      <left/>
      <right style="medium">
        <color indexed="59"/>
      </right>
      <top style="thin">
        <color indexed="59"/>
      </top>
      <bottom/>
      <diagonal/>
    </border>
    <border>
      <left style="medium">
        <color indexed="59"/>
      </left>
      <right/>
      <top/>
      <bottom style="medium">
        <color indexed="59"/>
      </bottom>
      <diagonal/>
    </border>
    <border>
      <left/>
      <right/>
      <top/>
      <bottom style="medium">
        <color indexed="59"/>
      </bottom>
      <diagonal/>
    </border>
    <border>
      <left/>
      <right style="medium">
        <color indexed="59"/>
      </right>
      <top/>
      <bottom style="medium">
        <color indexed="59"/>
      </bottom>
      <diagonal/>
    </border>
    <border>
      <left style="medium">
        <color indexed="59"/>
      </left>
      <right/>
      <top style="thin">
        <color indexed="59"/>
      </top>
      <bottom style="medium">
        <color indexed="59"/>
      </bottom>
      <diagonal/>
    </border>
    <border>
      <left/>
      <right/>
      <top style="thin">
        <color indexed="59"/>
      </top>
      <bottom style="medium">
        <color indexed="59"/>
      </bottom>
      <diagonal/>
    </border>
    <border>
      <left style="thin">
        <color indexed="59"/>
      </left>
      <right/>
      <top style="thin">
        <color indexed="59"/>
      </top>
      <bottom style="medium">
        <color indexed="59"/>
      </bottom>
      <diagonal/>
    </border>
    <border>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style="medium">
        <color indexed="59"/>
      </right>
      <top style="thin">
        <color indexed="59"/>
      </top>
      <bottom style="medium">
        <color indexed="59"/>
      </bottom>
      <diagonal/>
    </border>
    <border>
      <left style="thin">
        <color indexed="8"/>
      </left>
      <right style="thin">
        <color indexed="8"/>
      </right>
      <top/>
      <bottom style="medium">
        <color indexed="8"/>
      </bottom>
      <diagonal/>
    </border>
    <border>
      <left style="medium">
        <color auto="1"/>
      </left>
      <right style="thin">
        <color indexed="8"/>
      </right>
      <top style="medium">
        <color auto="1"/>
      </top>
      <bottom style="medium">
        <color auto="1"/>
      </bottom>
      <diagonal/>
    </border>
    <border>
      <left style="medium">
        <color indexed="8"/>
      </left>
      <right style="thin">
        <color indexed="8"/>
      </right>
      <top style="medium">
        <color auto="1"/>
      </top>
      <bottom style="medium">
        <color auto="1"/>
      </bottom>
      <diagonal/>
    </border>
    <border>
      <left/>
      <right style="thin">
        <color indexed="8"/>
      </right>
      <top style="medium">
        <color auto="1"/>
      </top>
      <bottom style="medium">
        <color auto="1"/>
      </bottom>
      <diagonal/>
    </border>
    <border>
      <left style="thin">
        <color indexed="8"/>
      </left>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style="medium">
        <color indexed="8"/>
      </left>
      <right style="thin">
        <color indexed="8"/>
      </right>
      <top style="medium">
        <color auto="1"/>
      </top>
      <bottom/>
      <diagonal/>
    </border>
    <border>
      <left style="thin">
        <color indexed="8"/>
      </left>
      <right style="medium">
        <color indexed="8"/>
      </right>
      <top style="medium">
        <color auto="1"/>
      </top>
      <bottom style="hair">
        <color indexed="8"/>
      </bottom>
      <diagonal/>
    </border>
    <border>
      <left style="thin">
        <color indexed="8"/>
      </left>
      <right style="thin">
        <color indexed="8"/>
      </right>
      <top style="medium">
        <color auto="1"/>
      </top>
      <bottom style="hair">
        <color indexed="8"/>
      </bottom>
      <diagonal/>
    </border>
    <border>
      <left style="thin">
        <color indexed="8"/>
      </left>
      <right/>
      <top style="medium">
        <color auto="1"/>
      </top>
      <bottom style="hair">
        <color indexed="8"/>
      </bottom>
      <diagonal/>
    </border>
    <border>
      <left style="medium">
        <color indexed="59"/>
      </left>
      <right/>
      <top style="medium">
        <color indexed="59"/>
      </top>
      <bottom/>
      <diagonal/>
    </border>
    <border>
      <left/>
      <right/>
      <top style="medium">
        <color indexed="59"/>
      </top>
      <bottom/>
      <diagonal/>
    </border>
    <border>
      <left/>
      <right style="medium">
        <color indexed="59"/>
      </right>
      <top style="medium">
        <color indexed="59"/>
      </top>
      <bottom/>
      <diagonal/>
    </border>
    <border>
      <left style="thin">
        <color indexed="8"/>
      </left>
      <right style="thin">
        <color indexed="8"/>
      </right>
      <top/>
      <bottom/>
      <diagonal/>
    </border>
    <border>
      <left style="thin">
        <color indexed="8"/>
      </left>
      <right/>
      <top/>
      <bottom/>
      <diagonal/>
    </border>
    <border>
      <left style="thin">
        <color indexed="8"/>
      </left>
      <right style="medium">
        <color indexed="8"/>
      </right>
      <top/>
      <bottom/>
      <diagonal/>
    </border>
    <border>
      <left style="thin">
        <color auto="1"/>
      </left>
      <right style="thin">
        <color auto="1"/>
      </right>
      <top style="thin">
        <color auto="1"/>
      </top>
      <bottom style="thin">
        <color auto="1"/>
      </bottom>
      <diagonal/>
    </border>
    <border>
      <left style="medium">
        <color indexed="8"/>
      </left>
      <right/>
      <top style="thin">
        <color indexed="8"/>
      </top>
      <bottom/>
      <diagonal/>
    </border>
    <border>
      <left/>
      <right/>
      <top style="thin">
        <color indexed="8"/>
      </top>
      <bottom/>
      <diagonal/>
    </border>
    <border>
      <left/>
      <right/>
      <top/>
      <bottom style="medium">
        <color indexed="8"/>
      </bottom>
      <diagonal/>
    </border>
    <border>
      <left style="medium">
        <color auto="1"/>
      </left>
      <right style="medium">
        <color indexed="8"/>
      </right>
      <top/>
      <bottom style="medium">
        <color auto="1"/>
      </bottom>
      <diagonal/>
    </border>
    <border>
      <left style="medium">
        <color auto="1"/>
      </left>
      <right/>
      <top style="medium">
        <color auto="1"/>
      </top>
      <bottom/>
      <diagonal/>
    </border>
    <border>
      <left style="medium">
        <color auto="1"/>
      </left>
      <right/>
      <top/>
      <bottom/>
      <diagonal/>
    </border>
    <border>
      <left style="medium">
        <color indexed="8"/>
      </left>
      <right style="thin">
        <color indexed="8"/>
      </right>
      <top/>
      <bottom style="medium">
        <color auto="1"/>
      </bottom>
      <diagonal/>
    </border>
    <border>
      <left style="thin">
        <color indexed="8"/>
      </left>
      <right/>
      <top/>
      <bottom style="medium">
        <color auto="1"/>
      </bottom>
      <diagonal/>
    </border>
    <border>
      <left style="thin">
        <color indexed="8"/>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6">
    <xf numFmtId="0" fontId="0" fillId="0" borderId="0">
      <alignment vertical="center"/>
    </xf>
    <xf numFmtId="0" fontId="1" fillId="2" borderId="0" applyNumberFormat="0" applyBorder="0" applyProtection="0">
      <alignment vertical="center"/>
    </xf>
    <xf numFmtId="0" fontId="3" fillId="0" borderId="0">
      <alignment vertical="center"/>
    </xf>
    <xf numFmtId="0" fontId="3" fillId="0" borderId="0"/>
    <xf numFmtId="0" fontId="2" fillId="0" borderId="0"/>
    <xf numFmtId="6" fontId="3" fillId="0" borderId="0" applyFont="0" applyFill="0" applyBorder="0" applyAlignment="0" applyProtection="0">
      <alignment vertical="center"/>
    </xf>
    <xf numFmtId="176" fontId="3" fillId="0" borderId="0" applyFill="0" applyBorder="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xf numFmtId="176" fontId="3" fillId="0" borderId="0" applyFill="0" applyBorder="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51">
    <xf numFmtId="0" fontId="0" fillId="0" borderId="0" xfId="0">
      <alignment vertical="center"/>
    </xf>
    <xf numFmtId="0" fontId="3" fillId="3" borderId="0" xfId="2" applyFont="1" applyFill="1">
      <alignment vertical="center"/>
    </xf>
    <xf numFmtId="0" fontId="7" fillId="3" borderId="0" xfId="2" applyFont="1" applyFill="1">
      <alignment vertical="center"/>
    </xf>
    <xf numFmtId="178" fontId="8" fillId="5" borderId="4" xfId="2" applyNumberFormat="1" applyFont="1" applyFill="1" applyBorder="1" applyAlignment="1">
      <alignment vertical="top"/>
    </xf>
    <xf numFmtId="0" fontId="8" fillId="3" borderId="1" xfId="2" applyFont="1" applyFill="1" applyBorder="1">
      <alignment vertical="center"/>
    </xf>
    <xf numFmtId="0" fontId="0" fillId="12" borderId="0" xfId="0" applyFill="1">
      <alignment vertical="center"/>
    </xf>
    <xf numFmtId="0" fontId="0" fillId="12" borderId="0" xfId="0" applyFill="1" applyAlignment="1">
      <alignment vertical="center"/>
    </xf>
    <xf numFmtId="0" fontId="14" fillId="0" borderId="0" xfId="0" applyFont="1" applyBorder="1" applyProtection="1">
      <alignment vertical="center"/>
    </xf>
    <xf numFmtId="49" fontId="16" fillId="0" borderId="0" xfId="32" applyNumberFormat="1" applyFont="1" applyBorder="1" applyAlignment="1" applyProtection="1">
      <alignment vertical="center"/>
    </xf>
    <xf numFmtId="0" fontId="17" fillId="0" borderId="0" xfId="0" applyFont="1" applyBorder="1" applyProtection="1">
      <alignment vertical="center"/>
    </xf>
    <xf numFmtId="0" fontId="14" fillId="0" borderId="0" xfId="0" applyFont="1" applyProtection="1">
      <alignment vertical="center"/>
    </xf>
    <xf numFmtId="0" fontId="18" fillId="12" borderId="0" xfId="0" applyFont="1" applyFill="1" applyBorder="1" applyAlignment="1" applyProtection="1">
      <alignment horizontal="right"/>
      <protection locked="0"/>
    </xf>
    <xf numFmtId="0" fontId="16" fillId="0" borderId="0" xfId="32" applyFont="1" applyBorder="1" applyAlignment="1" applyProtection="1">
      <alignment vertical="center" shrinkToFit="1"/>
    </xf>
    <xf numFmtId="176" fontId="16" fillId="0" borderId="0" xfId="6" applyFont="1" applyFill="1" applyBorder="1" applyAlignment="1" applyProtection="1">
      <alignment vertical="center"/>
    </xf>
    <xf numFmtId="0" fontId="16" fillId="0" borderId="0" xfId="0" applyFont="1" applyBorder="1" applyProtection="1">
      <alignment vertical="center"/>
    </xf>
    <xf numFmtId="49" fontId="18" fillId="0" borderId="0" xfId="32" applyNumberFormat="1" applyFont="1" applyBorder="1" applyAlignment="1" applyProtection="1">
      <alignment horizontal="right" vertical="center"/>
    </xf>
    <xf numFmtId="49" fontId="18" fillId="0" borderId="0" xfId="32" applyNumberFormat="1" applyFont="1" applyBorder="1" applyAlignment="1" applyProtection="1">
      <alignment vertical="center"/>
    </xf>
    <xf numFmtId="0" fontId="16" fillId="0" borderId="0" xfId="0" applyFont="1" applyProtection="1">
      <alignment vertical="center"/>
    </xf>
    <xf numFmtId="49" fontId="22" fillId="0" borderId="0" xfId="32" applyNumberFormat="1" applyFont="1" applyBorder="1" applyAlignment="1" applyProtection="1">
      <alignment vertical="center"/>
    </xf>
    <xf numFmtId="49" fontId="14" fillId="0" borderId="0" xfId="32" applyNumberFormat="1" applyFont="1" applyBorder="1" applyAlignment="1" applyProtection="1">
      <alignment vertical="center"/>
    </xf>
    <xf numFmtId="0" fontId="23" fillId="0" borderId="0" xfId="0" applyFont="1" applyBorder="1" applyAlignment="1" applyProtection="1">
      <alignment vertical="center"/>
    </xf>
    <xf numFmtId="0" fontId="25" fillId="0" borderId="0" xfId="0" applyFont="1" applyBorder="1" applyAlignment="1" applyProtection="1">
      <alignment vertical="center"/>
    </xf>
    <xf numFmtId="49" fontId="25" fillId="0" borderId="16" xfId="32" applyNumberFormat="1" applyFont="1" applyBorder="1" applyAlignment="1" applyProtection="1">
      <alignment vertical="center"/>
    </xf>
    <xf numFmtId="49" fontId="14" fillId="0" borderId="16" xfId="32" applyNumberFormat="1" applyFont="1" applyBorder="1" applyAlignment="1" applyProtection="1">
      <alignment vertical="center"/>
    </xf>
    <xf numFmtId="0" fontId="22" fillId="0" borderId="0" xfId="0" applyFont="1" applyBorder="1" applyProtection="1">
      <alignment vertical="center"/>
    </xf>
    <xf numFmtId="0" fontId="26" fillId="0" borderId="0" xfId="0" applyFont="1" applyBorder="1" applyAlignment="1" applyProtection="1">
      <alignment vertical="center"/>
    </xf>
    <xf numFmtId="49" fontId="14" fillId="0" borderId="16" xfId="32" applyNumberFormat="1" applyFont="1" applyBorder="1" applyAlignment="1" applyProtection="1">
      <protection locked="0"/>
    </xf>
    <xf numFmtId="49" fontId="14" fillId="0" borderId="16" xfId="32" applyNumberFormat="1" applyFont="1" applyBorder="1" applyAlignment="1" applyProtection="1">
      <alignment vertical="center"/>
      <protection locked="0"/>
    </xf>
    <xf numFmtId="0" fontId="0" fillId="0" borderId="16" xfId="32" applyNumberFormat="1" applyFont="1" applyBorder="1" applyAlignment="1" applyProtection="1"/>
    <xf numFmtId="49" fontId="0" fillId="0" borderId="16" xfId="32" applyNumberFormat="1" applyFont="1" applyBorder="1" applyAlignment="1" applyProtection="1">
      <protection locked="0"/>
    </xf>
    <xf numFmtId="0" fontId="14" fillId="0" borderId="0" xfId="0" applyFont="1" applyBorder="1" applyAlignment="1" applyProtection="1">
      <alignment vertical="center"/>
    </xf>
    <xf numFmtId="49" fontId="23" fillId="0" borderId="0" xfId="32" applyNumberFormat="1" applyFont="1" applyBorder="1" applyAlignment="1" applyProtection="1">
      <alignment horizontal="right" vertical="center"/>
    </xf>
    <xf numFmtId="0" fontId="14" fillId="0" borderId="0" xfId="32" applyFont="1" applyBorder="1" applyAlignment="1" applyProtection="1">
      <alignment horizontal="left" vertical="center" shrinkToFit="1"/>
    </xf>
    <xf numFmtId="0" fontId="14" fillId="0" borderId="0" xfId="32" applyFont="1" applyBorder="1" applyAlignment="1" applyProtection="1">
      <alignment vertical="center"/>
    </xf>
    <xf numFmtId="176" fontId="14" fillId="0" borderId="0" xfId="33" applyFont="1" applyFill="1" applyBorder="1" applyAlignment="1" applyProtection="1">
      <alignment vertical="center"/>
    </xf>
    <xf numFmtId="184" fontId="14" fillId="0" borderId="0" xfId="32" applyNumberFormat="1" applyFont="1" applyBorder="1" applyAlignment="1" applyProtection="1">
      <alignment vertical="center"/>
    </xf>
    <xf numFmtId="0" fontId="22" fillId="0" borderId="0" xfId="32" applyFont="1" applyBorder="1" applyAlignment="1" applyProtection="1">
      <alignment vertical="center"/>
    </xf>
    <xf numFmtId="0" fontId="14" fillId="0" borderId="0" xfId="32" applyFont="1" applyBorder="1" applyAlignment="1" applyProtection="1">
      <alignment vertical="center" wrapText="1"/>
    </xf>
    <xf numFmtId="0" fontId="14" fillId="0" borderId="0" xfId="0" applyFont="1" applyBorder="1" applyAlignment="1" applyProtection="1">
      <alignment horizontal="left" vertical="center"/>
    </xf>
    <xf numFmtId="0" fontId="25" fillId="0" borderId="0" xfId="32" applyFont="1" applyProtection="1"/>
    <xf numFmtId="49" fontId="23" fillId="0" borderId="0" xfId="32" applyNumberFormat="1" applyFont="1" applyBorder="1" applyAlignment="1" applyProtection="1">
      <alignment vertical="center"/>
    </xf>
    <xf numFmtId="0" fontId="23" fillId="0" borderId="0" xfId="32" applyFont="1" applyBorder="1" applyAlignment="1" applyProtection="1">
      <alignment vertical="center"/>
    </xf>
    <xf numFmtId="0" fontId="14" fillId="0" borderId="23" xfId="0" applyNumberFormat="1" applyFont="1" applyBorder="1" applyAlignment="1" applyProtection="1"/>
    <xf numFmtId="0" fontId="23" fillId="0" borderId="17" xfId="32" applyNumberFormat="1" applyFont="1" applyBorder="1" applyAlignment="1" applyProtection="1">
      <alignment horizontal="right"/>
    </xf>
    <xf numFmtId="0" fontId="14" fillId="0" borderId="17" xfId="32" applyNumberFormat="1" applyFont="1" applyBorder="1" applyAlignment="1" applyProtection="1">
      <alignment wrapText="1"/>
    </xf>
    <xf numFmtId="0" fontId="14" fillId="0" borderId="23" xfId="0" applyNumberFormat="1" applyFont="1" applyBorder="1" applyAlignment="1" applyProtection="1">
      <protection locked="0"/>
    </xf>
    <xf numFmtId="0" fontId="23" fillId="0" borderId="17" xfId="0" applyNumberFormat="1" applyFont="1" applyBorder="1" applyAlignment="1" applyProtection="1">
      <protection locked="0"/>
    </xf>
    <xf numFmtId="0" fontId="23" fillId="0" borderId="17" xfId="32" applyNumberFormat="1" applyFont="1" applyBorder="1" applyAlignment="1" applyProtection="1">
      <alignment horizontal="right"/>
      <protection locked="0"/>
    </xf>
    <xf numFmtId="0" fontId="25" fillId="0" borderId="24" xfId="32" applyNumberFormat="1" applyFont="1" applyBorder="1" applyAlignment="1" applyProtection="1">
      <protection locked="0"/>
    </xf>
    <xf numFmtId="0" fontId="14" fillId="0" borderId="17" xfId="32" applyNumberFormat="1" applyFont="1" applyBorder="1" applyAlignment="1" applyProtection="1">
      <protection locked="0"/>
    </xf>
    <xf numFmtId="0" fontId="14" fillId="0" borderId="17" xfId="32" applyNumberFormat="1" applyFont="1" applyBorder="1" applyAlignment="1" applyProtection="1">
      <alignment horizontal="left" shrinkToFit="1"/>
      <protection locked="0"/>
    </xf>
    <xf numFmtId="0" fontId="14" fillId="0" borderId="17" xfId="6" applyNumberFormat="1" applyFont="1" applyFill="1" applyBorder="1" applyAlignment="1" applyProtection="1">
      <alignment horizontal="center"/>
      <protection locked="0"/>
    </xf>
    <xf numFmtId="0" fontId="14" fillId="0" borderId="17" xfId="33" applyNumberFormat="1" applyFont="1" applyFill="1" applyBorder="1" applyAlignment="1" applyProtection="1">
      <protection locked="0"/>
    </xf>
    <xf numFmtId="0" fontId="14" fillId="0" borderId="17" xfId="0" applyNumberFormat="1" applyFont="1" applyBorder="1" applyAlignment="1" applyProtection="1">
      <protection locked="0"/>
    </xf>
    <xf numFmtId="0" fontId="14" fillId="0" borderId="24" xfId="32" applyNumberFormat="1" applyFont="1" applyBorder="1" applyAlignment="1" applyProtection="1">
      <protection locked="0"/>
    </xf>
    <xf numFmtId="0" fontId="14" fillId="0" borderId="17" xfId="32" applyNumberFormat="1" applyFont="1" applyBorder="1" applyAlignment="1" applyProtection="1">
      <alignment shrinkToFit="1"/>
      <protection locked="0"/>
    </xf>
    <xf numFmtId="0" fontId="14" fillId="0" borderId="17" xfId="33" applyNumberFormat="1" applyFont="1" applyFill="1" applyBorder="1" applyAlignment="1" applyProtection="1">
      <alignment horizontal="center"/>
      <protection locked="0"/>
    </xf>
    <xf numFmtId="0" fontId="14" fillId="0" borderId="17" xfId="6" applyNumberFormat="1" applyFont="1" applyFill="1" applyBorder="1" applyAlignment="1" applyProtection="1">
      <protection locked="0"/>
    </xf>
    <xf numFmtId="0" fontId="23" fillId="0" borderId="27" xfId="0" applyFont="1" applyBorder="1" applyAlignment="1" applyProtection="1">
      <alignment horizontal="center" shrinkToFit="1"/>
      <protection locked="0"/>
    </xf>
    <xf numFmtId="0" fontId="23" fillId="0" borderId="16" xfId="0" applyFont="1" applyBorder="1" applyAlignment="1" applyProtection="1">
      <alignment horizontal="center" shrinkToFit="1"/>
      <protection locked="0"/>
    </xf>
    <xf numFmtId="0" fontId="23" fillId="0" borderId="28" xfId="0" applyFont="1" applyBorder="1" applyAlignment="1" applyProtection="1">
      <alignment horizontal="center" shrinkToFit="1"/>
      <protection locked="0"/>
    </xf>
    <xf numFmtId="0" fontId="23" fillId="0" borderId="17" xfId="32" applyNumberFormat="1" applyFont="1" applyBorder="1" applyAlignment="1" applyProtection="1">
      <protection locked="0"/>
    </xf>
    <xf numFmtId="0" fontId="14" fillId="0" borderId="24" xfId="0" applyNumberFormat="1" applyFont="1" applyBorder="1" applyAlignment="1" applyProtection="1">
      <protection locked="0"/>
    </xf>
    <xf numFmtId="185" fontId="23" fillId="0" borderId="27" xfId="0" applyNumberFormat="1" applyFont="1" applyBorder="1" applyAlignment="1" applyProtection="1">
      <protection locked="0"/>
    </xf>
    <xf numFmtId="185" fontId="23" fillId="0" borderId="16" xfId="0" applyNumberFormat="1" applyFont="1" applyBorder="1" applyAlignment="1" applyProtection="1">
      <protection locked="0"/>
    </xf>
    <xf numFmtId="185" fontId="23" fillId="0" borderId="29" xfId="0" applyNumberFormat="1" applyFont="1" applyBorder="1" applyAlignment="1" applyProtection="1">
      <protection locked="0"/>
    </xf>
    <xf numFmtId="0" fontId="23" fillId="0" borderId="17" xfId="32" applyNumberFormat="1" applyFont="1" applyBorder="1" applyAlignment="1" applyProtection="1"/>
    <xf numFmtId="0" fontId="14" fillId="0" borderId="24" xfId="0" applyNumberFormat="1" applyFont="1" applyBorder="1" applyAlignment="1" applyProtection="1"/>
    <xf numFmtId="0" fontId="23" fillId="0" borderId="17" xfId="0" applyNumberFormat="1" applyFont="1" applyBorder="1" applyAlignment="1" applyProtection="1"/>
    <xf numFmtId="0" fontId="14" fillId="0" borderId="17" xfId="0" applyNumberFormat="1" applyFont="1" applyBorder="1" applyAlignment="1" applyProtection="1"/>
    <xf numFmtId="0" fontId="14" fillId="0" borderId="17" xfId="32" applyNumberFormat="1" applyFont="1" applyBorder="1" applyAlignment="1" applyProtection="1"/>
    <xf numFmtId="0" fontId="14" fillId="0" borderId="17" xfId="33" applyNumberFormat="1" applyFont="1" applyFill="1" applyBorder="1" applyAlignment="1" applyProtection="1">
      <alignment horizontal="center"/>
    </xf>
    <xf numFmtId="0" fontId="14" fillId="0" borderId="17" xfId="33" applyNumberFormat="1" applyFont="1" applyFill="1" applyBorder="1" applyAlignment="1" applyProtection="1"/>
    <xf numFmtId="0" fontId="14" fillId="0" borderId="17" xfId="6" applyNumberFormat="1" applyFont="1" applyFill="1" applyBorder="1" applyAlignment="1" applyProtection="1"/>
    <xf numFmtId="0" fontId="22" fillId="0" borderId="17" xfId="32" applyNumberFormat="1" applyFont="1" applyBorder="1" applyAlignment="1" applyProtection="1"/>
    <xf numFmtId="0" fontId="25" fillId="0" borderId="24" xfId="32" applyNumberFormat="1" applyFont="1" applyBorder="1" applyAlignment="1" applyProtection="1"/>
    <xf numFmtId="0" fontId="14" fillId="0" borderId="17" xfId="32" applyNumberFormat="1" applyFont="1" applyBorder="1" applyAlignment="1" applyProtection="1">
      <alignment horizontal="left" shrinkToFit="1"/>
    </xf>
    <xf numFmtId="0" fontId="14" fillId="0" borderId="17" xfId="6" applyNumberFormat="1" applyFont="1" applyFill="1" applyBorder="1" applyAlignment="1" applyProtection="1">
      <alignment horizontal="center"/>
    </xf>
    <xf numFmtId="0" fontId="14" fillId="0" borderId="24" xfId="32" applyFont="1" applyBorder="1" applyAlignment="1" applyProtection="1">
      <alignment horizontal="center" wrapText="1"/>
    </xf>
    <xf numFmtId="0" fontId="14" fillId="0" borderId="32" xfId="32" applyFont="1" applyBorder="1" applyAlignment="1" applyProtection="1">
      <alignment horizontal="center" wrapText="1"/>
    </xf>
    <xf numFmtId="0" fontId="14" fillId="0" borderId="24" xfId="0" applyFont="1" applyBorder="1" applyAlignment="1" applyProtection="1">
      <alignment horizontal="center"/>
    </xf>
    <xf numFmtId="0" fontId="14" fillId="0" borderId="32" xfId="0" applyFont="1" applyBorder="1" applyAlignment="1" applyProtection="1">
      <alignment horizontal="center"/>
    </xf>
    <xf numFmtId="0" fontId="23" fillId="0" borderId="27" xfId="0" applyFont="1" applyBorder="1" applyAlignment="1" applyProtection="1">
      <alignment horizontal="center" shrinkToFit="1"/>
    </xf>
    <xf numFmtId="0" fontId="23" fillId="0" borderId="16" xfId="0" applyFont="1" applyBorder="1" applyAlignment="1" applyProtection="1">
      <alignment horizontal="center" shrinkToFit="1"/>
    </xf>
    <xf numFmtId="0" fontId="23" fillId="0" borderId="28" xfId="0" applyFont="1" applyBorder="1" applyAlignment="1" applyProtection="1">
      <alignment horizontal="center" shrinkToFit="1"/>
    </xf>
    <xf numFmtId="185" fontId="23" fillId="0" borderId="27" xfId="0" applyNumberFormat="1" applyFont="1" applyBorder="1" applyAlignment="1" applyProtection="1"/>
    <xf numFmtId="185" fontId="23" fillId="0" borderId="16" xfId="0" applyNumberFormat="1" applyFont="1" applyBorder="1" applyAlignment="1" applyProtection="1"/>
    <xf numFmtId="185" fontId="23" fillId="0" borderId="29" xfId="0" applyNumberFormat="1" applyFont="1" applyBorder="1" applyAlignment="1" applyProtection="1"/>
    <xf numFmtId="0" fontId="22" fillId="0" borderId="33" xfId="0" applyNumberFormat="1" applyFont="1" applyBorder="1" applyAlignment="1" applyProtection="1"/>
    <xf numFmtId="0" fontId="14" fillId="0" borderId="34" xfId="0" applyNumberFormat="1" applyFont="1" applyBorder="1" applyAlignment="1" applyProtection="1"/>
    <xf numFmtId="0" fontId="23" fillId="0" borderId="34" xfId="0" applyNumberFormat="1" applyFont="1" applyBorder="1" applyAlignment="1" applyProtection="1"/>
    <xf numFmtId="0" fontId="14" fillId="0" borderId="34" xfId="32" applyNumberFormat="1" applyFont="1" applyBorder="1" applyAlignment="1" applyProtection="1">
      <alignment wrapText="1"/>
    </xf>
    <xf numFmtId="0" fontId="14" fillId="0" borderId="34" xfId="33" applyNumberFormat="1" applyFont="1" applyFill="1" applyBorder="1" applyAlignment="1" applyProtection="1"/>
    <xf numFmtId="49" fontId="14" fillId="0" borderId="34" xfId="32" applyNumberFormat="1" applyFont="1" applyBorder="1" applyAlignment="1" applyProtection="1">
      <alignment wrapText="1"/>
    </xf>
    <xf numFmtId="0" fontId="14" fillId="0" borderId="34" xfId="0" applyFont="1" applyBorder="1" applyAlignment="1" applyProtection="1"/>
    <xf numFmtId="0" fontId="14" fillId="0" borderId="35" xfId="0" applyFont="1" applyBorder="1" applyAlignment="1" applyProtection="1"/>
    <xf numFmtId="0" fontId="14" fillId="0" borderId="36" xfId="0" applyNumberFormat="1" applyFont="1" applyBorder="1" applyAlignment="1" applyProtection="1"/>
    <xf numFmtId="0" fontId="14" fillId="0" borderId="37" xfId="0" applyNumberFormat="1" applyFont="1" applyBorder="1" applyAlignment="1" applyProtection="1"/>
    <xf numFmtId="0" fontId="23" fillId="0" borderId="37" xfId="0" applyNumberFormat="1" applyFont="1" applyBorder="1" applyAlignment="1" applyProtection="1"/>
    <xf numFmtId="0" fontId="14" fillId="0" borderId="37" xfId="32" applyNumberFormat="1" applyFont="1" applyBorder="1" applyAlignment="1" applyProtection="1">
      <alignment wrapText="1"/>
    </xf>
    <xf numFmtId="0" fontId="14" fillId="0" borderId="37" xfId="33" applyNumberFormat="1" applyFont="1" applyFill="1" applyBorder="1" applyAlignment="1" applyProtection="1"/>
    <xf numFmtId="49" fontId="14" fillId="0" borderId="37" xfId="32" applyNumberFormat="1" applyFont="1" applyBorder="1" applyAlignment="1" applyProtection="1">
      <alignment wrapText="1"/>
    </xf>
    <xf numFmtId="0" fontId="14" fillId="0" borderId="37" xfId="0" applyFont="1" applyBorder="1" applyAlignment="1" applyProtection="1"/>
    <xf numFmtId="0" fontId="14" fillId="0" borderId="38" xfId="0" applyFont="1" applyBorder="1" applyAlignment="1" applyProtection="1"/>
    <xf numFmtId="0" fontId="16" fillId="0" borderId="0" xfId="0" applyNumberFormat="1" applyFont="1" applyBorder="1" applyAlignment="1" applyProtection="1"/>
    <xf numFmtId="0" fontId="16" fillId="0" borderId="0" xfId="32" applyNumberFormat="1" applyFont="1" applyBorder="1" applyAlignment="1" applyProtection="1"/>
    <xf numFmtId="0" fontId="16" fillId="0" borderId="0" xfId="33" applyNumberFormat="1" applyFont="1" applyFill="1" applyBorder="1" applyAlignment="1" applyProtection="1"/>
    <xf numFmtId="176" fontId="16" fillId="0" borderId="0" xfId="33" applyFont="1" applyFill="1" applyBorder="1" applyAlignment="1" applyProtection="1"/>
    <xf numFmtId="184" fontId="16" fillId="0" borderId="0" xfId="32" applyNumberFormat="1" applyFont="1" applyBorder="1" applyAlignment="1" applyProtection="1"/>
    <xf numFmtId="0" fontId="16" fillId="0" borderId="0" xfId="0" applyFont="1" applyBorder="1" applyAlignment="1" applyProtection="1"/>
    <xf numFmtId="0" fontId="16" fillId="0" borderId="0" xfId="32" applyFont="1" applyAlignment="1" applyProtection="1">
      <alignment horizontal="right"/>
    </xf>
    <xf numFmtId="0" fontId="18" fillId="0" borderId="0" xfId="0" applyFont="1" applyBorder="1" applyAlignment="1" applyProtection="1">
      <alignment horizontal="right"/>
    </xf>
    <xf numFmtId="0" fontId="18" fillId="0" borderId="0" xfId="32" applyNumberFormat="1" applyFont="1" applyBorder="1" applyAlignment="1" applyProtection="1">
      <alignment horizontal="right"/>
    </xf>
    <xf numFmtId="0" fontId="18" fillId="0" borderId="0" xfId="32" applyNumberFormat="1" applyFont="1" applyBorder="1" applyAlignment="1" applyProtection="1"/>
    <xf numFmtId="0" fontId="16" fillId="0" borderId="0" xfId="32" applyNumberFormat="1" applyFont="1" applyBorder="1" applyAlignment="1" applyProtection="1">
      <alignment shrinkToFit="1"/>
    </xf>
    <xf numFmtId="0" fontId="16" fillId="0" borderId="0" xfId="33" applyNumberFormat="1" applyFont="1" applyFill="1" applyBorder="1" applyAlignment="1" applyProtection="1">
      <alignment horizontal="center"/>
    </xf>
    <xf numFmtId="0" fontId="16" fillId="0" borderId="0" xfId="6" applyNumberFormat="1" applyFont="1" applyFill="1" applyBorder="1" applyAlignment="1" applyProtection="1"/>
    <xf numFmtId="176" fontId="16" fillId="0" borderId="0" xfId="6" applyFont="1" applyFill="1" applyBorder="1" applyAlignment="1" applyProtection="1"/>
    <xf numFmtId="0" fontId="16" fillId="0" borderId="23" xfId="0" applyNumberFormat="1" applyFont="1" applyBorder="1" applyAlignment="1" applyProtection="1">
      <protection locked="0"/>
    </xf>
    <xf numFmtId="0" fontId="18" fillId="0" borderId="17" xfId="32" applyNumberFormat="1" applyFont="1" applyBorder="1" applyAlignment="1" applyProtection="1">
      <protection locked="0"/>
    </xf>
    <xf numFmtId="0" fontId="16" fillId="0" borderId="24" xfId="32" applyNumberFormat="1" applyFont="1" applyBorder="1" applyAlignment="1" applyProtection="1">
      <protection locked="0"/>
    </xf>
    <xf numFmtId="0" fontId="16" fillId="0" borderId="17" xfId="32" applyNumberFormat="1" applyFont="1" applyBorder="1" applyAlignment="1" applyProtection="1">
      <protection locked="0"/>
    </xf>
    <xf numFmtId="0" fontId="30" fillId="0" borderId="17" xfId="32" applyNumberFormat="1" applyFont="1" applyBorder="1" applyAlignment="1" applyProtection="1">
      <protection locked="0"/>
    </xf>
    <xf numFmtId="0" fontId="16" fillId="0" borderId="17" xfId="33" applyNumberFormat="1" applyFont="1" applyFill="1" applyBorder="1" applyAlignment="1" applyProtection="1">
      <protection locked="0"/>
    </xf>
    <xf numFmtId="0" fontId="18" fillId="0" borderId="17" xfId="32" applyNumberFormat="1" applyFont="1" applyBorder="1" applyAlignment="1" applyProtection="1">
      <alignment horizontal="right"/>
      <protection locked="0"/>
    </xf>
    <xf numFmtId="0" fontId="28" fillId="0" borderId="24" xfId="32" applyNumberFormat="1" applyFont="1" applyBorder="1" applyAlignment="1" applyProtection="1">
      <protection locked="0"/>
    </xf>
    <xf numFmtId="0" fontId="16" fillId="0" borderId="17" xfId="32" applyNumberFormat="1" applyFont="1" applyBorder="1" applyAlignment="1" applyProtection="1">
      <alignment horizontal="left" shrinkToFit="1"/>
      <protection locked="0"/>
    </xf>
    <xf numFmtId="0" fontId="16" fillId="0" borderId="17" xfId="6" applyNumberFormat="1" applyFont="1" applyFill="1" applyBorder="1" applyAlignment="1" applyProtection="1">
      <alignment horizontal="center"/>
      <protection locked="0"/>
    </xf>
    <xf numFmtId="0" fontId="16" fillId="0" borderId="32" xfId="33" applyNumberFormat="1" applyFont="1" applyFill="1" applyBorder="1" applyAlignment="1" applyProtection="1">
      <protection locked="0"/>
    </xf>
    <xf numFmtId="0" fontId="16" fillId="0" borderId="17" xfId="0" applyNumberFormat="1" applyFont="1" applyBorder="1" applyAlignment="1" applyProtection="1">
      <protection locked="0"/>
    </xf>
    <xf numFmtId="0" fontId="18" fillId="0" borderId="27" xfId="0" applyFont="1" applyBorder="1" applyAlignment="1" applyProtection="1">
      <alignment horizontal="center" shrinkToFit="1"/>
      <protection locked="0"/>
    </xf>
    <xf numFmtId="0" fontId="18" fillId="0" borderId="16" xfId="0" applyFont="1" applyBorder="1" applyAlignment="1" applyProtection="1">
      <alignment horizontal="center" shrinkToFit="1"/>
      <protection locked="0"/>
    </xf>
    <xf numFmtId="0" fontId="18" fillId="0" borderId="28" xfId="0" applyFont="1" applyBorder="1" applyAlignment="1" applyProtection="1">
      <alignment horizontal="center" shrinkToFit="1"/>
      <protection locked="0"/>
    </xf>
    <xf numFmtId="0" fontId="16" fillId="0" borderId="39" xfId="0" applyNumberFormat="1" applyFont="1" applyBorder="1" applyAlignment="1" applyProtection="1">
      <protection locked="0"/>
    </xf>
    <xf numFmtId="0" fontId="18" fillId="0" borderId="40" xfId="32" applyNumberFormat="1" applyFont="1" applyBorder="1" applyAlignment="1" applyProtection="1">
      <protection locked="0"/>
    </xf>
    <xf numFmtId="0" fontId="16" fillId="0" borderId="41" xfId="32" applyNumberFormat="1" applyFont="1" applyBorder="1" applyAlignment="1" applyProtection="1">
      <protection locked="0"/>
    </xf>
    <xf numFmtId="0" fontId="16" fillId="0" borderId="40" xfId="32" applyNumberFormat="1" applyFont="1" applyBorder="1" applyAlignment="1" applyProtection="1">
      <protection locked="0"/>
    </xf>
    <xf numFmtId="0" fontId="16" fillId="0" borderId="40" xfId="33" applyNumberFormat="1" applyFont="1" applyFill="1" applyBorder="1" applyAlignment="1" applyProtection="1">
      <protection locked="0"/>
    </xf>
    <xf numFmtId="0" fontId="16" fillId="0" borderId="42" xfId="33" applyNumberFormat="1" applyFont="1" applyFill="1" applyBorder="1" applyAlignment="1" applyProtection="1">
      <protection locked="0"/>
    </xf>
    <xf numFmtId="177" fontId="8" fillId="6" borderId="9" xfId="2" applyNumberFormat="1" applyFont="1" applyFill="1" applyBorder="1" applyAlignment="1">
      <alignment vertical="top"/>
    </xf>
    <xf numFmtId="0" fontId="8" fillId="10" borderId="13" xfId="0" applyFont="1" applyFill="1" applyBorder="1" applyAlignment="1">
      <alignment vertical="top"/>
    </xf>
    <xf numFmtId="179" fontId="8" fillId="0" borderId="10" xfId="2" applyNumberFormat="1" applyFont="1" applyFill="1" applyBorder="1" applyAlignment="1">
      <alignment horizontal="right" vertical="top"/>
    </xf>
    <xf numFmtId="179" fontId="8" fillId="0" borderId="9" xfId="2" applyNumberFormat="1" applyFont="1" applyFill="1" applyBorder="1" applyAlignment="1">
      <alignment horizontal="right" vertical="top"/>
    </xf>
    <xf numFmtId="0" fontId="8" fillId="10" borderId="3" xfId="0" applyFont="1" applyFill="1" applyBorder="1" applyAlignment="1">
      <alignment vertical="top"/>
    </xf>
    <xf numFmtId="179" fontId="8" fillId="5" borderId="5" xfId="2" applyNumberFormat="1" applyFont="1" applyFill="1" applyBorder="1" applyAlignment="1">
      <alignment vertical="top"/>
    </xf>
    <xf numFmtId="177" fontId="8" fillId="6" borderId="6" xfId="2" applyNumberFormat="1" applyFont="1" applyFill="1" applyBorder="1" applyAlignment="1">
      <alignment vertical="top"/>
    </xf>
    <xf numFmtId="0" fontId="8" fillId="7" borderId="46" xfId="2" applyFont="1" applyFill="1" applyBorder="1" applyAlignment="1">
      <alignment horizontal="center" vertical="center"/>
    </xf>
    <xf numFmtId="0" fontId="8" fillId="7" borderId="47" xfId="2" applyFont="1" applyFill="1" applyBorder="1" applyAlignment="1">
      <alignment horizontal="center" vertical="center"/>
    </xf>
    <xf numFmtId="0" fontId="8" fillId="7" borderId="48" xfId="2" applyFont="1" applyFill="1" applyBorder="1" applyAlignment="1">
      <alignment horizontal="center" vertical="center"/>
    </xf>
    <xf numFmtId="0" fontId="8" fillId="7" borderId="49" xfId="2" applyFont="1" applyFill="1" applyBorder="1" applyAlignment="1">
      <alignment horizontal="center" vertical="center" shrinkToFit="1"/>
    </xf>
    <xf numFmtId="0" fontId="8" fillId="7" borderId="50" xfId="2" applyFont="1" applyFill="1" applyBorder="1" applyAlignment="1">
      <alignment horizontal="center" vertical="center" shrinkToFit="1"/>
    </xf>
    <xf numFmtId="0" fontId="8" fillId="7" borderId="51" xfId="2" applyFont="1" applyFill="1" applyBorder="1" applyAlignment="1">
      <alignment horizontal="center" vertical="center" wrapText="1" shrinkToFit="1"/>
    </xf>
    <xf numFmtId="0" fontId="8" fillId="10" borderId="9" xfId="0" applyFont="1" applyFill="1" applyBorder="1" applyAlignment="1">
      <alignment vertical="top" wrapText="1"/>
    </xf>
    <xf numFmtId="0" fontId="8" fillId="10" borderId="52" xfId="0" applyFont="1" applyFill="1" applyBorder="1" applyAlignment="1">
      <alignment vertical="top"/>
    </xf>
    <xf numFmtId="0" fontId="8" fillId="10" borderId="54" xfId="0" applyFont="1" applyFill="1" applyBorder="1" applyAlignment="1">
      <alignment vertical="top" wrapText="1"/>
    </xf>
    <xf numFmtId="177" fontId="8" fillId="6" borderId="54" xfId="2" applyNumberFormat="1" applyFont="1" applyFill="1" applyBorder="1" applyAlignment="1">
      <alignment vertical="top"/>
    </xf>
    <xf numFmtId="179" fontId="8" fillId="5" borderId="55" xfId="5" applyNumberFormat="1" applyFont="1" applyFill="1" applyBorder="1" applyAlignment="1">
      <alignment vertical="top"/>
    </xf>
    <xf numFmtId="6" fontId="8" fillId="6" borderId="11" xfId="5" applyFont="1" applyFill="1" applyBorder="1" applyAlignment="1">
      <alignment vertical="top" wrapText="1"/>
    </xf>
    <xf numFmtId="0" fontId="0" fillId="3" borderId="0" xfId="2" applyFont="1" applyFill="1">
      <alignment vertical="center"/>
    </xf>
    <xf numFmtId="6" fontId="8" fillId="6" borderId="53" xfId="5" applyFont="1" applyFill="1" applyBorder="1" applyAlignment="1">
      <alignment vertical="top" wrapText="1"/>
    </xf>
    <xf numFmtId="0" fontId="0" fillId="3" borderId="0" xfId="2" applyFont="1" applyFill="1" applyAlignment="1">
      <alignment vertical="center" wrapText="1"/>
    </xf>
    <xf numFmtId="0" fontId="10" fillId="12" borderId="14" xfId="0" applyFont="1" applyFill="1" applyBorder="1" applyAlignment="1">
      <alignment horizontal="center" vertical="center" wrapText="1"/>
    </xf>
    <xf numFmtId="0" fontId="11" fillId="12" borderId="14" xfId="0" applyFont="1" applyFill="1" applyBorder="1" applyAlignment="1">
      <alignment horizontal="center" vertical="center" wrapText="1"/>
    </xf>
    <xf numFmtId="180" fontId="12" fillId="12" borderId="14" xfId="0" applyNumberFormat="1" applyFont="1" applyFill="1" applyBorder="1" applyAlignment="1">
      <alignment horizontal="center" vertical="center"/>
    </xf>
    <xf numFmtId="0" fontId="13" fillId="12" borderId="15" xfId="0" applyFont="1" applyFill="1" applyBorder="1" applyAlignment="1">
      <alignment horizontal="center" vertical="center"/>
    </xf>
    <xf numFmtId="0" fontId="9" fillId="13" borderId="56" xfId="0" applyFont="1" applyFill="1" applyBorder="1" applyAlignment="1">
      <alignment horizontal="center" vertical="center"/>
    </xf>
    <xf numFmtId="0" fontId="9" fillId="13" borderId="57" xfId="0" applyFont="1" applyFill="1" applyBorder="1" applyAlignment="1">
      <alignment horizontal="center" vertical="center"/>
    </xf>
    <xf numFmtId="0" fontId="9" fillId="13" borderId="36" xfId="0" applyFont="1" applyFill="1" applyBorder="1" applyAlignment="1">
      <alignment horizontal="center" vertical="center"/>
    </xf>
    <xf numFmtId="0" fontId="9" fillId="13" borderId="37" xfId="0" applyFont="1" applyFill="1" applyBorder="1" applyAlignment="1">
      <alignment horizontal="center" vertical="center"/>
    </xf>
    <xf numFmtId="0" fontId="9" fillId="13" borderId="57" xfId="0" applyFont="1" applyFill="1" applyBorder="1" applyAlignment="1">
      <alignment horizontal="left" vertical="center"/>
    </xf>
    <xf numFmtId="0" fontId="9" fillId="13" borderId="58" xfId="0" applyFont="1" applyFill="1" applyBorder="1" applyAlignment="1">
      <alignment horizontal="left" vertical="center"/>
    </xf>
    <xf numFmtId="0" fontId="9" fillId="13" borderId="37" xfId="0" applyFont="1" applyFill="1" applyBorder="1" applyAlignment="1">
      <alignment horizontal="left" vertical="center"/>
    </xf>
    <xf numFmtId="0" fontId="9" fillId="13" borderId="38" xfId="0" applyFont="1" applyFill="1" applyBorder="1" applyAlignment="1">
      <alignment horizontal="left" vertical="center"/>
    </xf>
    <xf numFmtId="182" fontId="23" fillId="0" borderId="17" xfId="32" applyNumberFormat="1" applyFont="1" applyBorder="1" applyAlignment="1" applyProtection="1">
      <alignment horizontal="right"/>
    </xf>
    <xf numFmtId="183" fontId="14" fillId="12" borderId="17" xfId="32" applyNumberFormat="1" applyFont="1" applyFill="1" applyBorder="1" applyAlignment="1" applyProtection="1">
      <alignment horizontal="left"/>
      <protection locked="0"/>
    </xf>
    <xf numFmtId="0" fontId="27" fillId="14" borderId="18" xfId="0" applyFont="1" applyFill="1" applyBorder="1" applyAlignment="1" applyProtection="1">
      <alignment horizontal="center"/>
    </xf>
    <xf numFmtId="49" fontId="27" fillId="14" borderId="19" xfId="32" applyNumberFormat="1" applyFont="1" applyFill="1" applyBorder="1" applyAlignment="1" applyProtection="1">
      <alignment horizontal="center"/>
    </xf>
    <xf numFmtId="0" fontId="18" fillId="12" borderId="0" xfId="0" applyFont="1" applyFill="1" applyBorder="1" applyAlignment="1" applyProtection="1">
      <alignment horizontal="right"/>
      <protection locked="0"/>
    </xf>
    <xf numFmtId="181" fontId="18" fillId="12" borderId="0" xfId="0" applyNumberFormat="1" applyFont="1" applyFill="1" applyBorder="1" applyAlignment="1" applyProtection="1">
      <alignment horizontal="right"/>
      <protection locked="0"/>
    </xf>
    <xf numFmtId="0" fontId="19" fillId="0" borderId="0" xfId="32" applyFont="1" applyBorder="1" applyAlignment="1" applyProtection="1">
      <alignment horizontal="center" vertical="center"/>
    </xf>
    <xf numFmtId="0" fontId="20" fillId="0" borderId="16" xfId="32" applyFont="1" applyBorder="1" applyAlignment="1" applyProtection="1">
      <alignment horizontal="center" vertical="center" shrinkToFit="1"/>
    </xf>
    <xf numFmtId="0" fontId="21" fillId="0" borderId="16" xfId="32" applyFont="1" applyBorder="1" applyAlignment="1" applyProtection="1">
      <alignment horizontal="center" vertical="center" shrinkToFit="1"/>
    </xf>
    <xf numFmtId="14" fontId="16" fillId="0" borderId="0" xfId="0" applyNumberFormat="1" applyFont="1" applyBorder="1" applyAlignment="1" applyProtection="1">
      <alignment horizontal="right" vertical="center"/>
    </xf>
    <xf numFmtId="0" fontId="24" fillId="0" borderId="0" xfId="0" applyFont="1" applyBorder="1" applyAlignment="1" applyProtection="1">
      <alignment horizontal="left" wrapText="1"/>
    </xf>
    <xf numFmtId="0" fontId="0" fillId="12" borderId="16" xfId="32" applyNumberFormat="1" applyFont="1" applyFill="1" applyBorder="1" applyAlignment="1" applyProtection="1">
      <alignment vertical="center" shrinkToFit="1"/>
    </xf>
    <xf numFmtId="0" fontId="22" fillId="12" borderId="16" xfId="32" applyNumberFormat="1" applyFont="1" applyFill="1" applyBorder="1" applyAlignment="1" applyProtection="1">
      <alignment vertical="center" shrinkToFit="1"/>
    </xf>
    <xf numFmtId="185" fontId="27" fillId="14" borderId="20" xfId="6" applyNumberFormat="1" applyFont="1" applyFill="1" applyBorder="1" applyAlignment="1" applyProtection="1">
      <alignment horizontal="center"/>
    </xf>
    <xf numFmtId="0" fontId="27" fillId="14" borderId="21" xfId="0" applyFont="1" applyFill="1" applyBorder="1" applyAlignment="1" applyProtection="1">
      <alignment horizontal="center"/>
    </xf>
    <xf numFmtId="0" fontId="27" fillId="14" borderId="22" xfId="0" applyFont="1" applyFill="1" applyBorder="1" applyAlignment="1" applyProtection="1">
      <alignment horizontal="center"/>
    </xf>
    <xf numFmtId="0" fontId="28" fillId="0" borderId="24" xfId="32" applyNumberFormat="1" applyFont="1" applyBorder="1" applyAlignment="1" applyProtection="1">
      <alignment horizontal="left" shrinkToFit="1"/>
    </xf>
    <xf numFmtId="0" fontId="28" fillId="0" borderId="17" xfId="32" applyNumberFormat="1" applyFont="1" applyBorder="1" applyAlignment="1" applyProtection="1">
      <alignment horizontal="left" shrinkToFit="1"/>
    </xf>
    <xf numFmtId="0" fontId="14" fillId="0" borderId="25" xfId="32" applyFont="1" applyBorder="1" applyAlignment="1" applyProtection="1">
      <alignment horizontal="center" wrapText="1"/>
    </xf>
    <xf numFmtId="0" fontId="22" fillId="0" borderId="25" xfId="0" applyFont="1" applyBorder="1" applyAlignment="1" applyProtection="1">
      <alignment horizontal="center"/>
    </xf>
    <xf numFmtId="176" fontId="14" fillId="0" borderId="25" xfId="6" applyFont="1" applyFill="1" applyBorder="1" applyAlignment="1" applyProtection="1">
      <alignment horizontal="center"/>
    </xf>
    <xf numFmtId="185" fontId="23" fillId="0" borderId="26" xfId="0" applyNumberFormat="1" applyFont="1" applyBorder="1" applyAlignment="1" applyProtection="1"/>
    <xf numFmtId="0" fontId="14" fillId="0" borderId="25" xfId="32" applyFont="1" applyBorder="1" applyAlignment="1" applyProtection="1">
      <alignment horizontal="center" wrapText="1"/>
      <protection locked="0"/>
    </xf>
    <xf numFmtId="0" fontId="22" fillId="0" borderId="25" xfId="0" applyFont="1" applyBorder="1" applyAlignment="1" applyProtection="1">
      <alignment horizontal="center"/>
      <protection locked="0"/>
    </xf>
    <xf numFmtId="176" fontId="14" fillId="0" borderId="25" xfId="6" applyFont="1" applyFill="1" applyBorder="1" applyAlignment="1" applyProtection="1">
      <alignment horizontal="right"/>
      <protection locked="0"/>
    </xf>
    <xf numFmtId="185" fontId="23" fillId="0" borderId="26" xfId="0" applyNumberFormat="1" applyFont="1" applyBorder="1" applyAlignment="1" applyProtection="1">
      <protection locked="0"/>
    </xf>
    <xf numFmtId="0" fontId="25" fillId="0" borderId="24" xfId="32" applyNumberFormat="1" applyFont="1" applyBorder="1" applyAlignment="1" applyProtection="1">
      <alignment horizontal="left" wrapText="1"/>
    </xf>
    <xf numFmtId="0" fontId="25" fillId="0" borderId="17" xfId="32" applyNumberFormat="1" applyFont="1" applyBorder="1" applyAlignment="1" applyProtection="1">
      <alignment horizontal="left" wrapText="1"/>
    </xf>
    <xf numFmtId="0" fontId="25" fillId="0" borderId="30" xfId="0" applyFont="1" applyBorder="1" applyAlignment="1" applyProtection="1">
      <alignment horizontal="center" shrinkToFit="1"/>
    </xf>
    <xf numFmtId="185" fontId="23" fillId="0" borderId="31" xfId="0" applyNumberFormat="1" applyFont="1" applyBorder="1" applyAlignment="1" applyProtection="1"/>
    <xf numFmtId="0" fontId="18" fillId="0" borderId="0" xfId="0" applyFont="1" applyBorder="1" applyAlignment="1" applyProtection="1">
      <alignment horizontal="left"/>
    </xf>
    <xf numFmtId="0" fontId="29" fillId="14" borderId="18" xfId="0" applyNumberFormat="1" applyFont="1" applyFill="1" applyBorder="1" applyAlignment="1" applyProtection="1">
      <alignment horizontal="center"/>
    </xf>
    <xf numFmtId="0" fontId="29" fillId="14" borderId="19" xfId="32" applyNumberFormat="1" applyFont="1" applyFill="1" applyBorder="1" applyAlignment="1" applyProtection="1">
      <alignment horizontal="center"/>
    </xf>
    <xf numFmtId="185" fontId="29" fillId="14" borderId="20" xfId="6" applyNumberFormat="1" applyFont="1" applyFill="1" applyBorder="1" applyAlignment="1" applyProtection="1">
      <alignment horizontal="center"/>
    </xf>
    <xf numFmtId="0" fontId="29" fillId="14" borderId="21" xfId="0" applyFont="1" applyFill="1" applyBorder="1" applyAlignment="1" applyProtection="1">
      <alignment horizontal="center"/>
    </xf>
    <xf numFmtId="0" fontId="29" fillId="14" borderId="22" xfId="0" applyFont="1" applyFill="1" applyBorder="1" applyAlignment="1" applyProtection="1">
      <alignment horizontal="center"/>
    </xf>
    <xf numFmtId="0" fontId="14" fillId="0" borderId="25" xfId="0" applyFont="1" applyBorder="1" applyAlignment="1" applyProtection="1"/>
    <xf numFmtId="0" fontId="16" fillId="0" borderId="25" xfId="32" applyFont="1" applyBorder="1" applyAlignment="1" applyProtection="1">
      <alignment horizontal="center" wrapText="1"/>
      <protection locked="0"/>
    </xf>
    <xf numFmtId="0" fontId="30" fillId="0" borderId="25" xfId="0" applyFont="1" applyBorder="1" applyAlignment="1" applyProtection="1">
      <alignment horizontal="center"/>
      <protection locked="0"/>
    </xf>
    <xf numFmtId="176" fontId="16" fillId="0" borderId="25" xfId="6" applyFont="1" applyFill="1" applyBorder="1" applyAlignment="1" applyProtection="1">
      <alignment horizontal="right"/>
      <protection locked="0"/>
    </xf>
    <xf numFmtId="185" fontId="18" fillId="0" borderId="26" xfId="0" applyNumberFormat="1" applyFont="1" applyBorder="1" applyAlignment="1" applyProtection="1">
      <protection locked="0"/>
    </xf>
    <xf numFmtId="0" fontId="16" fillId="0" borderId="25" xfId="0" applyFont="1" applyBorder="1" applyAlignment="1" applyProtection="1">
      <protection locked="0"/>
    </xf>
    <xf numFmtId="185" fontId="16" fillId="0" borderId="26" xfId="0" applyNumberFormat="1" applyFont="1" applyBorder="1" applyAlignment="1" applyProtection="1">
      <protection locked="0"/>
    </xf>
    <xf numFmtId="0" fontId="16" fillId="0" borderId="43" xfId="32" applyFont="1" applyBorder="1" applyAlignment="1" applyProtection="1">
      <alignment horizontal="center" wrapText="1"/>
      <protection locked="0"/>
    </xf>
    <xf numFmtId="0" fontId="16" fillId="0" borderId="43" xfId="0" applyFont="1" applyBorder="1" applyAlignment="1" applyProtection="1">
      <alignment horizontal="center"/>
      <protection locked="0"/>
    </xf>
    <xf numFmtId="0" fontId="16" fillId="0" borderId="43" xfId="0" applyFont="1" applyBorder="1" applyAlignment="1" applyProtection="1">
      <protection locked="0"/>
    </xf>
    <xf numFmtId="185" fontId="16" fillId="0" borderId="44" xfId="0" applyNumberFormat="1" applyFont="1" applyBorder="1" applyAlignment="1" applyProtection="1">
      <protection locked="0"/>
    </xf>
    <xf numFmtId="0" fontId="26" fillId="11" borderId="2" xfId="0" applyFont="1" applyFill="1" applyBorder="1" applyAlignment="1">
      <alignment horizontal="center" vertical="center"/>
    </xf>
    <xf numFmtId="0" fontId="20" fillId="9" borderId="64" xfId="0" applyFont="1" applyFill="1" applyBorder="1" applyAlignment="1">
      <alignment horizontal="center" vertical="top"/>
    </xf>
    <xf numFmtId="177" fontId="8" fillId="9" borderId="59" xfId="2" applyNumberFormat="1" applyFont="1" applyFill="1" applyBorder="1" applyAlignment="1">
      <alignment vertical="top"/>
    </xf>
    <xf numFmtId="179" fontId="8" fillId="9" borderId="60" xfId="5" applyNumberFormat="1" applyFont="1" applyFill="1" applyBorder="1" applyAlignment="1">
      <alignment vertical="top"/>
    </xf>
    <xf numFmtId="179" fontId="8" fillId="9" borderId="59" xfId="2" applyNumberFormat="1" applyFont="1" applyFill="1" applyBorder="1" applyAlignment="1">
      <alignment vertical="top"/>
    </xf>
    <xf numFmtId="6" fontId="8" fillId="9" borderId="61" xfId="5" applyFont="1" applyFill="1" applyBorder="1" applyAlignment="1">
      <alignment vertical="top"/>
    </xf>
    <xf numFmtId="0" fontId="8" fillId="10" borderId="62" xfId="2" applyFont="1" applyFill="1" applyBorder="1" applyAlignment="1">
      <alignment vertical="top" wrapText="1"/>
    </xf>
    <xf numFmtId="177" fontId="8" fillId="0" borderId="62" xfId="2" applyNumberFormat="1" applyFont="1" applyFill="1" applyBorder="1" applyAlignment="1">
      <alignment horizontal="right" vertical="top"/>
    </xf>
    <xf numFmtId="179" fontId="8" fillId="0" borderId="62" xfId="2" applyNumberFormat="1" applyFont="1" applyFill="1" applyBorder="1" applyAlignment="1">
      <alignment horizontal="right" vertical="top"/>
    </xf>
    <xf numFmtId="177" fontId="8" fillId="0" borderId="62" xfId="2" applyNumberFormat="1" applyFont="1" applyFill="1" applyBorder="1" applyAlignment="1">
      <alignment vertical="top" wrapText="1"/>
    </xf>
    <xf numFmtId="177" fontId="8" fillId="15" borderId="62" xfId="2" applyNumberFormat="1" applyFont="1" applyFill="1" applyBorder="1" applyAlignment="1">
      <alignment horizontal="left" vertical="top"/>
    </xf>
    <xf numFmtId="0" fontId="26" fillId="11" borderId="12" xfId="0" applyFont="1" applyFill="1" applyBorder="1" applyAlignment="1">
      <alignment horizontal="center" vertical="center"/>
    </xf>
    <xf numFmtId="0" fontId="20" fillId="9" borderId="63" xfId="0" applyFont="1" applyFill="1" applyBorder="1" applyAlignment="1">
      <alignment horizontal="center" vertical="top"/>
    </xf>
    <xf numFmtId="0" fontId="8" fillId="8" borderId="1" xfId="2" applyFont="1" applyFill="1" applyBorder="1" applyAlignment="1">
      <alignment horizontal="center" vertical="center"/>
    </xf>
    <xf numFmtId="0" fontId="8" fillId="8" borderId="65" xfId="2" applyFont="1" applyFill="1" applyBorder="1" applyAlignment="1">
      <alignment horizontal="center" vertical="center"/>
    </xf>
    <xf numFmtId="177" fontId="8" fillId="8" borderId="45" xfId="2" applyNumberFormat="1" applyFont="1" applyFill="1" applyBorder="1" applyAlignment="1">
      <alignment vertical="center"/>
    </xf>
    <xf numFmtId="179" fontId="8" fillId="8" borderId="7" xfId="2" applyNumberFormat="1" applyFont="1" applyFill="1" applyBorder="1" applyAlignment="1">
      <alignment vertical="center"/>
    </xf>
    <xf numFmtId="177" fontId="8" fillId="4" borderId="8" xfId="2" applyNumberFormat="1" applyFont="1" applyFill="1" applyBorder="1" applyAlignment="1">
      <alignment horizontal="left" vertical="center" wrapText="1"/>
    </xf>
    <xf numFmtId="0" fontId="7" fillId="11" borderId="66" xfId="2" applyFont="1" applyFill="1" applyBorder="1" applyAlignment="1">
      <alignment horizontal="center" vertical="center"/>
    </xf>
    <xf numFmtId="0" fontId="7" fillId="11" borderId="67" xfId="2" applyFont="1" applyFill="1" applyBorder="1" applyAlignment="1">
      <alignment horizontal="center" vertical="center"/>
    </xf>
    <xf numFmtId="0" fontId="7" fillId="11" borderId="68" xfId="2" applyFont="1" applyFill="1" applyBorder="1" applyAlignment="1">
      <alignment horizontal="center" vertical="center"/>
    </xf>
    <xf numFmtId="0" fontId="8" fillId="9" borderId="69" xfId="2" applyFont="1" applyFill="1" applyBorder="1" applyAlignment="1">
      <alignment horizontal="center" vertical="top"/>
    </xf>
    <xf numFmtId="177" fontId="8" fillId="9" borderId="70" xfId="2" applyNumberFormat="1" applyFont="1" applyFill="1" applyBorder="1" applyAlignment="1">
      <alignment vertical="top"/>
    </xf>
    <xf numFmtId="179" fontId="8" fillId="9" borderId="70" xfId="2" applyNumberFormat="1" applyFont="1" applyFill="1" applyBorder="1" applyAlignment="1">
      <alignment vertical="top"/>
    </xf>
    <xf numFmtId="177" fontId="8" fillId="7" borderId="71" xfId="2" applyNumberFormat="1" applyFont="1" applyFill="1" applyBorder="1" applyAlignment="1">
      <alignment vertical="top" wrapText="1"/>
    </xf>
    <xf numFmtId="0" fontId="8" fillId="10" borderId="62" xfId="2" applyFont="1" applyFill="1" applyBorder="1" applyAlignment="1">
      <alignment vertical="top"/>
    </xf>
    <xf numFmtId="0" fontId="7" fillId="10" borderId="62" xfId="2" applyFont="1" applyFill="1" applyBorder="1" applyAlignment="1">
      <alignment vertical="top"/>
    </xf>
    <xf numFmtId="177" fontId="8" fillId="4" borderId="62" xfId="2" applyNumberFormat="1" applyFont="1" applyFill="1" applyBorder="1" applyAlignment="1">
      <alignment vertical="top" wrapText="1"/>
    </xf>
    <xf numFmtId="0" fontId="8" fillId="10" borderId="72" xfId="2" applyFont="1" applyFill="1" applyBorder="1" applyAlignment="1">
      <alignment horizontal="left" vertical="top"/>
    </xf>
    <xf numFmtId="0" fontId="8" fillId="10" borderId="73" xfId="2" applyFont="1" applyFill="1" applyBorder="1" applyAlignment="1">
      <alignment horizontal="left" vertical="top"/>
    </xf>
    <xf numFmtId="0" fontId="8" fillId="10" borderId="74" xfId="2" applyFont="1" applyFill="1" applyBorder="1" applyAlignment="1">
      <alignment horizontal="left" vertical="top"/>
    </xf>
  </cellXfs>
  <cellStyles count="36">
    <cellStyle name="NotCompleted" xfId="1"/>
    <cellStyle name="ハイパーリンク" xfId="7"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ハイパーリンク" xfId="30" builtinId="8" hidden="1"/>
    <cellStyle name="ハイパーリンク" xfId="34" builtinId="8" hidden="1"/>
    <cellStyle name="桁区切り 2" xfId="6"/>
    <cellStyle name="桁区切り_00006お見積兼注文書（九州支店向けSi-R170　１式）" xfId="33"/>
    <cellStyle name="標準" xfId="0" builtinId="0"/>
    <cellStyle name="標準 2" xfId="2"/>
    <cellStyle name="標準 3" xfId="3"/>
    <cellStyle name="標準 4" xfId="4"/>
    <cellStyle name="標準_00006お見積兼注文書（九州支店向けSi-R170　１式）" xfId="32"/>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 name="表示済みのハイパーリンク" xfId="31" builtinId="9" hidden="1"/>
    <cellStyle name="表示済みのハイパーリンク" xfId="35" builtinId="9" hidden="1"/>
    <cellStyle name="通貨 [0]" xfId="5" builtinId="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1FB714"/>
      <rgbColor rgb="00003300"/>
      <rgbColor rgb="003C3C3C"/>
      <rgbColor rgb="00993300"/>
      <rgbColor rgb="00993366"/>
      <rgbColor rgb="00333399"/>
      <rgbColor rgb="00333333"/>
    </indexedColors>
    <mruColors>
      <color rgb="FFFF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8"/>
  <sheetViews>
    <sheetView zoomScaleSheetLayoutView="100" workbookViewId="0">
      <selection activeCell="B6" sqref="B6:K23"/>
    </sheetView>
  </sheetViews>
  <sheetFormatPr baseColWidth="12" defaultColWidth="8.6640625" defaultRowHeight="14" x14ac:dyDescent="0.15"/>
  <cols>
    <col min="2" max="11" width="9.6640625" customWidth="1"/>
  </cols>
  <sheetData>
    <row r="1" spans="2:15" s="5" customFormat="1" x14ac:dyDescent="0.15"/>
    <row r="2" spans="2:15" s="5" customFormat="1" x14ac:dyDescent="0.15"/>
    <row r="3" spans="2:15" s="5" customFormat="1" ht="15" thickBot="1" x14ac:dyDescent="0.2"/>
    <row r="4" spans="2:15" s="5" customFormat="1" ht="13.5" customHeight="1" x14ac:dyDescent="0.15">
      <c r="B4" s="165" t="s">
        <v>59</v>
      </c>
      <c r="C4" s="166"/>
      <c r="D4" s="166"/>
      <c r="E4" s="166"/>
      <c r="F4" s="166"/>
      <c r="G4" s="166"/>
      <c r="H4" s="169" t="s">
        <v>12</v>
      </c>
      <c r="I4" s="169"/>
      <c r="J4" s="169"/>
      <c r="K4" s="170"/>
    </row>
    <row r="5" spans="2:15" s="5" customFormat="1" ht="15" customHeight="1" thickBot="1" x14ac:dyDescent="0.2">
      <c r="B5" s="167"/>
      <c r="C5" s="168"/>
      <c r="D5" s="168"/>
      <c r="E5" s="168"/>
      <c r="F5" s="168"/>
      <c r="G5" s="168"/>
      <c r="H5" s="171"/>
      <c r="I5" s="171"/>
      <c r="J5" s="171"/>
      <c r="K5" s="172"/>
      <c r="L5" s="6"/>
      <c r="M5" s="6"/>
      <c r="N5" s="6"/>
      <c r="O5" s="6"/>
    </row>
    <row r="6" spans="2:15" s="5" customFormat="1" ht="13.5" customHeight="1" thickBot="1" x14ac:dyDescent="0.2">
      <c r="B6" s="161" t="s">
        <v>60</v>
      </c>
      <c r="C6" s="162"/>
      <c r="D6" s="162"/>
      <c r="E6" s="162"/>
      <c r="F6" s="162"/>
      <c r="G6" s="162"/>
      <c r="H6" s="162"/>
      <c r="I6" s="162"/>
      <c r="J6" s="162"/>
      <c r="K6" s="162"/>
      <c r="L6" s="6"/>
      <c r="M6" s="6"/>
      <c r="N6" s="6"/>
      <c r="O6" s="6"/>
    </row>
    <row r="7" spans="2:15" s="5" customFormat="1" ht="15" thickBot="1" x14ac:dyDescent="0.2">
      <c r="B7" s="162"/>
      <c r="C7" s="162"/>
      <c r="D7" s="162"/>
      <c r="E7" s="162"/>
      <c r="F7" s="162"/>
      <c r="G7" s="162"/>
      <c r="H7" s="162"/>
      <c r="I7" s="162"/>
      <c r="J7" s="162"/>
      <c r="K7" s="162"/>
      <c r="L7" s="6"/>
      <c r="M7" s="6"/>
      <c r="N7" s="6"/>
      <c r="O7" s="6"/>
    </row>
    <row r="8" spans="2:15" s="5" customFormat="1" ht="15" thickBot="1" x14ac:dyDescent="0.2">
      <c r="B8" s="162"/>
      <c r="C8" s="162"/>
      <c r="D8" s="162"/>
      <c r="E8" s="162"/>
      <c r="F8" s="162"/>
      <c r="G8" s="162"/>
      <c r="H8" s="162"/>
      <c r="I8" s="162"/>
      <c r="J8" s="162"/>
      <c r="K8" s="162"/>
      <c r="L8" s="6"/>
      <c r="M8" s="6"/>
      <c r="N8" s="6"/>
      <c r="O8" s="6"/>
    </row>
    <row r="9" spans="2:15" s="5" customFormat="1" ht="15" thickBot="1" x14ac:dyDescent="0.2">
      <c r="B9" s="162"/>
      <c r="C9" s="162"/>
      <c r="D9" s="162"/>
      <c r="E9" s="162"/>
      <c r="F9" s="162"/>
      <c r="G9" s="162"/>
      <c r="H9" s="162"/>
      <c r="I9" s="162"/>
      <c r="J9" s="162"/>
      <c r="K9" s="162"/>
      <c r="L9" s="6"/>
      <c r="M9" s="6"/>
      <c r="N9" s="6"/>
      <c r="O9" s="6"/>
    </row>
    <row r="10" spans="2:15" s="5" customFormat="1" ht="15" thickBot="1" x14ac:dyDescent="0.2">
      <c r="B10" s="162"/>
      <c r="C10" s="162"/>
      <c r="D10" s="162"/>
      <c r="E10" s="162"/>
      <c r="F10" s="162"/>
      <c r="G10" s="162"/>
      <c r="H10" s="162"/>
      <c r="I10" s="162"/>
      <c r="J10" s="162"/>
      <c r="K10" s="162"/>
      <c r="L10" s="6"/>
      <c r="M10" s="6"/>
      <c r="N10" s="6"/>
      <c r="O10" s="6"/>
    </row>
    <row r="11" spans="2:15" s="5" customFormat="1" ht="15" thickBot="1" x14ac:dyDescent="0.2">
      <c r="B11" s="162"/>
      <c r="C11" s="162"/>
      <c r="D11" s="162"/>
      <c r="E11" s="162"/>
      <c r="F11" s="162"/>
      <c r="G11" s="162"/>
      <c r="H11" s="162"/>
      <c r="I11" s="162"/>
      <c r="J11" s="162"/>
      <c r="K11" s="162"/>
      <c r="L11" s="6"/>
      <c r="M11" s="6"/>
      <c r="N11" s="6"/>
      <c r="O11" s="6"/>
    </row>
    <row r="12" spans="2:15" s="5" customFormat="1" ht="15" thickBot="1" x14ac:dyDescent="0.2">
      <c r="B12" s="162"/>
      <c r="C12" s="162"/>
      <c r="D12" s="162"/>
      <c r="E12" s="162"/>
      <c r="F12" s="162"/>
      <c r="G12" s="162"/>
      <c r="H12" s="162"/>
      <c r="I12" s="162"/>
      <c r="J12" s="162"/>
      <c r="K12" s="162"/>
      <c r="L12" s="6"/>
      <c r="M12" s="6"/>
      <c r="N12" s="6"/>
      <c r="O12" s="6"/>
    </row>
    <row r="13" spans="2:15" s="5" customFormat="1" ht="15" thickBot="1" x14ac:dyDescent="0.2">
      <c r="B13" s="162"/>
      <c r="C13" s="162"/>
      <c r="D13" s="162"/>
      <c r="E13" s="162"/>
      <c r="F13" s="162"/>
      <c r="G13" s="162"/>
      <c r="H13" s="162"/>
      <c r="I13" s="162"/>
      <c r="J13" s="162"/>
      <c r="K13" s="162"/>
      <c r="L13" s="6"/>
      <c r="M13" s="6"/>
      <c r="N13" s="6"/>
      <c r="O13" s="6"/>
    </row>
    <row r="14" spans="2:15" s="5" customFormat="1" ht="15" thickBot="1" x14ac:dyDescent="0.2">
      <c r="B14" s="162"/>
      <c r="C14" s="162"/>
      <c r="D14" s="162"/>
      <c r="E14" s="162"/>
      <c r="F14" s="162"/>
      <c r="G14" s="162"/>
      <c r="H14" s="162"/>
      <c r="I14" s="162"/>
      <c r="J14" s="162"/>
      <c r="K14" s="162"/>
      <c r="L14" s="6"/>
      <c r="M14" s="6"/>
      <c r="N14" s="6"/>
      <c r="O14" s="6"/>
    </row>
    <row r="15" spans="2:15" s="5" customFormat="1" ht="15" thickBot="1" x14ac:dyDescent="0.2">
      <c r="B15" s="162"/>
      <c r="C15" s="162"/>
      <c r="D15" s="162"/>
      <c r="E15" s="162"/>
      <c r="F15" s="162"/>
      <c r="G15" s="162"/>
      <c r="H15" s="162"/>
      <c r="I15" s="162"/>
      <c r="J15" s="162"/>
      <c r="K15" s="162"/>
      <c r="L15" s="6"/>
      <c r="M15" s="6"/>
      <c r="N15" s="6"/>
      <c r="O15" s="6"/>
    </row>
    <row r="16" spans="2:15" s="5" customFormat="1" ht="15" thickBot="1" x14ac:dyDescent="0.2">
      <c r="B16" s="162"/>
      <c r="C16" s="162"/>
      <c r="D16" s="162"/>
      <c r="E16" s="162"/>
      <c r="F16" s="162"/>
      <c r="G16" s="162"/>
      <c r="H16" s="162"/>
      <c r="I16" s="162"/>
      <c r="J16" s="162"/>
      <c r="K16" s="162"/>
      <c r="L16" s="6"/>
      <c r="M16" s="6"/>
      <c r="N16" s="6"/>
      <c r="O16" s="6"/>
    </row>
    <row r="17" spans="2:15" s="5" customFormat="1" ht="15" thickBot="1" x14ac:dyDescent="0.2">
      <c r="B17" s="162"/>
      <c r="C17" s="162"/>
      <c r="D17" s="162"/>
      <c r="E17" s="162"/>
      <c r="F17" s="162"/>
      <c r="G17" s="162"/>
      <c r="H17" s="162"/>
      <c r="I17" s="162"/>
      <c r="J17" s="162"/>
      <c r="K17" s="162"/>
      <c r="L17" s="6"/>
      <c r="M17" s="6"/>
      <c r="N17" s="6"/>
      <c r="O17" s="6"/>
    </row>
    <row r="18" spans="2:15" s="5" customFormat="1" ht="15" thickBot="1" x14ac:dyDescent="0.2">
      <c r="B18" s="162"/>
      <c r="C18" s="162"/>
      <c r="D18" s="162"/>
      <c r="E18" s="162"/>
      <c r="F18" s="162"/>
      <c r="G18" s="162"/>
      <c r="H18" s="162"/>
      <c r="I18" s="162"/>
      <c r="J18" s="162"/>
      <c r="K18" s="162"/>
      <c r="L18" s="6"/>
      <c r="M18" s="6"/>
      <c r="N18" s="6"/>
      <c r="O18" s="6"/>
    </row>
    <row r="19" spans="2:15" s="5" customFormat="1" ht="15" thickBot="1" x14ac:dyDescent="0.2">
      <c r="B19" s="162"/>
      <c r="C19" s="162"/>
      <c r="D19" s="162"/>
      <c r="E19" s="162"/>
      <c r="F19" s="162"/>
      <c r="G19" s="162"/>
      <c r="H19" s="162"/>
      <c r="I19" s="162"/>
      <c r="J19" s="162"/>
      <c r="K19" s="162"/>
      <c r="L19" s="6"/>
      <c r="M19" s="6"/>
      <c r="N19" s="6"/>
      <c r="O19" s="6"/>
    </row>
    <row r="20" spans="2:15" s="5" customFormat="1" ht="15" thickBot="1" x14ac:dyDescent="0.2">
      <c r="B20" s="162"/>
      <c r="C20" s="162"/>
      <c r="D20" s="162"/>
      <c r="E20" s="162"/>
      <c r="F20" s="162"/>
      <c r="G20" s="162"/>
      <c r="H20" s="162"/>
      <c r="I20" s="162"/>
      <c r="J20" s="162"/>
      <c r="K20" s="162"/>
      <c r="L20" s="6"/>
      <c r="M20" s="6"/>
      <c r="N20" s="6"/>
      <c r="O20" s="6"/>
    </row>
    <row r="21" spans="2:15" s="5" customFormat="1" ht="15" thickBot="1" x14ac:dyDescent="0.2">
      <c r="B21" s="162"/>
      <c r="C21" s="162"/>
      <c r="D21" s="162"/>
      <c r="E21" s="162"/>
      <c r="F21" s="162"/>
      <c r="G21" s="162"/>
      <c r="H21" s="162"/>
      <c r="I21" s="162"/>
      <c r="J21" s="162"/>
      <c r="K21" s="162"/>
      <c r="L21" s="6"/>
      <c r="M21" s="6"/>
      <c r="N21" s="6"/>
      <c r="O21" s="6"/>
    </row>
    <row r="22" spans="2:15" s="5" customFormat="1" ht="15" thickBot="1" x14ac:dyDescent="0.2">
      <c r="B22" s="162"/>
      <c r="C22" s="162"/>
      <c r="D22" s="162"/>
      <c r="E22" s="162"/>
      <c r="F22" s="162"/>
      <c r="G22" s="162"/>
      <c r="H22" s="162"/>
      <c r="I22" s="162"/>
      <c r="J22" s="162"/>
      <c r="K22" s="162"/>
      <c r="L22" s="6"/>
      <c r="M22" s="6"/>
      <c r="N22" s="6"/>
      <c r="O22" s="6"/>
    </row>
    <row r="23" spans="2:15" s="5" customFormat="1" ht="15" thickBot="1" x14ac:dyDescent="0.2">
      <c r="B23" s="162"/>
      <c r="C23" s="162"/>
      <c r="D23" s="162"/>
      <c r="E23" s="162"/>
      <c r="F23" s="162"/>
      <c r="G23" s="162"/>
      <c r="H23" s="162"/>
      <c r="I23" s="162"/>
      <c r="J23" s="162"/>
      <c r="K23" s="162"/>
      <c r="L23" s="6"/>
      <c r="M23" s="6"/>
      <c r="N23" s="6"/>
      <c r="O23" s="6"/>
    </row>
    <row r="24" spans="2:15" s="5" customFormat="1" ht="15" thickBot="1" x14ac:dyDescent="0.2">
      <c r="B24" s="163">
        <v>43154</v>
      </c>
      <c r="C24" s="163"/>
      <c r="D24" s="163"/>
      <c r="E24" s="163"/>
      <c r="F24" s="163"/>
      <c r="G24" s="164" t="s">
        <v>9</v>
      </c>
      <c r="H24" s="164"/>
      <c r="I24" s="164"/>
      <c r="J24" s="164"/>
      <c r="K24" s="164"/>
      <c r="L24" s="6"/>
      <c r="M24" s="6"/>
      <c r="N24" s="6"/>
      <c r="O24" s="6"/>
    </row>
    <row r="25" spans="2:15" s="5" customFormat="1" ht="15" thickBot="1" x14ac:dyDescent="0.2">
      <c r="B25" s="163"/>
      <c r="C25" s="163"/>
      <c r="D25" s="163"/>
      <c r="E25" s="163"/>
      <c r="F25" s="163"/>
      <c r="G25" s="164"/>
      <c r="H25" s="164"/>
      <c r="I25" s="164"/>
      <c r="J25" s="164"/>
      <c r="K25" s="164"/>
      <c r="L25" s="6"/>
      <c r="M25" s="6"/>
      <c r="N25" s="6"/>
      <c r="O25" s="6"/>
    </row>
    <row r="26" spans="2:15" s="5" customFormat="1" x14ac:dyDescent="0.15">
      <c r="B26" s="5" t="s">
        <v>10</v>
      </c>
    </row>
    <row r="27" spans="2:15" s="5" customFormat="1" x14ac:dyDescent="0.15"/>
    <row r="28" spans="2:15" s="5" customFormat="1" x14ac:dyDescent="0.15"/>
  </sheetData>
  <sheetProtection selectLockedCells="1" selectUnlockedCells="1"/>
  <mergeCells count="5">
    <mergeCell ref="B6:K23"/>
    <mergeCell ref="B24:F25"/>
    <mergeCell ref="G24:K25"/>
    <mergeCell ref="B4:G5"/>
    <mergeCell ref="H4:K5"/>
  </mergeCells>
  <phoneticPr fontId="4"/>
  <printOptions horizontalCentered="1" verticalCentered="1"/>
  <pageMargins left="0.23622047244094491" right="0.23622047244094491" top="0.74803149606299213" bottom="0.74803149606299213" header="0.31496062992125984" footer="0.31496062992125984"/>
  <pageSetup paperSize="9" scale="130" firstPageNumber="0" orientation="landscape"/>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70"/>
  <sheetViews>
    <sheetView showGridLines="0" topLeftCell="A14" zoomScaleSheetLayoutView="100" workbookViewId="0">
      <selection activeCell="A3" sqref="A3:AA3"/>
    </sheetView>
  </sheetViews>
  <sheetFormatPr baseColWidth="12" defaultColWidth="8.83203125" defaultRowHeight="14" x14ac:dyDescent="0.15"/>
  <cols>
    <col min="1" max="14" width="3.6640625" style="10" customWidth="1"/>
    <col min="15" max="15" width="5.6640625" style="10" customWidth="1"/>
    <col min="16" max="27" width="3.6640625" style="10" customWidth="1"/>
    <col min="28" max="16384" width="8.83203125" style="10"/>
  </cols>
  <sheetData>
    <row r="1" spans="1:27" ht="23" x14ac:dyDescent="0.15">
      <c r="A1" s="7"/>
      <c r="B1" s="8"/>
      <c r="C1" s="7"/>
      <c r="D1" s="7"/>
      <c r="E1" s="7"/>
      <c r="F1" s="7"/>
      <c r="G1" s="7"/>
      <c r="H1" s="7"/>
      <c r="I1" s="7"/>
      <c r="J1" s="7"/>
      <c r="K1" s="7"/>
      <c r="L1" s="7"/>
      <c r="M1" s="7"/>
      <c r="N1" s="9"/>
      <c r="O1" s="7"/>
      <c r="P1" s="7"/>
      <c r="Q1" s="7"/>
      <c r="R1" s="7"/>
      <c r="S1" s="177" t="s">
        <v>50</v>
      </c>
      <c r="T1" s="177"/>
      <c r="U1" s="177"/>
      <c r="V1" s="177"/>
      <c r="W1" s="177"/>
      <c r="X1" s="177"/>
      <c r="Y1" s="177"/>
      <c r="Z1" s="177"/>
      <c r="AA1" s="177"/>
    </row>
    <row r="2" spans="1:27" ht="23" x14ac:dyDescent="0.15">
      <c r="A2" s="7"/>
      <c r="B2" s="8"/>
      <c r="C2" s="7"/>
      <c r="D2" s="7"/>
      <c r="E2" s="7"/>
      <c r="F2" s="7"/>
      <c r="G2" s="7"/>
      <c r="H2" s="7"/>
      <c r="I2" s="7"/>
      <c r="J2" s="7"/>
      <c r="K2" s="7"/>
      <c r="L2" s="7"/>
      <c r="M2" s="7"/>
      <c r="N2" s="9"/>
      <c r="O2" s="7"/>
      <c r="P2" s="7"/>
      <c r="Q2" s="7"/>
      <c r="R2" s="7"/>
      <c r="S2" s="11"/>
      <c r="T2" s="178">
        <f>表紙!B24</f>
        <v>43154</v>
      </c>
      <c r="U2" s="178"/>
      <c r="V2" s="178"/>
      <c r="W2" s="178"/>
      <c r="X2" s="178"/>
      <c r="Y2" s="178"/>
      <c r="Z2" s="178"/>
      <c r="AA2" s="178"/>
    </row>
    <row r="3" spans="1:27" ht="25" x14ac:dyDescent="0.15">
      <c r="A3" s="179" t="s">
        <v>11</v>
      </c>
      <c r="B3" s="179"/>
      <c r="C3" s="179"/>
      <c r="D3" s="179"/>
      <c r="E3" s="179"/>
      <c r="F3" s="179"/>
      <c r="G3" s="179"/>
      <c r="H3" s="179"/>
      <c r="I3" s="179"/>
      <c r="J3" s="179"/>
      <c r="K3" s="179"/>
      <c r="L3" s="179"/>
      <c r="M3" s="179"/>
      <c r="N3" s="179"/>
      <c r="O3" s="179"/>
      <c r="P3" s="179"/>
      <c r="Q3" s="179"/>
      <c r="R3" s="179"/>
      <c r="S3" s="179"/>
      <c r="T3" s="179"/>
      <c r="U3" s="179"/>
      <c r="V3" s="179"/>
      <c r="W3" s="179"/>
      <c r="X3" s="179"/>
      <c r="Y3" s="179"/>
      <c r="Z3" s="179"/>
      <c r="AA3" s="179"/>
    </row>
    <row r="4" spans="1:27" x14ac:dyDescent="0.15">
      <c r="A4" s="7"/>
      <c r="B4" s="8"/>
      <c r="C4" s="7"/>
      <c r="D4" s="8"/>
      <c r="E4" s="8"/>
      <c r="F4" s="8"/>
      <c r="G4" s="12"/>
      <c r="H4" s="12"/>
      <c r="I4" s="12"/>
      <c r="J4" s="12"/>
      <c r="K4" s="12"/>
      <c r="L4" s="12"/>
      <c r="M4" s="12"/>
      <c r="N4" s="13"/>
      <c r="O4" s="13"/>
      <c r="P4" s="13"/>
      <c r="Q4" s="13"/>
      <c r="R4" s="7"/>
      <c r="S4" s="7"/>
      <c r="T4" s="7"/>
      <c r="U4" s="7"/>
      <c r="V4" s="7"/>
      <c r="W4" s="7"/>
      <c r="X4" s="7"/>
      <c r="Y4" s="7"/>
      <c r="Z4" s="7"/>
      <c r="AA4" s="7"/>
    </row>
    <row r="5" spans="1:27" ht="18" x14ac:dyDescent="0.15">
      <c r="A5" s="180" t="str">
        <f>表紙!B4</f>
        <v>株式会社 メック情報開発　</v>
      </c>
      <c r="B5" s="181"/>
      <c r="C5" s="181"/>
      <c r="D5" s="181"/>
      <c r="E5" s="181"/>
      <c r="F5" s="181"/>
      <c r="G5" s="181"/>
      <c r="H5" s="181"/>
      <c r="I5" s="181"/>
      <c r="J5" s="181"/>
      <c r="K5" s="181"/>
      <c r="L5" s="181"/>
      <c r="M5" s="10" t="s">
        <v>12</v>
      </c>
      <c r="N5" s="13"/>
      <c r="O5" s="13"/>
      <c r="P5" s="13"/>
      <c r="Q5" s="13"/>
      <c r="R5" s="7"/>
      <c r="S5" s="7"/>
      <c r="T5" s="7"/>
      <c r="V5" s="182"/>
      <c r="W5" s="182"/>
      <c r="X5" s="182"/>
      <c r="Y5" s="182"/>
      <c r="Z5" s="182"/>
      <c r="AA5" s="182"/>
    </row>
    <row r="6" spans="1:27" x14ac:dyDescent="0.15">
      <c r="A6" s="14"/>
      <c r="B6" s="15"/>
      <c r="C6" s="16"/>
      <c r="D6" s="16"/>
      <c r="E6" s="16"/>
      <c r="F6" s="16"/>
      <c r="G6" s="16"/>
      <c r="H6" s="16"/>
      <c r="I6" s="16"/>
      <c r="J6" s="16"/>
      <c r="K6" s="16"/>
      <c r="L6" s="16"/>
      <c r="M6" s="16"/>
      <c r="N6" s="13"/>
      <c r="O6" s="13"/>
      <c r="P6" s="13"/>
      <c r="Q6" s="13"/>
      <c r="R6" s="14"/>
      <c r="S6" s="14"/>
      <c r="T6" s="14"/>
      <c r="U6" s="17"/>
      <c r="V6" s="17"/>
      <c r="W6" s="17"/>
      <c r="X6" s="17"/>
      <c r="Y6" s="17"/>
      <c r="Z6" s="17"/>
      <c r="AA6" s="14"/>
    </row>
    <row r="7" spans="1:27" x14ac:dyDescent="0.15">
      <c r="A7" s="7"/>
      <c r="B7" s="18" t="s">
        <v>13</v>
      </c>
      <c r="D7" s="19"/>
      <c r="E7" s="19"/>
      <c r="F7" s="19"/>
      <c r="G7" s="19"/>
      <c r="H7" s="19"/>
      <c r="I7" s="19"/>
      <c r="J7" s="19"/>
      <c r="K7" s="19"/>
      <c r="L7" s="19"/>
      <c r="M7" s="19"/>
      <c r="N7" s="19"/>
      <c r="O7" s="19"/>
      <c r="P7" s="19"/>
      <c r="Q7" s="19"/>
      <c r="R7" s="7"/>
      <c r="S7" s="7"/>
      <c r="T7" s="7"/>
      <c r="U7" s="7"/>
      <c r="V7" s="7"/>
      <c r="W7" s="7"/>
      <c r="X7" s="7"/>
      <c r="Y7" s="7"/>
      <c r="Z7" s="7"/>
      <c r="AA7" s="7"/>
    </row>
    <row r="8" spans="1:27" x14ac:dyDescent="0.15">
      <c r="A8" s="7"/>
      <c r="B8" s="20"/>
      <c r="C8" s="19"/>
      <c r="D8" s="7"/>
      <c r="E8" s="19"/>
      <c r="F8" s="19"/>
      <c r="G8" s="19"/>
      <c r="H8" s="19"/>
      <c r="I8" s="19"/>
      <c r="J8" s="19"/>
      <c r="K8" s="19"/>
      <c r="L8" s="19"/>
      <c r="M8" s="19"/>
      <c r="N8" s="19"/>
      <c r="O8" s="19"/>
      <c r="P8" s="19"/>
      <c r="Q8" s="19"/>
      <c r="R8" s="7"/>
      <c r="S8" s="7"/>
      <c r="T8" s="7"/>
      <c r="U8" s="7"/>
      <c r="V8" s="7"/>
      <c r="W8" s="7"/>
      <c r="X8" s="7"/>
      <c r="Y8" s="7"/>
      <c r="Z8" s="7"/>
      <c r="AA8" s="7"/>
    </row>
    <row r="9" spans="1:27" ht="13.5" customHeight="1" x14ac:dyDescent="0.15">
      <c r="A9" s="7"/>
      <c r="B9" s="20"/>
      <c r="C9" s="19"/>
      <c r="D9" s="7"/>
      <c r="E9" s="19"/>
      <c r="F9" s="19"/>
      <c r="G9" s="19"/>
      <c r="H9" s="19"/>
      <c r="I9" s="19"/>
      <c r="J9" s="19"/>
      <c r="K9" s="19"/>
      <c r="L9" s="19"/>
      <c r="M9" s="19"/>
      <c r="N9" s="19"/>
      <c r="O9" s="19"/>
      <c r="P9" s="19"/>
      <c r="Q9" s="19"/>
      <c r="R9" s="7"/>
      <c r="S9" s="183" t="s">
        <v>9</v>
      </c>
      <c r="T9" s="183"/>
      <c r="U9" s="183"/>
      <c r="V9" s="183"/>
      <c r="W9" s="183"/>
      <c r="X9" s="183"/>
      <c r="Y9" s="183"/>
      <c r="Z9" s="183"/>
      <c r="AA9" s="183"/>
    </row>
    <row r="10" spans="1:27" ht="27" customHeight="1" x14ac:dyDescent="0.15">
      <c r="A10" s="21" t="s">
        <v>14</v>
      </c>
      <c r="B10" s="19"/>
      <c r="C10" s="7"/>
      <c r="D10" s="19"/>
      <c r="E10" s="19"/>
      <c r="F10" s="184" t="str">
        <f>表紙!B6</f>
        <v>Pepper用施設案内アプリ_x000D_概算御見積り</v>
      </c>
      <c r="G10" s="185"/>
      <c r="H10" s="185"/>
      <c r="I10" s="185"/>
      <c r="J10" s="185"/>
      <c r="K10" s="185"/>
      <c r="L10" s="185"/>
      <c r="M10" s="185"/>
      <c r="N10" s="185"/>
      <c r="O10" s="185"/>
      <c r="P10" s="185"/>
      <c r="R10" s="7"/>
      <c r="S10" s="183"/>
      <c r="T10" s="183"/>
      <c r="U10" s="183"/>
      <c r="V10" s="183"/>
      <c r="W10" s="183"/>
      <c r="X10" s="183"/>
      <c r="Y10" s="183"/>
      <c r="Z10" s="183"/>
      <c r="AA10" s="183"/>
    </row>
    <row r="11" spans="1:27" ht="13.5" customHeight="1" x14ac:dyDescent="0.15">
      <c r="A11" s="21" t="s">
        <v>15</v>
      </c>
      <c r="B11" s="19"/>
      <c r="C11" s="19"/>
      <c r="D11" s="7"/>
      <c r="E11" s="19"/>
      <c r="F11" s="173" t="e">
        <f>#REF!</f>
        <v>#REF!</v>
      </c>
      <c r="G11" s="173"/>
      <c r="H11" s="173"/>
      <c r="I11" s="173"/>
      <c r="J11" s="173"/>
      <c r="K11" s="22" t="s">
        <v>16</v>
      </c>
      <c r="L11" s="23"/>
      <c r="M11" s="19"/>
      <c r="N11" s="19"/>
      <c r="O11" s="19"/>
      <c r="P11" s="19"/>
      <c r="R11" s="7"/>
      <c r="S11" s="7"/>
      <c r="T11" s="7"/>
      <c r="U11" s="7"/>
      <c r="V11" s="7"/>
      <c r="W11" s="7"/>
      <c r="Y11" s="7"/>
      <c r="Z11" s="7"/>
      <c r="AA11" s="7"/>
    </row>
    <row r="12" spans="1:27" ht="13.5" customHeight="1" x14ac:dyDescent="0.15">
      <c r="A12" s="21" t="s">
        <v>17</v>
      </c>
      <c r="B12" s="19"/>
      <c r="C12" s="19"/>
      <c r="D12" s="7"/>
      <c r="E12" s="19"/>
      <c r="F12" s="173" t="e">
        <f>INT(F11*8%)</f>
        <v>#REF!</v>
      </c>
      <c r="G12" s="173"/>
      <c r="H12" s="173"/>
      <c r="I12" s="173"/>
      <c r="J12" s="173"/>
      <c r="K12" s="22" t="s">
        <v>16</v>
      </c>
      <c r="L12" s="23"/>
      <c r="M12" s="19"/>
      <c r="N12" s="19"/>
      <c r="O12" s="19"/>
      <c r="P12" s="19"/>
      <c r="R12" s="7"/>
      <c r="S12" s="24" t="s">
        <v>18</v>
      </c>
      <c r="T12" s="7"/>
      <c r="U12" s="7"/>
      <c r="V12" s="7"/>
      <c r="W12" s="7"/>
      <c r="Y12" s="7"/>
      <c r="Z12" s="7"/>
      <c r="AA12" s="7"/>
    </row>
    <row r="13" spans="1:27" ht="13.5" customHeight="1" x14ac:dyDescent="0.15">
      <c r="A13" s="21" t="s">
        <v>19</v>
      </c>
      <c r="B13" s="7"/>
      <c r="C13" s="19"/>
      <c r="D13" s="7"/>
      <c r="E13" s="19"/>
      <c r="F13" s="173" t="e">
        <f>SUM(F11:F12)</f>
        <v>#REF!</v>
      </c>
      <c r="G13" s="173"/>
      <c r="H13" s="173"/>
      <c r="I13" s="173"/>
      <c r="J13" s="173"/>
      <c r="K13" s="22" t="s">
        <v>16</v>
      </c>
      <c r="L13" s="23"/>
      <c r="M13" s="19"/>
      <c r="N13" s="19"/>
      <c r="O13" s="19"/>
      <c r="P13" s="19"/>
      <c r="R13" s="7"/>
      <c r="S13" s="24" t="s">
        <v>20</v>
      </c>
      <c r="T13" s="7"/>
      <c r="U13" s="7"/>
      <c r="V13" s="7"/>
      <c r="W13" s="7"/>
      <c r="Y13" s="7"/>
      <c r="Z13" s="7"/>
      <c r="AA13" s="7"/>
    </row>
    <row r="14" spans="1:27" x14ac:dyDescent="0.15">
      <c r="A14" s="25" t="s">
        <v>21</v>
      </c>
      <c r="B14" s="19"/>
      <c r="C14" s="19"/>
      <c r="D14" s="7"/>
      <c r="E14" s="19"/>
      <c r="F14" s="26" t="s">
        <v>22</v>
      </c>
      <c r="G14" s="27"/>
      <c r="H14" s="27"/>
      <c r="I14" s="27"/>
      <c r="J14" s="27"/>
      <c r="K14" s="27"/>
      <c r="L14" s="27"/>
      <c r="M14" s="27"/>
      <c r="N14" s="27"/>
      <c r="O14" s="27"/>
      <c r="P14" s="27"/>
      <c r="R14" s="7"/>
      <c r="S14" s="24" t="s">
        <v>23</v>
      </c>
      <c r="T14" s="7"/>
      <c r="U14" s="7"/>
      <c r="V14" s="7"/>
      <c r="W14" s="7"/>
      <c r="Y14" s="7"/>
      <c r="Z14" s="7"/>
      <c r="AA14" s="7"/>
    </row>
    <row r="15" spans="1:27" x14ac:dyDescent="0.15">
      <c r="A15" s="25" t="s">
        <v>24</v>
      </c>
      <c r="B15" s="25"/>
      <c r="C15" s="19"/>
      <c r="D15" s="7"/>
      <c r="E15" s="19"/>
      <c r="F15" s="26" t="s">
        <v>25</v>
      </c>
      <c r="G15" s="27"/>
      <c r="H15" s="27"/>
      <c r="I15" s="27"/>
      <c r="J15" s="27"/>
      <c r="K15" s="27"/>
      <c r="L15" s="27"/>
      <c r="M15" s="27"/>
      <c r="N15" s="27"/>
      <c r="O15" s="27"/>
      <c r="P15" s="27"/>
      <c r="R15" s="7"/>
      <c r="S15" s="7" t="s">
        <v>26</v>
      </c>
      <c r="T15" s="7"/>
      <c r="U15" s="7"/>
      <c r="V15" s="7"/>
      <c r="W15" s="7"/>
      <c r="Y15" s="7"/>
      <c r="Z15" s="7"/>
      <c r="AA15" s="7"/>
    </row>
    <row r="16" spans="1:27" x14ac:dyDescent="0.15">
      <c r="A16" s="25" t="s">
        <v>27</v>
      </c>
      <c r="B16" s="19"/>
      <c r="C16" s="7"/>
      <c r="D16" s="7"/>
      <c r="E16" s="19"/>
      <c r="F16" s="28" t="s">
        <v>25</v>
      </c>
      <c r="G16" s="23"/>
      <c r="H16" s="23"/>
      <c r="I16" s="23"/>
      <c r="J16" s="23"/>
      <c r="K16" s="23"/>
      <c r="L16" s="23"/>
      <c r="M16" s="23"/>
      <c r="N16" s="23"/>
      <c r="O16" s="23"/>
      <c r="P16" s="23"/>
      <c r="R16" s="7"/>
      <c r="S16" s="7" t="s">
        <v>28</v>
      </c>
      <c r="T16" s="7"/>
      <c r="U16" s="7"/>
      <c r="V16" s="7"/>
      <c r="W16" s="7"/>
      <c r="Y16" s="7"/>
      <c r="Z16" s="7"/>
      <c r="AA16" s="7"/>
    </row>
    <row r="17" spans="1:27" x14ac:dyDescent="0.15">
      <c r="A17" s="25" t="s">
        <v>29</v>
      </c>
      <c r="B17" s="19"/>
      <c r="C17" s="19"/>
      <c r="D17" s="7"/>
      <c r="E17" s="19"/>
      <c r="F17" s="29" t="s">
        <v>30</v>
      </c>
      <c r="G17" s="27"/>
      <c r="H17" s="27"/>
      <c r="I17" s="27"/>
      <c r="J17" s="27"/>
      <c r="K17" s="27"/>
      <c r="L17" s="27"/>
      <c r="M17" s="27"/>
      <c r="N17" s="27"/>
      <c r="O17" s="27"/>
      <c r="P17" s="27"/>
      <c r="R17" s="7"/>
      <c r="U17" s="7"/>
      <c r="V17" s="7"/>
      <c r="W17" s="7"/>
      <c r="Y17" s="7"/>
      <c r="Z17" s="7"/>
      <c r="AA17" s="7"/>
    </row>
    <row r="18" spans="1:27" ht="13.5" customHeight="1" x14ac:dyDescent="0.15">
      <c r="A18" s="25" t="s">
        <v>31</v>
      </c>
      <c r="B18" s="19"/>
      <c r="C18" s="19"/>
      <c r="D18" s="7"/>
      <c r="E18" s="19"/>
      <c r="F18" s="174" t="s">
        <v>51</v>
      </c>
      <c r="G18" s="174"/>
      <c r="H18" s="174"/>
      <c r="I18" s="174"/>
      <c r="J18" s="174"/>
      <c r="K18" s="174"/>
      <c r="L18" s="27"/>
      <c r="M18" s="27"/>
      <c r="N18" s="27"/>
      <c r="O18" s="27"/>
      <c r="P18" s="27"/>
      <c r="Q18" s="7"/>
      <c r="R18" s="7"/>
      <c r="S18" s="7"/>
      <c r="T18" s="7"/>
      <c r="U18" s="7"/>
      <c r="V18" s="7"/>
      <c r="W18" s="7"/>
      <c r="X18" s="7"/>
      <c r="Y18" s="7"/>
      <c r="Z18" s="7"/>
      <c r="AA18" s="7"/>
    </row>
    <row r="19" spans="1:27" x14ac:dyDescent="0.15">
      <c r="A19" s="7"/>
      <c r="B19" s="20"/>
      <c r="C19" s="19"/>
      <c r="D19" s="30"/>
      <c r="E19" s="7"/>
      <c r="F19" s="19"/>
      <c r="G19" s="19"/>
      <c r="H19" s="19"/>
      <c r="I19" s="19"/>
      <c r="J19" s="19"/>
      <c r="K19" s="19"/>
      <c r="L19" s="19"/>
      <c r="M19" s="19"/>
      <c r="N19" s="19"/>
      <c r="O19" s="19"/>
      <c r="P19" s="19"/>
      <c r="Q19" s="19"/>
      <c r="R19" s="7"/>
      <c r="S19" s="7"/>
      <c r="T19" s="7"/>
      <c r="U19" s="7"/>
      <c r="V19" s="7"/>
      <c r="W19" s="7"/>
      <c r="X19" s="7"/>
      <c r="Y19" s="7"/>
      <c r="Z19" s="7"/>
      <c r="AA19" s="7"/>
    </row>
    <row r="20" spans="1:27" x14ac:dyDescent="0.15">
      <c r="A20" s="20"/>
      <c r="B20" s="18" t="s">
        <v>32</v>
      </c>
      <c r="C20" s="19"/>
      <c r="D20" s="19"/>
      <c r="E20" s="19"/>
      <c r="F20" s="19"/>
      <c r="G20" s="19"/>
      <c r="H20" s="19"/>
      <c r="I20" s="19"/>
      <c r="J20" s="19"/>
      <c r="K20" s="19"/>
      <c r="L20" s="19"/>
      <c r="M20" s="19"/>
      <c r="N20" s="19"/>
      <c r="O20" s="19"/>
      <c r="P20" s="19"/>
      <c r="Q20" s="7"/>
      <c r="R20" s="7"/>
      <c r="S20" s="7"/>
      <c r="T20" s="7"/>
      <c r="V20" s="7"/>
      <c r="W20" s="7"/>
      <c r="X20" s="7"/>
      <c r="Y20" s="7"/>
      <c r="Z20" s="7"/>
      <c r="AA20" s="7"/>
    </row>
    <row r="21" spans="1:27" x14ac:dyDescent="0.15">
      <c r="A21" s="31"/>
      <c r="B21" s="18" t="s">
        <v>33</v>
      </c>
      <c r="C21" s="19"/>
      <c r="D21" s="19"/>
      <c r="E21" s="32"/>
      <c r="F21" s="33"/>
      <c r="G21" s="34"/>
      <c r="H21" s="34"/>
      <c r="I21" s="34"/>
      <c r="J21" s="34"/>
      <c r="K21" s="34"/>
      <c r="L21" s="34"/>
      <c r="M21" s="34"/>
      <c r="N21" s="34"/>
      <c r="O21" s="34"/>
      <c r="P21" s="35"/>
      <c r="Q21" s="7"/>
      <c r="R21" s="7"/>
      <c r="S21" s="7"/>
      <c r="T21" s="7"/>
      <c r="V21" s="7"/>
      <c r="W21" s="7"/>
      <c r="X21" s="7"/>
      <c r="Y21" s="7"/>
      <c r="Z21" s="7"/>
      <c r="AA21" s="7"/>
    </row>
    <row r="22" spans="1:27" x14ac:dyDescent="0.15">
      <c r="A22" s="20"/>
      <c r="B22" s="36" t="s">
        <v>34</v>
      </c>
      <c r="C22" s="37"/>
      <c r="D22" s="37"/>
      <c r="E22" s="37"/>
      <c r="F22" s="38"/>
      <c r="G22" s="38"/>
      <c r="H22" s="38"/>
      <c r="I22" s="38"/>
      <c r="J22" s="38"/>
      <c r="K22" s="38"/>
      <c r="L22" s="38"/>
      <c r="M22" s="38"/>
      <c r="N22" s="38"/>
      <c r="O22" s="38"/>
      <c r="P22" s="35"/>
      <c r="Q22" s="7"/>
      <c r="R22" s="7"/>
      <c r="S22" s="7"/>
      <c r="T22" s="7"/>
      <c r="V22" s="7"/>
      <c r="W22" s="7"/>
      <c r="X22" s="7"/>
      <c r="Y22" s="7"/>
      <c r="Z22" s="7"/>
      <c r="AA22" s="7"/>
    </row>
    <row r="23" spans="1:27" x14ac:dyDescent="0.15">
      <c r="A23" s="20"/>
      <c r="B23" s="19"/>
      <c r="C23" s="30"/>
      <c r="D23" s="30"/>
      <c r="E23" s="30"/>
      <c r="F23" s="38"/>
      <c r="G23" s="38"/>
      <c r="H23" s="38"/>
      <c r="I23" s="38"/>
      <c r="J23" s="38"/>
      <c r="K23" s="38"/>
      <c r="L23" s="38"/>
      <c r="M23" s="38"/>
      <c r="N23" s="38"/>
      <c r="O23" s="38"/>
      <c r="P23" s="35"/>
      <c r="Q23" s="7"/>
      <c r="R23" s="7"/>
      <c r="S23" s="7"/>
      <c r="T23" s="7"/>
      <c r="V23" s="7"/>
      <c r="W23" s="7"/>
      <c r="X23" s="7"/>
      <c r="Y23" s="7"/>
      <c r="Z23" s="7"/>
      <c r="AA23" s="7"/>
    </row>
    <row r="24" spans="1:27" x14ac:dyDescent="0.15">
      <c r="A24" s="39" t="s">
        <v>35</v>
      </c>
      <c r="B24" s="40"/>
      <c r="C24" s="23"/>
      <c r="D24" s="23"/>
      <c r="E24" s="23"/>
      <c r="F24" s="23"/>
      <c r="G24" s="23"/>
      <c r="H24" s="23"/>
      <c r="I24" s="23"/>
      <c r="J24" s="23"/>
      <c r="K24" s="23"/>
      <c r="L24" s="23"/>
      <c r="M24" s="23"/>
      <c r="N24" s="23"/>
      <c r="O24" s="23"/>
      <c r="P24" s="23"/>
      <c r="Q24" s="23"/>
      <c r="R24" s="23"/>
      <c r="S24" s="23"/>
      <c r="T24" s="23"/>
      <c r="V24" s="7"/>
      <c r="W24" s="7"/>
      <c r="X24" s="7"/>
      <c r="Y24" s="7"/>
      <c r="Z24" s="7"/>
      <c r="AA24" s="7"/>
    </row>
    <row r="25" spans="1:27" ht="15" thickBot="1" x14ac:dyDescent="0.2">
      <c r="A25" s="7"/>
      <c r="B25" s="41"/>
      <c r="C25" s="33"/>
      <c r="D25" s="33"/>
      <c r="E25" s="33"/>
      <c r="F25" s="19"/>
      <c r="G25" s="33"/>
      <c r="H25" s="33"/>
      <c r="I25" s="33"/>
      <c r="J25" s="33"/>
      <c r="K25" s="33"/>
      <c r="L25" s="33"/>
      <c r="M25" s="33"/>
      <c r="N25" s="33"/>
      <c r="O25" s="33"/>
      <c r="P25" s="33"/>
      <c r="Q25" s="33"/>
      <c r="R25" s="7"/>
      <c r="S25" s="7"/>
      <c r="T25" s="7"/>
      <c r="U25" s="7"/>
      <c r="V25" s="7"/>
      <c r="W25" s="7"/>
      <c r="X25" s="7"/>
      <c r="Y25" s="7"/>
      <c r="Z25" s="7"/>
      <c r="AA25" s="7"/>
    </row>
    <row r="26" spans="1:27" x14ac:dyDescent="0.15">
      <c r="A26" s="175" t="s">
        <v>36</v>
      </c>
      <c r="B26" s="175"/>
      <c r="C26" s="176" t="s">
        <v>37</v>
      </c>
      <c r="D26" s="176"/>
      <c r="E26" s="176"/>
      <c r="F26" s="176"/>
      <c r="G26" s="176"/>
      <c r="H26" s="176"/>
      <c r="I26" s="176"/>
      <c r="J26" s="176"/>
      <c r="K26" s="176"/>
      <c r="L26" s="176"/>
      <c r="M26" s="176"/>
      <c r="N26" s="176"/>
      <c r="O26" s="176"/>
      <c r="P26" s="186" t="s">
        <v>38</v>
      </c>
      <c r="Q26" s="186"/>
      <c r="R26" s="187" t="s">
        <v>39</v>
      </c>
      <c r="S26" s="187"/>
      <c r="T26" s="187" t="s">
        <v>40</v>
      </c>
      <c r="U26" s="187"/>
      <c r="V26" s="187"/>
      <c r="W26" s="187"/>
      <c r="X26" s="188" t="s">
        <v>0</v>
      </c>
      <c r="Y26" s="188"/>
      <c r="Z26" s="188"/>
      <c r="AA26" s="188"/>
    </row>
    <row r="27" spans="1:27" ht="30.75" customHeight="1" x14ac:dyDescent="0.15">
      <c r="A27" s="42"/>
      <c r="B27" s="43">
        <v>1</v>
      </c>
      <c r="C27" s="189" t="str">
        <f>F$10</f>
        <v>Pepper用施設案内アプリ_x000D_概算御見積り</v>
      </c>
      <c r="D27" s="190"/>
      <c r="E27" s="190"/>
      <c r="F27" s="190"/>
      <c r="G27" s="190"/>
      <c r="H27" s="190"/>
      <c r="I27" s="190"/>
      <c r="J27" s="190"/>
      <c r="K27" s="190"/>
      <c r="L27" s="190"/>
      <c r="M27" s="190"/>
      <c r="N27" s="190"/>
      <c r="O27" s="44" t="s">
        <v>41</v>
      </c>
      <c r="P27" s="191">
        <v>1</v>
      </c>
      <c r="Q27" s="191"/>
      <c r="R27" s="192" t="s">
        <v>42</v>
      </c>
      <c r="S27" s="192"/>
      <c r="T27" s="193" t="e">
        <f>F11</f>
        <v>#REF!</v>
      </c>
      <c r="U27" s="193"/>
      <c r="V27" s="193"/>
      <c r="W27" s="193"/>
      <c r="X27" s="194" t="e">
        <f>P27*T27</f>
        <v>#REF!</v>
      </c>
      <c r="Y27" s="194"/>
      <c r="Z27" s="194"/>
      <c r="AA27" s="194"/>
    </row>
    <row r="28" spans="1:27" ht="13.5" customHeight="1" x14ac:dyDescent="0.15">
      <c r="A28" s="45"/>
      <c r="B28" s="46"/>
      <c r="C28" s="199"/>
      <c r="D28" s="200"/>
      <c r="E28" s="200"/>
      <c r="F28" s="200"/>
      <c r="G28" s="200"/>
      <c r="H28" s="200"/>
      <c r="I28" s="200"/>
      <c r="J28" s="200"/>
      <c r="K28" s="200"/>
      <c r="L28" s="200"/>
      <c r="M28" s="200"/>
      <c r="N28" s="200"/>
      <c r="O28" s="44"/>
      <c r="P28" s="191"/>
      <c r="Q28" s="191"/>
      <c r="R28" s="192"/>
      <c r="S28" s="192"/>
      <c r="T28" s="193"/>
      <c r="U28" s="193"/>
      <c r="V28" s="193"/>
      <c r="W28" s="193"/>
      <c r="X28" s="194"/>
      <c r="Y28" s="194"/>
      <c r="Z28" s="194"/>
      <c r="AA28" s="194"/>
    </row>
    <row r="29" spans="1:27" x14ac:dyDescent="0.15">
      <c r="A29" s="45"/>
      <c r="B29" s="47"/>
      <c r="C29" s="48"/>
      <c r="D29" s="49"/>
      <c r="E29" s="49"/>
      <c r="F29" s="50"/>
      <c r="G29" s="49"/>
      <c r="H29" s="50"/>
      <c r="I29" s="51"/>
      <c r="J29" s="51"/>
      <c r="K29" s="52"/>
      <c r="L29" s="52"/>
      <c r="M29" s="51"/>
      <c r="N29" s="53"/>
      <c r="O29" s="52"/>
      <c r="P29" s="195"/>
      <c r="Q29" s="195"/>
      <c r="R29" s="196"/>
      <c r="S29" s="196"/>
      <c r="T29" s="197"/>
      <c r="U29" s="197"/>
      <c r="V29" s="197"/>
      <c r="W29" s="197"/>
      <c r="X29" s="198"/>
      <c r="Y29" s="198"/>
      <c r="Z29" s="198"/>
      <c r="AA29" s="198"/>
    </row>
    <row r="30" spans="1:27" x14ac:dyDescent="0.15">
      <c r="A30" s="45"/>
      <c r="B30" s="46"/>
      <c r="C30" s="54"/>
      <c r="D30" s="49"/>
      <c r="E30" s="49"/>
      <c r="F30" s="49"/>
      <c r="G30" s="49"/>
      <c r="H30" s="53"/>
      <c r="I30" s="53"/>
      <c r="J30" s="53"/>
      <c r="K30" s="52"/>
      <c r="L30" s="52"/>
      <c r="M30" s="53"/>
      <c r="N30" s="52"/>
      <c r="O30" s="53"/>
      <c r="P30" s="195"/>
      <c r="Q30" s="195"/>
      <c r="R30" s="196"/>
      <c r="S30" s="196"/>
      <c r="T30" s="197"/>
      <c r="U30" s="197"/>
      <c r="V30" s="197"/>
      <c r="W30" s="197"/>
      <c r="X30" s="198"/>
      <c r="Y30" s="198"/>
      <c r="Z30" s="198"/>
      <c r="AA30" s="198"/>
    </row>
    <row r="31" spans="1:27" x14ac:dyDescent="0.15">
      <c r="A31" s="45"/>
      <c r="B31" s="47"/>
      <c r="C31" s="54"/>
      <c r="D31" s="49"/>
      <c r="E31" s="49"/>
      <c r="F31" s="55"/>
      <c r="G31" s="49"/>
      <c r="H31" s="55"/>
      <c r="I31" s="56"/>
      <c r="J31" s="56"/>
      <c r="K31" s="52"/>
      <c r="L31" s="52"/>
      <c r="M31" s="56"/>
      <c r="N31" s="52"/>
      <c r="O31" s="57"/>
      <c r="P31" s="195"/>
      <c r="Q31" s="195"/>
      <c r="R31" s="196"/>
      <c r="S31" s="196"/>
      <c r="T31" s="197"/>
      <c r="U31" s="197"/>
      <c r="V31" s="197"/>
      <c r="W31" s="197"/>
      <c r="X31" s="198"/>
      <c r="Y31" s="198"/>
      <c r="Z31" s="198"/>
      <c r="AA31" s="198"/>
    </row>
    <row r="32" spans="1:27" x14ac:dyDescent="0.15">
      <c r="A32" s="45"/>
      <c r="B32" s="47"/>
      <c r="C32" s="54"/>
      <c r="D32" s="49"/>
      <c r="E32" s="49"/>
      <c r="F32" s="50"/>
      <c r="G32" s="49"/>
      <c r="H32" s="50"/>
      <c r="I32" s="51"/>
      <c r="J32" s="51"/>
      <c r="K32" s="52"/>
      <c r="L32" s="52"/>
      <c r="M32" s="51"/>
      <c r="N32" s="53"/>
      <c r="O32" s="52"/>
      <c r="P32" s="195"/>
      <c r="Q32" s="195"/>
      <c r="R32" s="196"/>
      <c r="S32" s="196"/>
      <c r="T32" s="197"/>
      <c r="U32" s="197"/>
      <c r="V32" s="197"/>
      <c r="W32" s="197"/>
      <c r="X32" s="198"/>
      <c r="Y32" s="198"/>
      <c r="Z32" s="198"/>
      <c r="AA32" s="198"/>
    </row>
    <row r="33" spans="1:29" x14ac:dyDescent="0.15">
      <c r="A33" s="45"/>
      <c r="B33" s="47"/>
      <c r="C33" s="54"/>
      <c r="D33" s="49"/>
      <c r="E33" s="49"/>
      <c r="F33" s="50"/>
      <c r="G33" s="49"/>
      <c r="H33" s="50"/>
      <c r="I33" s="51"/>
      <c r="J33" s="51"/>
      <c r="K33" s="52"/>
      <c r="L33" s="52"/>
      <c r="M33" s="51"/>
      <c r="N33" s="53"/>
      <c r="O33" s="52"/>
      <c r="P33" s="195"/>
      <c r="Q33" s="195"/>
      <c r="R33" s="196"/>
      <c r="S33" s="196"/>
      <c r="T33" s="58"/>
      <c r="U33" s="59"/>
      <c r="V33" s="59"/>
      <c r="W33" s="60"/>
      <c r="X33" s="198"/>
      <c r="Y33" s="198"/>
      <c r="Z33" s="198"/>
      <c r="AA33" s="198"/>
    </row>
    <row r="34" spans="1:29" x14ac:dyDescent="0.15">
      <c r="A34" s="45"/>
      <c r="B34" s="61"/>
      <c r="C34" s="62"/>
      <c r="D34" s="46"/>
      <c r="E34" s="53"/>
      <c r="F34" s="49"/>
      <c r="G34" s="49"/>
      <c r="H34" s="49"/>
      <c r="I34" s="56"/>
      <c r="J34" s="56"/>
      <c r="K34" s="52"/>
      <c r="L34" s="52"/>
      <c r="M34" s="56"/>
      <c r="N34" s="52"/>
      <c r="O34" s="57"/>
      <c r="P34" s="195"/>
      <c r="Q34" s="195"/>
      <c r="R34" s="196"/>
      <c r="S34" s="196"/>
      <c r="T34" s="58"/>
      <c r="U34" s="59"/>
      <c r="V34" s="59"/>
      <c r="W34" s="60"/>
      <c r="X34" s="63"/>
      <c r="Y34" s="64"/>
      <c r="Z34" s="64"/>
      <c r="AA34" s="65"/>
      <c r="AC34" s="19"/>
    </row>
    <row r="35" spans="1:29" ht="15" thickBot="1" x14ac:dyDescent="0.2">
      <c r="A35" s="42"/>
      <c r="B35" s="66"/>
      <c r="C35" s="67"/>
      <c r="D35" s="68"/>
      <c r="E35" s="69"/>
      <c r="F35" s="70"/>
      <c r="G35" s="70"/>
      <c r="H35" s="70"/>
      <c r="I35" s="71"/>
      <c r="J35" s="71"/>
      <c r="K35" s="72"/>
      <c r="L35" s="72"/>
      <c r="M35" s="71"/>
      <c r="N35" s="72"/>
      <c r="O35" s="73"/>
      <c r="P35" s="191"/>
      <c r="Q35" s="191"/>
      <c r="R35" s="192"/>
      <c r="S35" s="192"/>
      <c r="T35" s="201" t="s">
        <v>43</v>
      </c>
      <c r="U35" s="201"/>
      <c r="V35" s="201"/>
      <c r="W35" s="201"/>
      <c r="X35" s="202" t="e">
        <f>SUM(X27:X34)</f>
        <v>#REF!</v>
      </c>
      <c r="Y35" s="202"/>
      <c r="Z35" s="202"/>
      <c r="AA35" s="202"/>
    </row>
    <row r="36" spans="1:29" ht="15" thickTop="1" x14ac:dyDescent="0.15">
      <c r="A36" s="42"/>
      <c r="B36" s="66"/>
      <c r="C36" s="67"/>
      <c r="D36" s="68"/>
      <c r="E36" s="69"/>
      <c r="F36" s="70"/>
      <c r="G36" s="74" t="s">
        <v>44</v>
      </c>
      <c r="H36" s="70"/>
      <c r="I36" s="71"/>
      <c r="J36" s="71"/>
      <c r="K36" s="72"/>
      <c r="L36" s="72"/>
      <c r="M36" s="71"/>
      <c r="N36" s="72"/>
      <c r="O36" s="73"/>
      <c r="P36" s="191"/>
      <c r="Q36" s="191"/>
      <c r="R36" s="192"/>
      <c r="S36" s="192"/>
      <c r="T36" s="209"/>
      <c r="U36" s="209"/>
      <c r="V36" s="209"/>
      <c r="W36" s="209"/>
      <c r="X36" s="194"/>
      <c r="Y36" s="194"/>
      <c r="Z36" s="194"/>
      <c r="AA36" s="194"/>
    </row>
    <row r="37" spans="1:29" x14ac:dyDescent="0.15">
      <c r="A37" s="42"/>
      <c r="B37" s="43"/>
      <c r="C37" s="75"/>
      <c r="D37" s="70"/>
      <c r="E37" s="70"/>
      <c r="F37" s="76"/>
      <c r="G37" s="70"/>
      <c r="H37" s="76"/>
      <c r="I37" s="77"/>
      <c r="J37" s="77"/>
      <c r="K37" s="72"/>
      <c r="L37" s="72"/>
      <c r="M37" s="77"/>
      <c r="N37" s="69"/>
      <c r="O37" s="72"/>
      <c r="P37" s="78"/>
      <c r="Q37" s="79"/>
      <c r="R37" s="80"/>
      <c r="S37" s="81"/>
      <c r="T37" s="82"/>
      <c r="U37" s="83"/>
      <c r="V37" s="83"/>
      <c r="W37" s="84"/>
      <c r="X37" s="85"/>
      <c r="Y37" s="86"/>
      <c r="Z37" s="86"/>
      <c r="AA37" s="87"/>
    </row>
    <row r="38" spans="1:29" x14ac:dyDescent="0.15">
      <c r="A38" s="42"/>
      <c r="B38" s="69"/>
      <c r="C38" s="67"/>
      <c r="D38" s="68"/>
      <c r="E38" s="69"/>
      <c r="F38" s="44"/>
      <c r="G38" s="44"/>
      <c r="H38" s="44"/>
      <c r="I38" s="44"/>
      <c r="J38" s="44"/>
      <c r="K38" s="44"/>
      <c r="L38" s="44"/>
      <c r="M38" s="44"/>
      <c r="N38" s="72"/>
      <c r="O38" s="44"/>
      <c r="P38" s="191"/>
      <c r="Q38" s="191"/>
      <c r="R38" s="192"/>
      <c r="S38" s="192"/>
      <c r="T38" s="82"/>
      <c r="U38" s="83"/>
      <c r="V38" s="83"/>
      <c r="W38" s="84"/>
      <c r="X38" s="85"/>
      <c r="Y38" s="86"/>
      <c r="Z38" s="86"/>
      <c r="AA38" s="87"/>
    </row>
    <row r="39" spans="1:29" x14ac:dyDescent="0.15">
      <c r="A39" s="88" t="s">
        <v>45</v>
      </c>
      <c r="B39" s="89"/>
      <c r="C39" s="89"/>
      <c r="D39" s="90"/>
      <c r="E39" s="89"/>
      <c r="F39" s="91"/>
      <c r="G39" s="91"/>
      <c r="H39" s="91"/>
      <c r="I39" s="91"/>
      <c r="J39" s="91"/>
      <c r="K39" s="91"/>
      <c r="L39" s="91"/>
      <c r="M39" s="91"/>
      <c r="N39" s="92"/>
      <c r="O39" s="91"/>
      <c r="P39" s="93"/>
      <c r="Q39" s="94"/>
      <c r="R39" s="94"/>
      <c r="S39" s="94"/>
      <c r="T39" s="94"/>
      <c r="U39" s="94"/>
      <c r="V39" s="94"/>
      <c r="W39" s="94"/>
      <c r="X39" s="94"/>
      <c r="Y39" s="94"/>
      <c r="Z39" s="94"/>
      <c r="AA39" s="95"/>
    </row>
    <row r="40" spans="1:29" ht="15" thickBot="1" x14ac:dyDescent="0.2">
      <c r="A40" s="96"/>
      <c r="B40" s="97"/>
      <c r="C40" s="97"/>
      <c r="D40" s="98"/>
      <c r="E40" s="97"/>
      <c r="F40" s="99"/>
      <c r="G40" s="99"/>
      <c r="H40" s="99"/>
      <c r="I40" s="99"/>
      <c r="J40" s="99"/>
      <c r="K40" s="100"/>
      <c r="L40" s="100"/>
      <c r="M40" s="99"/>
      <c r="N40" s="100"/>
      <c r="O40" s="99"/>
      <c r="P40" s="101"/>
      <c r="Q40" s="102"/>
      <c r="R40" s="102"/>
      <c r="S40" s="102"/>
      <c r="T40" s="102"/>
      <c r="U40" s="102"/>
      <c r="V40" s="102"/>
      <c r="W40" s="102"/>
      <c r="X40" s="102"/>
      <c r="Y40" s="102"/>
      <c r="Z40" s="102"/>
      <c r="AA40" s="103"/>
    </row>
    <row r="41" spans="1:29" x14ac:dyDescent="0.15">
      <c r="A41" s="104"/>
      <c r="B41" s="104"/>
      <c r="C41" s="104"/>
      <c r="D41" s="104"/>
      <c r="E41" s="105"/>
      <c r="F41" s="105"/>
      <c r="G41" s="105"/>
      <c r="H41" s="105"/>
      <c r="I41" s="105"/>
      <c r="J41" s="105"/>
      <c r="K41" s="105"/>
      <c r="L41" s="105"/>
      <c r="M41" s="105"/>
      <c r="N41" s="105"/>
      <c r="O41" s="106"/>
      <c r="P41" s="107"/>
      <c r="Q41" s="108"/>
      <c r="R41" s="109"/>
      <c r="S41" s="109"/>
      <c r="T41" s="109"/>
      <c r="U41" s="109"/>
      <c r="V41" s="110"/>
      <c r="Y41" s="111"/>
      <c r="Z41" s="203"/>
      <c r="AA41" s="203"/>
    </row>
    <row r="42" spans="1:29" ht="15" thickBot="1" x14ac:dyDescent="0.2">
      <c r="A42" s="104"/>
      <c r="B42" s="112"/>
      <c r="C42" s="113"/>
      <c r="D42" s="105"/>
      <c r="E42" s="105"/>
      <c r="F42" s="114"/>
      <c r="G42" s="114"/>
      <c r="H42" s="114"/>
      <c r="I42" s="115"/>
      <c r="J42" s="115"/>
      <c r="K42" s="106"/>
      <c r="L42" s="106"/>
      <c r="M42" s="115"/>
      <c r="N42" s="106"/>
      <c r="O42" s="116"/>
      <c r="P42" s="117"/>
      <c r="Q42" s="109"/>
      <c r="R42" s="109"/>
      <c r="S42" s="109"/>
      <c r="T42" s="109"/>
      <c r="U42" s="109"/>
      <c r="V42" s="109"/>
      <c r="W42" s="109"/>
      <c r="X42" s="109"/>
      <c r="Y42" s="109"/>
      <c r="Z42" s="109"/>
      <c r="AA42" s="109"/>
    </row>
    <row r="43" spans="1:29" x14ac:dyDescent="0.15">
      <c r="A43" s="204" t="s">
        <v>36</v>
      </c>
      <c r="B43" s="204"/>
      <c r="C43" s="205" t="s">
        <v>37</v>
      </c>
      <c r="D43" s="205"/>
      <c r="E43" s="205"/>
      <c r="F43" s="205"/>
      <c r="G43" s="205"/>
      <c r="H43" s="205"/>
      <c r="I43" s="205"/>
      <c r="J43" s="205"/>
      <c r="K43" s="205"/>
      <c r="L43" s="205"/>
      <c r="M43" s="205"/>
      <c r="N43" s="205"/>
      <c r="O43" s="205"/>
      <c r="P43" s="206" t="s">
        <v>38</v>
      </c>
      <c r="Q43" s="206"/>
      <c r="R43" s="207" t="s">
        <v>39</v>
      </c>
      <c r="S43" s="207"/>
      <c r="T43" s="207" t="s">
        <v>40</v>
      </c>
      <c r="U43" s="207"/>
      <c r="V43" s="207"/>
      <c r="W43" s="207"/>
      <c r="X43" s="208" t="s">
        <v>0</v>
      </c>
      <c r="Y43" s="208"/>
      <c r="Z43" s="208"/>
      <c r="AA43" s="208"/>
    </row>
    <row r="44" spans="1:29" x14ac:dyDescent="0.15">
      <c r="A44" s="118"/>
      <c r="B44" s="119"/>
      <c r="C44" s="120"/>
      <c r="D44" s="121"/>
      <c r="E44" s="121"/>
      <c r="F44" s="121"/>
      <c r="G44" s="122" t="s">
        <v>46</v>
      </c>
      <c r="H44" s="121"/>
      <c r="I44" s="121"/>
      <c r="J44" s="121"/>
      <c r="K44" s="121"/>
      <c r="L44" s="121"/>
      <c r="M44" s="121"/>
      <c r="N44" s="123"/>
      <c r="O44" s="123"/>
      <c r="P44" s="210"/>
      <c r="Q44" s="210"/>
      <c r="R44" s="211"/>
      <c r="S44" s="211"/>
      <c r="T44" s="214"/>
      <c r="U44" s="214"/>
      <c r="V44" s="214"/>
      <c r="W44" s="214"/>
      <c r="X44" s="215"/>
      <c r="Y44" s="215"/>
      <c r="Z44" s="215"/>
      <c r="AA44" s="215"/>
    </row>
    <row r="45" spans="1:29" x14ac:dyDescent="0.15">
      <c r="A45" s="118"/>
      <c r="B45" s="124"/>
      <c r="C45" s="125"/>
      <c r="D45" s="121"/>
      <c r="E45" s="121"/>
      <c r="F45" s="126"/>
      <c r="G45" s="121"/>
      <c r="H45" s="126"/>
      <c r="I45" s="127"/>
      <c r="J45" s="127"/>
      <c r="K45" s="123"/>
      <c r="L45" s="121"/>
      <c r="M45" s="121"/>
      <c r="N45" s="123"/>
      <c r="O45" s="123"/>
      <c r="P45" s="210"/>
      <c r="Q45" s="210"/>
      <c r="R45" s="211"/>
      <c r="S45" s="211"/>
      <c r="T45" s="214"/>
      <c r="U45" s="214"/>
      <c r="V45" s="214"/>
      <c r="W45" s="214"/>
      <c r="X45" s="215"/>
      <c r="Y45" s="215"/>
      <c r="Z45" s="215"/>
      <c r="AA45" s="215"/>
    </row>
    <row r="46" spans="1:29" x14ac:dyDescent="0.15">
      <c r="A46" s="118"/>
      <c r="B46" s="119"/>
      <c r="C46" s="120"/>
      <c r="D46" s="121"/>
      <c r="E46" s="121"/>
      <c r="F46" s="121"/>
      <c r="G46" s="121"/>
      <c r="H46" s="121"/>
      <c r="I46" s="121"/>
      <c r="J46" s="121"/>
      <c r="K46" s="121"/>
      <c r="L46" s="121"/>
      <c r="M46" s="121"/>
      <c r="N46" s="123"/>
      <c r="O46" s="123"/>
      <c r="P46" s="210"/>
      <c r="Q46" s="210"/>
      <c r="R46" s="211"/>
      <c r="S46" s="211"/>
      <c r="T46" s="212"/>
      <c r="U46" s="212"/>
      <c r="V46" s="212"/>
      <c r="W46" s="212"/>
      <c r="X46" s="213"/>
      <c r="Y46" s="213"/>
      <c r="Z46" s="213"/>
      <c r="AA46" s="213"/>
    </row>
    <row r="47" spans="1:29" x14ac:dyDescent="0.15">
      <c r="A47" s="118"/>
      <c r="B47" s="119"/>
      <c r="C47" s="120"/>
      <c r="D47" s="121"/>
      <c r="E47" s="121"/>
      <c r="F47" s="121"/>
      <c r="G47" s="121"/>
      <c r="H47" s="121"/>
      <c r="I47" s="121"/>
      <c r="J47" s="121"/>
      <c r="K47" s="121"/>
      <c r="L47" s="121"/>
      <c r="M47" s="121"/>
      <c r="N47" s="123"/>
      <c r="O47" s="123"/>
      <c r="P47" s="210"/>
      <c r="Q47" s="210"/>
      <c r="R47" s="211"/>
      <c r="S47" s="211"/>
      <c r="T47" s="212"/>
      <c r="U47" s="212"/>
      <c r="V47" s="212"/>
      <c r="W47" s="212"/>
      <c r="X47" s="213"/>
      <c r="Y47" s="213"/>
      <c r="Z47" s="213"/>
      <c r="AA47" s="213"/>
    </row>
    <row r="48" spans="1:29" x14ac:dyDescent="0.15">
      <c r="A48" s="118"/>
      <c r="B48" s="119"/>
      <c r="C48" s="120"/>
      <c r="D48" s="121"/>
      <c r="E48" s="121"/>
      <c r="F48" s="121"/>
      <c r="G48" s="121"/>
      <c r="H48" s="121"/>
      <c r="I48" s="121"/>
      <c r="J48" s="121"/>
      <c r="K48" s="121"/>
      <c r="L48" s="121"/>
      <c r="M48" s="121"/>
      <c r="N48" s="123"/>
      <c r="O48" s="128"/>
      <c r="P48" s="210"/>
      <c r="Q48" s="210"/>
      <c r="R48" s="211"/>
      <c r="S48" s="211"/>
      <c r="T48" s="212"/>
      <c r="U48" s="212"/>
      <c r="V48" s="212"/>
      <c r="W48" s="212"/>
      <c r="X48" s="213"/>
      <c r="Y48" s="213"/>
      <c r="Z48" s="213"/>
      <c r="AA48" s="213"/>
    </row>
    <row r="49" spans="1:27" x14ac:dyDescent="0.15">
      <c r="A49" s="118"/>
      <c r="B49" s="119"/>
      <c r="C49" s="120"/>
      <c r="D49" s="121"/>
      <c r="E49" s="121"/>
      <c r="F49" s="121"/>
      <c r="G49" s="121"/>
      <c r="H49" s="121"/>
      <c r="I49" s="121"/>
      <c r="J49" s="121"/>
      <c r="K49" s="121"/>
      <c r="L49" s="121"/>
      <c r="M49" s="121"/>
      <c r="N49" s="123"/>
      <c r="O49" s="128"/>
      <c r="P49" s="210"/>
      <c r="Q49" s="210"/>
      <c r="R49" s="211"/>
      <c r="S49" s="211"/>
      <c r="T49" s="212"/>
      <c r="U49" s="212"/>
      <c r="V49" s="212"/>
      <c r="W49" s="212"/>
      <c r="X49" s="213"/>
      <c r="Y49" s="213"/>
      <c r="Z49" s="213"/>
      <c r="AA49" s="213"/>
    </row>
    <row r="50" spans="1:27" x14ac:dyDescent="0.15">
      <c r="A50" s="118"/>
      <c r="B50" s="119"/>
      <c r="C50" s="120"/>
      <c r="D50" s="121"/>
      <c r="E50" s="121"/>
      <c r="F50" s="121"/>
      <c r="G50" s="121"/>
      <c r="H50" s="121"/>
      <c r="I50" s="121"/>
      <c r="J50" s="121"/>
      <c r="K50" s="121"/>
      <c r="L50" s="121"/>
      <c r="M50" s="121"/>
      <c r="N50" s="123"/>
      <c r="O50" s="128"/>
      <c r="P50" s="210"/>
      <c r="Q50" s="210"/>
      <c r="R50" s="211"/>
      <c r="S50" s="211"/>
      <c r="T50" s="212"/>
      <c r="U50" s="212"/>
      <c r="V50" s="212"/>
      <c r="W50" s="212"/>
      <c r="X50" s="213"/>
      <c r="Y50" s="213"/>
      <c r="Z50" s="213"/>
      <c r="AA50" s="213"/>
    </row>
    <row r="51" spans="1:27" x14ac:dyDescent="0.15">
      <c r="A51" s="118"/>
      <c r="B51" s="124"/>
      <c r="C51" s="125"/>
      <c r="D51" s="121"/>
      <c r="E51" s="121"/>
      <c r="F51" s="126"/>
      <c r="G51" s="121"/>
      <c r="H51" s="126"/>
      <c r="I51" s="127"/>
      <c r="J51" s="127"/>
      <c r="K51" s="123"/>
      <c r="L51" s="123"/>
      <c r="M51" s="127"/>
      <c r="N51" s="129"/>
      <c r="O51" s="123"/>
      <c r="P51" s="210"/>
      <c r="Q51" s="210"/>
      <c r="R51" s="211"/>
      <c r="S51" s="211"/>
      <c r="T51" s="130"/>
      <c r="U51" s="131"/>
      <c r="V51" s="131"/>
      <c r="W51" s="132"/>
      <c r="X51" s="213"/>
      <c r="Y51" s="213"/>
      <c r="Z51" s="213"/>
      <c r="AA51" s="213"/>
    </row>
    <row r="52" spans="1:27" x14ac:dyDescent="0.15">
      <c r="A52" s="118"/>
      <c r="B52" s="119"/>
      <c r="C52" s="120"/>
      <c r="D52" s="121"/>
      <c r="E52" s="121"/>
      <c r="F52" s="121"/>
      <c r="G52" s="121"/>
      <c r="H52" s="121"/>
      <c r="I52" s="121"/>
      <c r="J52" s="121"/>
      <c r="K52" s="121"/>
      <c r="L52" s="121"/>
      <c r="M52" s="121"/>
      <c r="N52" s="123"/>
      <c r="O52" s="128"/>
      <c r="P52" s="210"/>
      <c r="Q52" s="210"/>
      <c r="R52" s="211"/>
      <c r="S52" s="211"/>
      <c r="T52" s="214"/>
      <c r="U52" s="214"/>
      <c r="V52" s="214"/>
      <c r="W52" s="214"/>
      <c r="X52" s="215"/>
      <c r="Y52" s="215"/>
      <c r="Z52" s="215"/>
      <c r="AA52" s="215"/>
    </row>
    <row r="53" spans="1:27" x14ac:dyDescent="0.15">
      <c r="A53" s="118"/>
      <c r="B53" s="119"/>
      <c r="C53" s="120"/>
      <c r="D53" s="121"/>
      <c r="E53" s="121"/>
      <c r="F53" s="121"/>
      <c r="G53" s="121"/>
      <c r="H53" s="121"/>
      <c r="I53" s="121"/>
      <c r="J53" s="121"/>
      <c r="K53" s="121"/>
      <c r="L53" s="121"/>
      <c r="M53" s="121"/>
      <c r="N53" s="123"/>
      <c r="O53" s="128"/>
      <c r="P53" s="210"/>
      <c r="Q53" s="210"/>
      <c r="R53" s="211"/>
      <c r="S53" s="211"/>
      <c r="T53" s="214"/>
      <c r="U53" s="214"/>
      <c r="V53" s="214"/>
      <c r="W53" s="214"/>
      <c r="X53" s="215"/>
      <c r="Y53" s="215"/>
      <c r="Z53" s="215"/>
      <c r="AA53" s="215"/>
    </row>
    <row r="54" spans="1:27" x14ac:dyDescent="0.15">
      <c r="A54" s="118"/>
      <c r="B54" s="119"/>
      <c r="C54" s="120"/>
      <c r="D54" s="121"/>
      <c r="E54" s="121"/>
      <c r="F54" s="121"/>
      <c r="G54" s="121"/>
      <c r="H54" s="121"/>
      <c r="I54" s="121"/>
      <c r="J54" s="121"/>
      <c r="K54" s="121"/>
      <c r="L54" s="121"/>
      <c r="M54" s="121"/>
      <c r="N54" s="123"/>
      <c r="O54" s="128"/>
      <c r="P54" s="210"/>
      <c r="Q54" s="210"/>
      <c r="R54" s="211"/>
      <c r="S54" s="211"/>
      <c r="T54" s="214"/>
      <c r="U54" s="214"/>
      <c r="V54" s="214"/>
      <c r="W54" s="214"/>
      <c r="X54" s="215"/>
      <c r="Y54" s="215"/>
      <c r="Z54" s="215"/>
      <c r="AA54" s="215"/>
    </row>
    <row r="55" spans="1:27" x14ac:dyDescent="0.15">
      <c r="A55" s="118"/>
      <c r="B55" s="119"/>
      <c r="C55" s="120"/>
      <c r="D55" s="121"/>
      <c r="E55" s="121"/>
      <c r="F55" s="121"/>
      <c r="G55" s="121"/>
      <c r="H55" s="121"/>
      <c r="I55" s="121"/>
      <c r="J55" s="121"/>
      <c r="K55" s="121"/>
      <c r="L55" s="121"/>
      <c r="M55" s="121"/>
      <c r="N55" s="123"/>
      <c r="O55" s="128"/>
      <c r="P55" s="210"/>
      <c r="Q55" s="210"/>
      <c r="R55" s="211"/>
      <c r="S55" s="211"/>
      <c r="T55" s="214"/>
      <c r="U55" s="214"/>
      <c r="V55" s="214"/>
      <c r="W55" s="214"/>
      <c r="X55" s="215"/>
      <c r="Y55" s="215"/>
      <c r="Z55" s="215"/>
      <c r="AA55" s="215"/>
    </row>
    <row r="56" spans="1:27" x14ac:dyDescent="0.15">
      <c r="A56" s="118"/>
      <c r="B56" s="119"/>
      <c r="C56" s="120"/>
      <c r="D56" s="121"/>
      <c r="E56" s="121"/>
      <c r="F56" s="121"/>
      <c r="G56" s="122" t="s">
        <v>44</v>
      </c>
      <c r="H56" s="121"/>
      <c r="I56" s="121"/>
      <c r="J56" s="121"/>
      <c r="K56" s="121"/>
      <c r="L56" s="121"/>
      <c r="M56" s="121"/>
      <c r="N56" s="123"/>
      <c r="O56" s="128"/>
      <c r="P56" s="210"/>
      <c r="Q56" s="210"/>
      <c r="R56" s="211"/>
      <c r="S56" s="211"/>
      <c r="T56" s="214"/>
      <c r="U56" s="214"/>
      <c r="V56" s="214"/>
      <c r="W56" s="214"/>
      <c r="X56" s="215"/>
      <c r="Y56" s="215"/>
      <c r="Z56" s="215"/>
      <c r="AA56" s="215"/>
    </row>
    <row r="57" spans="1:27" x14ac:dyDescent="0.15">
      <c r="A57" s="118"/>
      <c r="B57" s="119"/>
      <c r="C57" s="120"/>
      <c r="D57" s="121"/>
      <c r="E57" s="121"/>
      <c r="F57" s="121"/>
      <c r="G57" s="121"/>
      <c r="H57" s="121"/>
      <c r="I57" s="121"/>
      <c r="J57" s="121"/>
      <c r="K57" s="121"/>
      <c r="L57" s="121"/>
      <c r="M57" s="121"/>
      <c r="N57" s="123"/>
      <c r="O57" s="128"/>
      <c r="P57" s="210"/>
      <c r="Q57" s="210"/>
      <c r="R57" s="211"/>
      <c r="S57" s="211"/>
      <c r="T57" s="214"/>
      <c r="U57" s="214"/>
      <c r="V57" s="214"/>
      <c r="W57" s="214"/>
      <c r="X57" s="215"/>
      <c r="Y57" s="215"/>
      <c r="Z57" s="215"/>
      <c r="AA57" s="215"/>
    </row>
    <row r="58" spans="1:27" x14ac:dyDescent="0.15">
      <c r="A58" s="118"/>
      <c r="B58" s="119"/>
      <c r="C58" s="120"/>
      <c r="D58" s="121"/>
      <c r="E58" s="121"/>
      <c r="F58" s="121"/>
      <c r="G58" s="121"/>
      <c r="H58" s="121"/>
      <c r="I58" s="121"/>
      <c r="J58" s="121"/>
      <c r="K58" s="121"/>
      <c r="L58" s="121"/>
      <c r="M58" s="121"/>
      <c r="N58" s="123"/>
      <c r="O58" s="128"/>
      <c r="P58" s="210"/>
      <c r="Q58" s="210"/>
      <c r="R58" s="211"/>
      <c r="S58" s="211"/>
      <c r="T58" s="214"/>
      <c r="U58" s="214"/>
      <c r="V58" s="214"/>
      <c r="W58" s="214"/>
      <c r="X58" s="215"/>
      <c r="Y58" s="215"/>
      <c r="Z58" s="215"/>
      <c r="AA58" s="215"/>
    </row>
    <row r="59" spans="1:27" x14ac:dyDescent="0.15">
      <c r="A59" s="118"/>
      <c r="B59" s="119"/>
      <c r="C59" s="120"/>
      <c r="D59" s="121"/>
      <c r="E59" s="121"/>
      <c r="F59" s="121"/>
      <c r="G59" s="121"/>
      <c r="H59" s="121"/>
      <c r="I59" s="121"/>
      <c r="J59" s="121"/>
      <c r="K59" s="121"/>
      <c r="L59" s="121"/>
      <c r="M59" s="121"/>
      <c r="N59" s="123"/>
      <c r="O59" s="128"/>
      <c r="P59" s="210"/>
      <c r="Q59" s="210"/>
      <c r="R59" s="211"/>
      <c r="S59" s="211"/>
      <c r="T59" s="214"/>
      <c r="U59" s="214"/>
      <c r="V59" s="214"/>
      <c r="W59" s="214"/>
      <c r="X59" s="215"/>
      <c r="Y59" s="215"/>
      <c r="Z59" s="215"/>
      <c r="AA59" s="215"/>
    </row>
    <row r="60" spans="1:27" x14ac:dyDescent="0.15">
      <c r="A60" s="118"/>
      <c r="B60" s="119"/>
      <c r="C60" s="120"/>
      <c r="D60" s="121"/>
      <c r="E60" s="121"/>
      <c r="F60" s="121"/>
      <c r="G60" s="121"/>
      <c r="H60" s="121"/>
      <c r="I60" s="121"/>
      <c r="J60" s="121"/>
      <c r="K60" s="121"/>
      <c r="L60" s="121"/>
      <c r="M60" s="121"/>
      <c r="N60" s="123"/>
      <c r="O60" s="128"/>
      <c r="P60" s="210"/>
      <c r="Q60" s="210"/>
      <c r="R60" s="211"/>
      <c r="S60" s="211"/>
      <c r="T60" s="214"/>
      <c r="U60" s="214"/>
      <c r="V60" s="214"/>
      <c r="W60" s="214"/>
      <c r="X60" s="215"/>
      <c r="Y60" s="215"/>
      <c r="Z60" s="215"/>
      <c r="AA60" s="215"/>
    </row>
    <row r="61" spans="1:27" x14ac:dyDescent="0.15">
      <c r="A61" s="118"/>
      <c r="B61" s="119"/>
      <c r="C61" s="120"/>
      <c r="D61" s="121"/>
      <c r="E61" s="121"/>
      <c r="F61" s="121"/>
      <c r="G61" s="121"/>
      <c r="H61" s="121"/>
      <c r="I61" s="121"/>
      <c r="J61" s="121"/>
      <c r="K61" s="121"/>
      <c r="L61" s="121"/>
      <c r="M61" s="121"/>
      <c r="N61" s="123"/>
      <c r="O61" s="128"/>
      <c r="P61" s="210"/>
      <c r="Q61" s="210"/>
      <c r="R61" s="211"/>
      <c r="S61" s="211"/>
      <c r="T61" s="214"/>
      <c r="U61" s="214"/>
      <c r="V61" s="214"/>
      <c r="W61" s="214"/>
      <c r="X61" s="215"/>
      <c r="Y61" s="215"/>
      <c r="Z61" s="215"/>
      <c r="AA61" s="215"/>
    </row>
    <row r="62" spans="1:27" x14ac:dyDescent="0.15">
      <c r="A62" s="118"/>
      <c r="B62" s="119"/>
      <c r="C62" s="120"/>
      <c r="D62" s="121"/>
      <c r="E62" s="121"/>
      <c r="F62" s="121"/>
      <c r="G62" s="121"/>
      <c r="H62" s="121"/>
      <c r="I62" s="121"/>
      <c r="J62" s="121"/>
      <c r="K62" s="121"/>
      <c r="L62" s="121"/>
      <c r="M62" s="121"/>
      <c r="N62" s="123"/>
      <c r="O62" s="128"/>
      <c r="P62" s="210"/>
      <c r="Q62" s="210"/>
      <c r="R62" s="211"/>
      <c r="S62" s="211"/>
      <c r="T62" s="214"/>
      <c r="U62" s="214"/>
      <c r="V62" s="214"/>
      <c r="W62" s="214"/>
      <c r="X62" s="215"/>
      <c r="Y62" s="215"/>
      <c r="Z62" s="215"/>
      <c r="AA62" s="215"/>
    </row>
    <row r="63" spans="1:27" x14ac:dyDescent="0.15">
      <c r="A63" s="118"/>
      <c r="B63" s="119"/>
      <c r="C63" s="120"/>
      <c r="D63" s="121"/>
      <c r="E63" s="121"/>
      <c r="F63" s="121"/>
      <c r="G63" s="121"/>
      <c r="H63" s="121"/>
      <c r="I63" s="121"/>
      <c r="J63" s="121"/>
      <c r="K63" s="121"/>
      <c r="L63" s="121"/>
      <c r="M63" s="121"/>
      <c r="N63" s="123"/>
      <c r="O63" s="128"/>
      <c r="P63" s="210"/>
      <c r="Q63" s="210"/>
      <c r="R63" s="211"/>
      <c r="S63" s="211"/>
      <c r="T63" s="214"/>
      <c r="U63" s="214"/>
      <c r="V63" s="214"/>
      <c r="W63" s="214"/>
      <c r="X63" s="215"/>
      <c r="Y63" s="215"/>
      <c r="Z63" s="215"/>
      <c r="AA63" s="215"/>
    </row>
    <row r="64" spans="1:27" x14ac:dyDescent="0.15">
      <c r="A64" s="118"/>
      <c r="B64" s="119"/>
      <c r="C64" s="120"/>
      <c r="D64" s="121"/>
      <c r="E64" s="121"/>
      <c r="F64" s="121"/>
      <c r="G64" s="121"/>
      <c r="H64" s="121"/>
      <c r="I64" s="121"/>
      <c r="J64" s="121"/>
      <c r="K64" s="121"/>
      <c r="L64" s="121"/>
      <c r="M64" s="121"/>
      <c r="N64" s="123"/>
      <c r="O64" s="128"/>
      <c r="P64" s="210"/>
      <c r="Q64" s="210"/>
      <c r="R64" s="211"/>
      <c r="S64" s="211"/>
      <c r="T64" s="214"/>
      <c r="U64" s="214"/>
      <c r="V64" s="214"/>
      <c r="W64" s="214"/>
      <c r="X64" s="215"/>
      <c r="Y64" s="215"/>
      <c r="Z64" s="215"/>
      <c r="AA64" s="215"/>
    </row>
    <row r="65" spans="1:27" x14ac:dyDescent="0.15">
      <c r="A65" s="118"/>
      <c r="B65" s="119"/>
      <c r="C65" s="120"/>
      <c r="D65" s="121"/>
      <c r="E65" s="121"/>
      <c r="F65" s="121"/>
      <c r="G65" s="121"/>
      <c r="H65" s="121"/>
      <c r="I65" s="121"/>
      <c r="J65" s="121"/>
      <c r="K65" s="121"/>
      <c r="L65" s="121"/>
      <c r="M65" s="121"/>
      <c r="N65" s="123"/>
      <c r="O65" s="128"/>
      <c r="P65" s="210"/>
      <c r="Q65" s="210"/>
      <c r="R65" s="211"/>
      <c r="S65" s="211"/>
      <c r="T65" s="214"/>
      <c r="U65" s="214"/>
      <c r="V65" s="214"/>
      <c r="W65" s="214"/>
      <c r="X65" s="215"/>
      <c r="Y65" s="215"/>
      <c r="Z65" s="215"/>
      <c r="AA65" s="215"/>
    </row>
    <row r="66" spans="1:27" x14ac:dyDescent="0.15">
      <c r="A66" s="118"/>
      <c r="B66" s="119"/>
      <c r="C66" s="120"/>
      <c r="D66" s="121"/>
      <c r="E66" s="121"/>
      <c r="F66" s="121"/>
      <c r="G66" s="121"/>
      <c r="H66" s="121"/>
      <c r="I66" s="121"/>
      <c r="J66" s="121"/>
      <c r="K66" s="121"/>
      <c r="L66" s="121"/>
      <c r="M66" s="121"/>
      <c r="N66" s="123"/>
      <c r="O66" s="128"/>
      <c r="P66" s="210"/>
      <c r="Q66" s="210"/>
      <c r="R66" s="211"/>
      <c r="S66" s="211"/>
      <c r="T66" s="214"/>
      <c r="U66" s="214"/>
      <c r="V66" s="214"/>
      <c r="W66" s="214"/>
      <c r="X66" s="215"/>
      <c r="Y66" s="215"/>
      <c r="Z66" s="215"/>
      <c r="AA66" s="215"/>
    </row>
    <row r="67" spans="1:27" x14ac:dyDescent="0.15">
      <c r="A67" s="118"/>
      <c r="B67" s="119"/>
      <c r="C67" s="120"/>
      <c r="D67" s="121"/>
      <c r="E67" s="121"/>
      <c r="F67" s="121"/>
      <c r="G67" s="121"/>
      <c r="H67" s="121"/>
      <c r="I67" s="121"/>
      <c r="J67" s="121"/>
      <c r="K67" s="121"/>
      <c r="L67" s="121"/>
      <c r="M67" s="121"/>
      <c r="N67" s="123"/>
      <c r="O67" s="128"/>
      <c r="P67" s="210"/>
      <c r="Q67" s="210"/>
      <c r="R67" s="211"/>
      <c r="S67" s="211"/>
      <c r="T67" s="214"/>
      <c r="U67" s="214"/>
      <c r="V67" s="214"/>
      <c r="W67" s="214"/>
      <c r="X67" s="215"/>
      <c r="Y67" s="215"/>
      <c r="Z67" s="215"/>
      <c r="AA67" s="215"/>
    </row>
    <row r="68" spans="1:27" x14ac:dyDescent="0.15">
      <c r="A68" s="118"/>
      <c r="B68" s="119"/>
      <c r="C68" s="120"/>
      <c r="D68" s="121"/>
      <c r="E68" s="121"/>
      <c r="F68" s="121"/>
      <c r="G68" s="121"/>
      <c r="H68" s="121"/>
      <c r="I68" s="121"/>
      <c r="J68" s="121"/>
      <c r="K68" s="121"/>
      <c r="L68" s="121"/>
      <c r="M68" s="121"/>
      <c r="N68" s="123"/>
      <c r="O68" s="128"/>
      <c r="P68" s="210"/>
      <c r="Q68" s="210"/>
      <c r="R68" s="211"/>
      <c r="S68" s="211"/>
      <c r="T68" s="214"/>
      <c r="U68" s="214"/>
      <c r="V68" s="214"/>
      <c r="W68" s="214"/>
      <c r="X68" s="215"/>
      <c r="Y68" s="215"/>
      <c r="Z68" s="215"/>
      <c r="AA68" s="215"/>
    </row>
    <row r="69" spans="1:27" x14ac:dyDescent="0.15">
      <c r="A69" s="118"/>
      <c r="B69" s="119"/>
      <c r="C69" s="120"/>
      <c r="D69" s="121"/>
      <c r="E69" s="121"/>
      <c r="F69" s="121"/>
      <c r="G69" s="121"/>
      <c r="H69" s="121"/>
      <c r="I69" s="121"/>
      <c r="J69" s="121"/>
      <c r="K69" s="121"/>
      <c r="L69" s="121"/>
      <c r="M69" s="121"/>
      <c r="N69" s="123"/>
      <c r="O69" s="128"/>
      <c r="P69" s="210"/>
      <c r="Q69" s="210"/>
      <c r="R69" s="211"/>
      <c r="S69" s="211"/>
      <c r="T69" s="214"/>
      <c r="U69" s="214"/>
      <c r="V69" s="214"/>
      <c r="W69" s="214"/>
      <c r="X69" s="215"/>
      <c r="Y69" s="215"/>
      <c r="Z69" s="215"/>
      <c r="AA69" s="215"/>
    </row>
    <row r="70" spans="1:27" ht="15" thickBot="1" x14ac:dyDescent="0.2">
      <c r="A70" s="133"/>
      <c r="B70" s="134"/>
      <c r="C70" s="135"/>
      <c r="D70" s="136"/>
      <c r="E70" s="136"/>
      <c r="F70" s="136"/>
      <c r="G70" s="136"/>
      <c r="H70" s="136"/>
      <c r="I70" s="136"/>
      <c r="J70" s="136"/>
      <c r="K70" s="136"/>
      <c r="L70" s="136"/>
      <c r="M70" s="136"/>
      <c r="N70" s="137"/>
      <c r="O70" s="138"/>
      <c r="P70" s="216"/>
      <c r="Q70" s="216"/>
      <c r="R70" s="217"/>
      <c r="S70" s="217"/>
      <c r="T70" s="218"/>
      <c r="U70" s="218"/>
      <c r="V70" s="218"/>
      <c r="W70" s="218"/>
      <c r="X70" s="219"/>
      <c r="Y70" s="219"/>
      <c r="Z70" s="219"/>
      <c r="AA70" s="219"/>
    </row>
  </sheetData>
  <sheetProtection selectLockedCells="1"/>
  <mergeCells count="172">
    <mergeCell ref="P70:Q70"/>
    <mergeCell ref="R70:S70"/>
    <mergeCell ref="T70:W70"/>
    <mergeCell ref="X70:AA70"/>
    <mergeCell ref="P68:Q68"/>
    <mergeCell ref="R68:S68"/>
    <mergeCell ref="T68:W68"/>
    <mergeCell ref="X68:AA68"/>
    <mergeCell ref="P69:Q69"/>
    <mergeCell ref="R69:S69"/>
    <mergeCell ref="T69:W69"/>
    <mergeCell ref="X69:AA69"/>
    <mergeCell ref="P66:Q66"/>
    <mergeCell ref="R66:S66"/>
    <mergeCell ref="T66:W66"/>
    <mergeCell ref="X66:AA66"/>
    <mergeCell ref="P67:Q67"/>
    <mergeCell ref="R67:S67"/>
    <mergeCell ref="T67:W67"/>
    <mergeCell ref="X67:AA67"/>
    <mergeCell ref="P64:Q64"/>
    <mergeCell ref="R64:S64"/>
    <mergeCell ref="T64:W64"/>
    <mergeCell ref="X64:AA64"/>
    <mergeCell ref="P65:Q65"/>
    <mergeCell ref="R65:S65"/>
    <mergeCell ref="T65:W65"/>
    <mergeCell ref="X65:AA65"/>
    <mergeCell ref="P62:Q62"/>
    <mergeCell ref="R62:S62"/>
    <mergeCell ref="T62:W62"/>
    <mergeCell ref="X62:AA62"/>
    <mergeCell ref="P63:Q63"/>
    <mergeCell ref="R63:S63"/>
    <mergeCell ref="T63:W63"/>
    <mergeCell ref="X63:AA63"/>
    <mergeCell ref="P60:Q60"/>
    <mergeCell ref="R60:S60"/>
    <mergeCell ref="T60:W60"/>
    <mergeCell ref="X60:AA60"/>
    <mergeCell ref="P61:Q61"/>
    <mergeCell ref="R61:S61"/>
    <mergeCell ref="T61:W61"/>
    <mergeCell ref="X61:AA61"/>
    <mergeCell ref="P58:Q58"/>
    <mergeCell ref="R58:S58"/>
    <mergeCell ref="T58:W58"/>
    <mergeCell ref="X58:AA58"/>
    <mergeCell ref="P59:Q59"/>
    <mergeCell ref="R59:S59"/>
    <mergeCell ref="T59:W59"/>
    <mergeCell ref="X59:AA59"/>
    <mergeCell ref="P56:Q56"/>
    <mergeCell ref="R56:S56"/>
    <mergeCell ref="T56:W56"/>
    <mergeCell ref="X56:AA56"/>
    <mergeCell ref="P57:Q57"/>
    <mergeCell ref="R57:S57"/>
    <mergeCell ref="T57:W57"/>
    <mergeCell ref="X57:AA57"/>
    <mergeCell ref="P54:Q54"/>
    <mergeCell ref="R54:S54"/>
    <mergeCell ref="T54:W54"/>
    <mergeCell ref="X54:AA54"/>
    <mergeCell ref="P55:Q55"/>
    <mergeCell ref="R55:S55"/>
    <mergeCell ref="T55:W55"/>
    <mergeCell ref="X55:AA55"/>
    <mergeCell ref="P52:Q52"/>
    <mergeCell ref="R52:S52"/>
    <mergeCell ref="T52:W52"/>
    <mergeCell ref="X52:AA52"/>
    <mergeCell ref="P53:Q53"/>
    <mergeCell ref="R53:S53"/>
    <mergeCell ref="T53:W53"/>
    <mergeCell ref="X53:AA53"/>
    <mergeCell ref="P50:Q50"/>
    <mergeCell ref="R50:S50"/>
    <mergeCell ref="T50:W50"/>
    <mergeCell ref="X50:AA50"/>
    <mergeCell ref="P51:Q51"/>
    <mergeCell ref="R51:S51"/>
    <mergeCell ref="X51:AA51"/>
    <mergeCell ref="P48:Q48"/>
    <mergeCell ref="R48:S48"/>
    <mergeCell ref="T48:W48"/>
    <mergeCell ref="X48:AA48"/>
    <mergeCell ref="P49:Q49"/>
    <mergeCell ref="R49:S49"/>
    <mergeCell ref="T49:W49"/>
    <mergeCell ref="X49:AA49"/>
    <mergeCell ref="P46:Q46"/>
    <mergeCell ref="R46:S46"/>
    <mergeCell ref="T46:W46"/>
    <mergeCell ref="X46:AA46"/>
    <mergeCell ref="P47:Q47"/>
    <mergeCell ref="R47:S47"/>
    <mergeCell ref="T47:W47"/>
    <mergeCell ref="X47:AA47"/>
    <mergeCell ref="P44:Q44"/>
    <mergeCell ref="R44:S44"/>
    <mergeCell ref="T44:W44"/>
    <mergeCell ref="X44:AA44"/>
    <mergeCell ref="P45:Q45"/>
    <mergeCell ref="R45:S45"/>
    <mergeCell ref="T45:W45"/>
    <mergeCell ref="X45:AA45"/>
    <mergeCell ref="Z41:AA41"/>
    <mergeCell ref="A43:B43"/>
    <mergeCell ref="C43:O43"/>
    <mergeCell ref="P43:Q43"/>
    <mergeCell ref="R43:S43"/>
    <mergeCell ref="T43:W43"/>
    <mergeCell ref="X43:AA43"/>
    <mergeCell ref="P36:Q36"/>
    <mergeCell ref="R36:S36"/>
    <mergeCell ref="T36:W36"/>
    <mergeCell ref="X36:AA36"/>
    <mergeCell ref="P38:Q38"/>
    <mergeCell ref="R38:S38"/>
    <mergeCell ref="P34:Q34"/>
    <mergeCell ref="R34:S34"/>
    <mergeCell ref="P35:Q35"/>
    <mergeCell ref="R35:S35"/>
    <mergeCell ref="T35:W35"/>
    <mergeCell ref="X35:AA35"/>
    <mergeCell ref="P32:Q32"/>
    <mergeCell ref="R32:S32"/>
    <mergeCell ref="T32:W32"/>
    <mergeCell ref="X32:AA32"/>
    <mergeCell ref="P33:Q33"/>
    <mergeCell ref="R33:S33"/>
    <mergeCell ref="X33:AA33"/>
    <mergeCell ref="P31:Q31"/>
    <mergeCell ref="R31:S31"/>
    <mergeCell ref="T31:W31"/>
    <mergeCell ref="X31:AA31"/>
    <mergeCell ref="C28:N28"/>
    <mergeCell ref="P28:Q28"/>
    <mergeCell ref="R28:S28"/>
    <mergeCell ref="T28:W28"/>
    <mergeCell ref="X28:AA28"/>
    <mergeCell ref="P29:Q29"/>
    <mergeCell ref="R29:S29"/>
    <mergeCell ref="T29:W29"/>
    <mergeCell ref="X29:AA29"/>
    <mergeCell ref="C27:N27"/>
    <mergeCell ref="P27:Q27"/>
    <mergeCell ref="R27:S27"/>
    <mergeCell ref="T27:W27"/>
    <mergeCell ref="X27:AA27"/>
    <mergeCell ref="P30:Q30"/>
    <mergeCell ref="R30:S30"/>
    <mergeCell ref="T30:W30"/>
    <mergeCell ref="X30:AA30"/>
    <mergeCell ref="F11:J11"/>
    <mergeCell ref="F12:J12"/>
    <mergeCell ref="F13:J13"/>
    <mergeCell ref="F18:K18"/>
    <mergeCell ref="A26:B26"/>
    <mergeCell ref="C26:O26"/>
    <mergeCell ref="S1:AA1"/>
    <mergeCell ref="T2:AA2"/>
    <mergeCell ref="A3:AA3"/>
    <mergeCell ref="A5:L5"/>
    <mergeCell ref="V5:AA5"/>
    <mergeCell ref="S9:AA10"/>
    <mergeCell ref="F10:P10"/>
    <mergeCell ref="P26:Q26"/>
    <mergeCell ref="R26:S26"/>
    <mergeCell ref="T26:W26"/>
    <mergeCell ref="X26:AA26"/>
  </mergeCells>
  <phoneticPr fontId="4"/>
  <pageMargins left="0.25" right="0.25" top="0.75" bottom="0.75" header="0.3" footer="0.3"/>
  <pageSetup paperSize="9" firstPageNumber="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158" workbookViewId="0">
      <selection activeCell="C6" sqref="C6"/>
    </sheetView>
  </sheetViews>
  <sheetFormatPr baseColWidth="12" defaultColWidth="13" defaultRowHeight="14" x14ac:dyDescent="0.15"/>
  <cols>
    <col min="1" max="1" width="6.1640625" style="1" customWidth="1"/>
    <col min="2" max="2" width="17.1640625" style="1" customWidth="1"/>
    <col min="3" max="3" width="28.6640625" style="1" customWidth="1"/>
    <col min="4" max="6" width="10.5" style="1" customWidth="1"/>
    <col min="7" max="7" width="45.5" style="1" customWidth="1"/>
    <col min="8" max="16384" width="13" style="1"/>
  </cols>
  <sheetData>
    <row r="1" spans="1:9" ht="15" thickBot="1" x14ac:dyDescent="0.2">
      <c r="A1" s="2" t="str">
        <f>表紙!B6</f>
        <v>Pepper用施設案内アプリ_x000D_概算御見積り</v>
      </c>
      <c r="B1" s="2"/>
      <c r="C1" s="2"/>
      <c r="D1" s="2"/>
      <c r="E1" s="2"/>
      <c r="F1" s="2"/>
      <c r="G1" s="2"/>
    </row>
    <row r="2" spans="1:9" ht="15" thickBot="1" x14ac:dyDescent="0.2">
      <c r="A2" s="146"/>
      <c r="B2" s="147" t="s">
        <v>1</v>
      </c>
      <c r="C2" s="148" t="s">
        <v>2</v>
      </c>
      <c r="D2" s="149" t="s">
        <v>48</v>
      </c>
      <c r="E2" s="150" t="s">
        <v>49</v>
      </c>
      <c r="F2" s="150" t="s">
        <v>47</v>
      </c>
      <c r="G2" s="151" t="s">
        <v>3</v>
      </c>
    </row>
    <row r="3" spans="1:9" ht="15" thickBot="1" x14ac:dyDescent="0.2">
      <c r="A3" s="220" t="s">
        <v>4</v>
      </c>
      <c r="B3" s="153" t="s">
        <v>4</v>
      </c>
      <c r="C3" s="154" t="s">
        <v>53</v>
      </c>
      <c r="D3" s="155">
        <v>3</v>
      </c>
      <c r="E3" s="156">
        <v>60000</v>
      </c>
      <c r="F3" s="156">
        <f t="shared" ref="F3:F5" si="0">D3*E3</f>
        <v>180000</v>
      </c>
      <c r="G3" s="159" t="s">
        <v>58</v>
      </c>
    </row>
    <row r="4" spans="1:9" ht="27" thickBot="1" x14ac:dyDescent="0.2">
      <c r="A4" s="220"/>
      <c r="B4" s="140"/>
      <c r="C4" s="152" t="s">
        <v>54</v>
      </c>
      <c r="D4" s="139">
        <f>(SUM(D5:D6)+D20)*0.1</f>
        <v>2.2749999999999999</v>
      </c>
      <c r="E4" s="141">
        <v>60000</v>
      </c>
      <c r="F4" s="142">
        <f t="shared" si="0"/>
        <v>136500</v>
      </c>
      <c r="G4" s="157" t="s">
        <v>57</v>
      </c>
    </row>
    <row r="5" spans="1:9" ht="15" thickBot="1" x14ac:dyDescent="0.2">
      <c r="A5" s="220"/>
      <c r="B5" s="140"/>
      <c r="C5" s="152" t="s">
        <v>56</v>
      </c>
      <c r="D5" s="139">
        <v>2</v>
      </c>
      <c r="E5" s="141">
        <v>60000</v>
      </c>
      <c r="F5" s="142">
        <f t="shared" si="0"/>
        <v>120000</v>
      </c>
      <c r="G5" s="157"/>
    </row>
    <row r="6" spans="1:9" ht="15" thickBot="1" x14ac:dyDescent="0.2">
      <c r="A6" s="220"/>
      <c r="B6" s="140"/>
      <c r="C6" s="152"/>
      <c r="D6" s="139"/>
      <c r="E6" s="141"/>
      <c r="F6" s="142"/>
      <c r="G6" s="157"/>
    </row>
    <row r="7" spans="1:9" ht="15" thickBot="1" x14ac:dyDescent="0.2">
      <c r="A7" s="220"/>
      <c r="B7" s="140"/>
      <c r="C7" s="143"/>
      <c r="D7" s="3"/>
      <c r="E7" s="144"/>
      <c r="F7" s="144"/>
      <c r="G7" s="145"/>
      <c r="I7" s="158"/>
    </row>
    <row r="8" spans="1:9" ht="18" thickBot="1" x14ac:dyDescent="0.2">
      <c r="A8" s="231"/>
      <c r="B8" s="232" t="s">
        <v>7</v>
      </c>
      <c r="C8" s="221"/>
      <c r="D8" s="222">
        <f>SUM(D3:D7)</f>
        <v>7.2750000000000004</v>
      </c>
      <c r="E8" s="223"/>
      <c r="F8" s="224">
        <f>SUM(F3:F7)</f>
        <v>436500</v>
      </c>
      <c r="G8" s="225"/>
    </row>
    <row r="9" spans="1:9" x14ac:dyDescent="0.15">
      <c r="A9" s="239" t="s">
        <v>52</v>
      </c>
      <c r="B9" s="248" t="s">
        <v>63</v>
      </c>
      <c r="C9" s="226" t="s">
        <v>154</v>
      </c>
      <c r="D9" s="227">
        <v>4</v>
      </c>
      <c r="E9" s="141">
        <v>60000</v>
      </c>
      <c r="F9" s="228">
        <f t="shared" ref="F9:F16" si="1">D9*E9</f>
        <v>240000</v>
      </c>
      <c r="G9" s="229"/>
    </row>
    <row r="10" spans="1:9" x14ac:dyDescent="0.15">
      <c r="A10" s="240"/>
      <c r="B10" s="249"/>
      <c r="C10" s="226" t="s">
        <v>171</v>
      </c>
      <c r="D10" s="227">
        <v>2.5</v>
      </c>
      <c r="E10" s="141">
        <v>60000</v>
      </c>
      <c r="F10" s="228">
        <f t="shared" si="1"/>
        <v>150000</v>
      </c>
      <c r="G10" s="229" t="s">
        <v>172</v>
      </c>
    </row>
    <row r="11" spans="1:9" x14ac:dyDescent="0.15">
      <c r="A11" s="240"/>
      <c r="B11" s="250"/>
      <c r="C11" s="226" t="s">
        <v>140</v>
      </c>
      <c r="D11" s="227">
        <v>1.5</v>
      </c>
      <c r="E11" s="141">
        <v>60000</v>
      </c>
      <c r="F11" s="228">
        <f t="shared" si="1"/>
        <v>90000</v>
      </c>
      <c r="G11" s="229" t="s">
        <v>179</v>
      </c>
    </row>
    <row r="12" spans="1:9" x14ac:dyDescent="0.15">
      <c r="A12" s="240"/>
      <c r="B12" s="248" t="s">
        <v>167</v>
      </c>
      <c r="C12" s="226" t="s">
        <v>173</v>
      </c>
      <c r="D12" s="227">
        <v>3.25</v>
      </c>
      <c r="E12" s="141">
        <v>60000</v>
      </c>
      <c r="F12" s="228">
        <f t="shared" si="1"/>
        <v>195000</v>
      </c>
      <c r="G12" s="229" t="s">
        <v>174</v>
      </c>
    </row>
    <row r="13" spans="1:9" x14ac:dyDescent="0.15">
      <c r="A13" s="240"/>
      <c r="B13" s="249"/>
      <c r="C13" s="226" t="s">
        <v>177</v>
      </c>
      <c r="D13" s="227">
        <v>1</v>
      </c>
      <c r="E13" s="141">
        <v>60000</v>
      </c>
      <c r="F13" s="228">
        <f t="shared" si="1"/>
        <v>60000</v>
      </c>
      <c r="G13" s="229" t="s">
        <v>180</v>
      </c>
    </row>
    <row r="14" spans="1:9" x14ac:dyDescent="0.15">
      <c r="A14" s="240"/>
      <c r="B14" s="249"/>
      <c r="C14" s="226" t="s">
        <v>175</v>
      </c>
      <c r="D14" s="227">
        <v>3</v>
      </c>
      <c r="E14" s="141">
        <v>60000</v>
      </c>
      <c r="F14" s="228">
        <f t="shared" si="1"/>
        <v>180000</v>
      </c>
      <c r="G14" s="229" t="s">
        <v>176</v>
      </c>
    </row>
    <row r="15" spans="1:9" x14ac:dyDescent="0.15">
      <c r="A15" s="240"/>
      <c r="B15" s="249"/>
      <c r="C15" s="226" t="s">
        <v>170</v>
      </c>
      <c r="D15" s="227">
        <v>0.5</v>
      </c>
      <c r="E15" s="141">
        <v>60000</v>
      </c>
      <c r="F15" s="228">
        <f t="shared" si="1"/>
        <v>30000</v>
      </c>
      <c r="G15" s="229"/>
    </row>
    <row r="16" spans="1:9" x14ac:dyDescent="0.15">
      <c r="A16" s="240"/>
      <c r="B16" s="250"/>
      <c r="C16" s="226" t="s">
        <v>160</v>
      </c>
      <c r="D16" s="227">
        <v>1</v>
      </c>
      <c r="E16" s="141">
        <v>60000</v>
      </c>
      <c r="F16" s="228">
        <f t="shared" si="1"/>
        <v>60000</v>
      </c>
      <c r="G16" s="229" t="s">
        <v>169</v>
      </c>
    </row>
    <row r="17" spans="1:7" x14ac:dyDescent="0.15">
      <c r="A17" s="240"/>
      <c r="B17" s="245"/>
      <c r="C17" s="226"/>
      <c r="D17" s="227"/>
      <c r="E17" s="141"/>
      <c r="F17" s="228"/>
      <c r="G17" s="229"/>
    </row>
    <row r="18" spans="1:7" x14ac:dyDescent="0.15">
      <c r="A18" s="240"/>
      <c r="B18" s="245" t="s">
        <v>55</v>
      </c>
      <c r="C18" s="226" t="s">
        <v>178</v>
      </c>
      <c r="D18" s="227">
        <v>2</v>
      </c>
      <c r="E18" s="141">
        <v>60000</v>
      </c>
      <c r="F18" s="228">
        <f>D18*E18</f>
        <v>120000</v>
      </c>
      <c r="G18" s="229" t="s">
        <v>168</v>
      </c>
    </row>
    <row r="19" spans="1:7" x14ac:dyDescent="0.15">
      <c r="A19" s="240"/>
      <c r="B19" s="246"/>
      <c r="C19" s="230" t="s">
        <v>162</v>
      </c>
      <c r="D19" s="227">
        <v>2</v>
      </c>
      <c r="E19" s="141">
        <v>60000</v>
      </c>
      <c r="F19" s="228">
        <f>D19*E19</f>
        <v>120000</v>
      </c>
      <c r="G19" s="247"/>
    </row>
    <row r="20" spans="1:7" ht="15" thickBot="1" x14ac:dyDescent="0.2">
      <c r="A20" s="238"/>
      <c r="B20" s="241" t="s">
        <v>8</v>
      </c>
      <c r="C20" s="241"/>
      <c r="D20" s="242">
        <f>SUM(D9:D19)</f>
        <v>20.75</v>
      </c>
      <c r="E20" s="243"/>
      <c r="F20" s="243">
        <f>SUM(F9:F19)</f>
        <v>1245000</v>
      </c>
      <c r="G20" s="244"/>
    </row>
    <row r="21" spans="1:7" ht="15" thickBot="1" x14ac:dyDescent="0.2">
      <c r="A21" s="4"/>
      <c r="B21" s="233" t="s">
        <v>6</v>
      </c>
      <c r="C21" s="234"/>
      <c r="D21" s="235">
        <f>D8+D20</f>
        <v>28.024999999999999</v>
      </c>
      <c r="E21" s="236"/>
      <c r="F21" s="236">
        <f>F8+F20</f>
        <v>1681500</v>
      </c>
      <c r="G21" s="237" t="s">
        <v>5</v>
      </c>
    </row>
    <row r="25" spans="1:7" x14ac:dyDescent="0.15">
      <c r="G25" s="160"/>
    </row>
  </sheetData>
  <mergeCells count="7">
    <mergeCell ref="A3:A8"/>
    <mergeCell ref="B8:C8"/>
    <mergeCell ref="A9:A20"/>
    <mergeCell ref="B20:C20"/>
    <mergeCell ref="B21:C21"/>
    <mergeCell ref="B9:B11"/>
    <mergeCell ref="B12:B16"/>
  </mergeCells>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9"/>
  <sheetViews>
    <sheetView workbookViewId="0">
      <selection activeCell="H149" sqref="H149"/>
    </sheetView>
  </sheetViews>
  <sheetFormatPr baseColWidth="12" defaultRowHeight="14" x14ac:dyDescent="0.15"/>
  <cols>
    <col min="3" max="3" width="18" bestFit="1" customWidth="1"/>
  </cols>
  <sheetData>
    <row r="1" spans="1:10" x14ac:dyDescent="0.15">
      <c r="A1" t="s">
        <v>61</v>
      </c>
    </row>
    <row r="2" spans="1:10" x14ac:dyDescent="0.15">
      <c r="J2">
        <f>SUM(J3:J42)</f>
        <v>571</v>
      </c>
    </row>
    <row r="3" spans="1:10" x14ac:dyDescent="0.15">
      <c r="A3" t="s">
        <v>65</v>
      </c>
      <c r="B3" t="s">
        <v>66</v>
      </c>
      <c r="C3" t="s">
        <v>67</v>
      </c>
      <c r="D3" t="s">
        <v>68</v>
      </c>
      <c r="E3" t="s">
        <v>69</v>
      </c>
      <c r="F3" t="s">
        <v>70</v>
      </c>
    </row>
    <row r="4" spans="1:10" x14ac:dyDescent="0.15">
      <c r="A4">
        <v>1</v>
      </c>
      <c r="B4">
        <v>1</v>
      </c>
      <c r="D4">
        <v>1</v>
      </c>
      <c r="E4">
        <v>176</v>
      </c>
      <c r="F4">
        <v>176</v>
      </c>
      <c r="J4">
        <f>SUM(A4:I4)</f>
        <v>355</v>
      </c>
    </row>
    <row r="5" spans="1:10" x14ac:dyDescent="0.15">
      <c r="C5" t="s">
        <v>71</v>
      </c>
      <c r="D5" t="s">
        <v>68</v>
      </c>
      <c r="E5" t="s">
        <v>69</v>
      </c>
      <c r="F5" t="s">
        <v>82</v>
      </c>
      <c r="J5">
        <f t="shared" ref="J5:J42" si="0">SUM(A5:I5)</f>
        <v>0</v>
      </c>
    </row>
    <row r="6" spans="1:10" x14ac:dyDescent="0.15">
      <c r="D6">
        <v>1</v>
      </c>
      <c r="E6">
        <v>8</v>
      </c>
      <c r="F6">
        <v>8</v>
      </c>
      <c r="J6">
        <f t="shared" si="0"/>
        <v>17</v>
      </c>
    </row>
    <row r="7" spans="1:10" x14ac:dyDescent="0.15">
      <c r="C7" t="s">
        <v>72</v>
      </c>
      <c r="D7" t="s">
        <v>83</v>
      </c>
      <c r="E7" t="s">
        <v>84</v>
      </c>
      <c r="J7">
        <f t="shared" si="0"/>
        <v>0</v>
      </c>
    </row>
    <row r="8" spans="1:10" x14ac:dyDescent="0.15">
      <c r="D8">
        <v>1</v>
      </c>
      <c r="E8">
        <v>1</v>
      </c>
      <c r="J8">
        <f t="shared" si="0"/>
        <v>2</v>
      </c>
    </row>
    <row r="9" spans="1:10" x14ac:dyDescent="0.15">
      <c r="C9" t="s">
        <v>73</v>
      </c>
      <c r="D9" t="s">
        <v>83</v>
      </c>
      <c r="E9" t="s">
        <v>84</v>
      </c>
      <c r="J9">
        <f t="shared" si="0"/>
        <v>0</v>
      </c>
    </row>
    <row r="10" spans="1:10" x14ac:dyDescent="0.15">
      <c r="D10">
        <v>1</v>
      </c>
      <c r="E10">
        <v>1</v>
      </c>
      <c r="J10">
        <f t="shared" si="0"/>
        <v>2</v>
      </c>
    </row>
    <row r="11" spans="1:10" x14ac:dyDescent="0.15">
      <c r="C11" t="s">
        <v>74</v>
      </c>
      <c r="D11" t="s">
        <v>83</v>
      </c>
      <c r="E11" t="s">
        <v>84</v>
      </c>
      <c r="J11">
        <f t="shared" si="0"/>
        <v>0</v>
      </c>
    </row>
    <row r="12" spans="1:10" x14ac:dyDescent="0.15">
      <c r="D12">
        <v>1</v>
      </c>
      <c r="E12">
        <v>1</v>
      </c>
      <c r="J12">
        <f t="shared" si="0"/>
        <v>2</v>
      </c>
    </row>
    <row r="13" spans="1:10" x14ac:dyDescent="0.15">
      <c r="C13" t="s">
        <v>75</v>
      </c>
      <c r="D13" t="s">
        <v>83</v>
      </c>
      <c r="E13" t="s">
        <v>84</v>
      </c>
      <c r="J13">
        <f t="shared" si="0"/>
        <v>0</v>
      </c>
    </row>
    <row r="14" spans="1:10" x14ac:dyDescent="0.15">
      <c r="D14">
        <v>1</v>
      </c>
      <c r="E14">
        <v>1</v>
      </c>
      <c r="J14">
        <f t="shared" si="0"/>
        <v>2</v>
      </c>
    </row>
    <row r="15" spans="1:10" x14ac:dyDescent="0.15">
      <c r="C15" t="s">
        <v>76</v>
      </c>
      <c r="D15" t="s">
        <v>83</v>
      </c>
      <c r="E15" t="s">
        <v>84</v>
      </c>
      <c r="J15">
        <f t="shared" si="0"/>
        <v>0</v>
      </c>
    </row>
    <row r="16" spans="1:10" x14ac:dyDescent="0.15">
      <c r="D16">
        <v>1</v>
      </c>
      <c r="E16">
        <v>1</v>
      </c>
      <c r="J16">
        <f t="shared" si="0"/>
        <v>2</v>
      </c>
    </row>
    <row r="17" spans="2:10" x14ac:dyDescent="0.15">
      <c r="C17" t="s">
        <v>77</v>
      </c>
      <c r="D17" t="s">
        <v>68</v>
      </c>
      <c r="E17" t="s">
        <v>69</v>
      </c>
      <c r="F17" t="s">
        <v>70</v>
      </c>
      <c r="J17">
        <f t="shared" si="0"/>
        <v>0</v>
      </c>
    </row>
    <row r="18" spans="2:10" x14ac:dyDescent="0.15">
      <c r="D18">
        <v>1</v>
      </c>
      <c r="E18">
        <v>73</v>
      </c>
      <c r="F18">
        <v>73</v>
      </c>
      <c r="J18">
        <f t="shared" si="0"/>
        <v>147</v>
      </c>
    </row>
    <row r="19" spans="2:10" x14ac:dyDescent="0.15">
      <c r="C19" t="s">
        <v>78</v>
      </c>
      <c r="D19" t="s">
        <v>85</v>
      </c>
      <c r="E19" t="s">
        <v>86</v>
      </c>
      <c r="F19" t="s">
        <v>70</v>
      </c>
      <c r="J19">
        <f t="shared" si="0"/>
        <v>0</v>
      </c>
    </row>
    <row r="20" spans="2:10" x14ac:dyDescent="0.15">
      <c r="D20">
        <v>1</v>
      </c>
      <c r="E20">
        <v>9</v>
      </c>
      <c r="F20">
        <v>9</v>
      </c>
      <c r="J20">
        <f t="shared" si="0"/>
        <v>19</v>
      </c>
    </row>
    <row r="21" spans="2:10" x14ac:dyDescent="0.15">
      <c r="C21" t="s">
        <v>79</v>
      </c>
      <c r="D21" t="s">
        <v>83</v>
      </c>
      <c r="E21" t="s">
        <v>84</v>
      </c>
      <c r="J21">
        <f t="shared" si="0"/>
        <v>0</v>
      </c>
    </row>
    <row r="22" spans="2:10" x14ac:dyDescent="0.15">
      <c r="D22">
        <v>1</v>
      </c>
      <c r="E22">
        <v>1</v>
      </c>
      <c r="J22">
        <f t="shared" si="0"/>
        <v>2</v>
      </c>
    </row>
    <row r="23" spans="2:10" x14ac:dyDescent="0.15">
      <c r="C23" t="s">
        <v>80</v>
      </c>
      <c r="D23" t="s">
        <v>83</v>
      </c>
      <c r="E23" t="s">
        <v>84</v>
      </c>
      <c r="J23">
        <f t="shared" si="0"/>
        <v>0</v>
      </c>
    </row>
    <row r="24" spans="2:10" x14ac:dyDescent="0.15">
      <c r="D24">
        <v>1</v>
      </c>
      <c r="E24">
        <v>1</v>
      </c>
      <c r="J24">
        <f t="shared" si="0"/>
        <v>2</v>
      </c>
    </row>
    <row r="25" spans="2:10" x14ac:dyDescent="0.15">
      <c r="C25" t="s">
        <v>81</v>
      </c>
      <c r="D25" t="s">
        <v>68</v>
      </c>
      <c r="E25" t="s">
        <v>69</v>
      </c>
      <c r="F25" t="s">
        <v>70</v>
      </c>
      <c r="J25">
        <f t="shared" si="0"/>
        <v>0</v>
      </c>
    </row>
    <row r="26" spans="2:10" x14ac:dyDescent="0.15">
      <c r="D26">
        <v>1</v>
      </c>
      <c r="E26">
        <v>5</v>
      </c>
      <c r="F26">
        <v>5</v>
      </c>
      <c r="J26">
        <f t="shared" si="0"/>
        <v>11</v>
      </c>
    </row>
    <row r="27" spans="2:10" x14ac:dyDescent="0.15">
      <c r="J27">
        <f t="shared" si="0"/>
        <v>0</v>
      </c>
    </row>
    <row r="28" spans="2:10" x14ac:dyDescent="0.15">
      <c r="J28">
        <f t="shared" si="0"/>
        <v>0</v>
      </c>
    </row>
    <row r="29" spans="2:10" x14ac:dyDescent="0.15">
      <c r="B29" t="s">
        <v>87</v>
      </c>
      <c r="C29" t="s">
        <v>122</v>
      </c>
      <c r="D29" t="s">
        <v>88</v>
      </c>
      <c r="E29" t="s">
        <v>89</v>
      </c>
      <c r="F29" t="s">
        <v>90</v>
      </c>
      <c r="G29" t="s">
        <v>91</v>
      </c>
      <c r="H29" t="s">
        <v>92</v>
      </c>
      <c r="I29" t="s">
        <v>93</v>
      </c>
      <c r="J29">
        <f>SUM(A29:I29)</f>
        <v>0</v>
      </c>
    </row>
    <row r="30" spans="2:10" x14ac:dyDescent="0.15">
      <c r="C30">
        <v>1</v>
      </c>
      <c r="D30">
        <v>1</v>
      </c>
      <c r="E30">
        <v>1</v>
      </c>
      <c r="F30">
        <v>1</v>
      </c>
      <c r="G30">
        <v>1</v>
      </c>
      <c r="H30">
        <v>1</v>
      </c>
      <c r="I30">
        <v>1</v>
      </c>
      <c r="J30">
        <f>SUM(A30:I30)</f>
        <v>7</v>
      </c>
    </row>
    <row r="31" spans="2:10" x14ac:dyDescent="0.15">
      <c r="J31">
        <f t="shared" si="0"/>
        <v>0</v>
      </c>
    </row>
    <row r="32" spans="2:10" x14ac:dyDescent="0.15">
      <c r="J32">
        <f t="shared" si="0"/>
        <v>0</v>
      </c>
    </row>
    <row r="33" spans="1:10" x14ac:dyDescent="0.15">
      <c r="B33" t="s">
        <v>94</v>
      </c>
      <c r="C33" t="s">
        <v>95</v>
      </c>
      <c r="J33">
        <f t="shared" si="0"/>
        <v>0</v>
      </c>
    </row>
    <row r="34" spans="1:10" x14ac:dyDescent="0.15">
      <c r="B34">
        <v>1</v>
      </c>
      <c r="J34">
        <f t="shared" si="0"/>
        <v>1</v>
      </c>
    </row>
    <row r="35" spans="1:10" x14ac:dyDescent="0.15">
      <c r="C35" t="s">
        <v>96</v>
      </c>
      <c r="J35">
        <f t="shared" si="0"/>
        <v>0</v>
      </c>
    </row>
    <row r="36" spans="1:10" x14ac:dyDescent="0.15">
      <c r="J36">
        <f t="shared" si="0"/>
        <v>0</v>
      </c>
    </row>
    <row r="37" spans="1:10" x14ac:dyDescent="0.15">
      <c r="C37" t="s">
        <v>97</v>
      </c>
      <c r="J37">
        <f t="shared" si="0"/>
        <v>0</v>
      </c>
    </row>
    <row r="38" spans="1:10" x14ac:dyDescent="0.15">
      <c r="J38">
        <f t="shared" si="0"/>
        <v>0</v>
      </c>
    </row>
    <row r="39" spans="1:10" x14ac:dyDescent="0.15">
      <c r="C39" t="s">
        <v>98</v>
      </c>
      <c r="J39">
        <f t="shared" si="0"/>
        <v>0</v>
      </c>
    </row>
    <row r="40" spans="1:10" x14ac:dyDescent="0.15">
      <c r="J40">
        <f t="shared" si="0"/>
        <v>0</v>
      </c>
    </row>
    <row r="41" spans="1:10" x14ac:dyDescent="0.15">
      <c r="C41" t="s">
        <v>99</v>
      </c>
      <c r="J41">
        <f t="shared" si="0"/>
        <v>0</v>
      </c>
    </row>
    <row r="42" spans="1:10" x14ac:dyDescent="0.15">
      <c r="J42">
        <f t="shared" si="0"/>
        <v>0</v>
      </c>
    </row>
    <row r="44" spans="1:10" x14ac:dyDescent="0.15">
      <c r="A44" t="s">
        <v>100</v>
      </c>
      <c r="C44" t="s">
        <v>101</v>
      </c>
      <c r="D44">
        <v>1</v>
      </c>
      <c r="E44">
        <f>SUM(D44:D56)</f>
        <v>13</v>
      </c>
    </row>
    <row r="45" spans="1:10" x14ac:dyDescent="0.15">
      <c r="C45" t="s">
        <v>102</v>
      </c>
      <c r="D45">
        <v>1</v>
      </c>
    </row>
    <row r="46" spans="1:10" x14ac:dyDescent="0.15">
      <c r="C46" t="s">
        <v>103</v>
      </c>
      <c r="D46">
        <v>1</v>
      </c>
    </row>
    <row r="47" spans="1:10" x14ac:dyDescent="0.15">
      <c r="C47" t="s">
        <v>104</v>
      </c>
      <c r="D47">
        <v>1</v>
      </c>
    </row>
    <row r="48" spans="1:10" x14ac:dyDescent="0.15">
      <c r="C48" t="s">
        <v>105</v>
      </c>
      <c r="D48">
        <v>1</v>
      </c>
    </row>
    <row r="49" spans="3:7" x14ac:dyDescent="0.15">
      <c r="C49" t="s">
        <v>106</v>
      </c>
      <c r="D49">
        <v>1</v>
      </c>
    </row>
    <row r="50" spans="3:7" x14ac:dyDescent="0.15">
      <c r="C50" t="s">
        <v>107</v>
      </c>
      <c r="D50">
        <v>1</v>
      </c>
    </row>
    <row r="51" spans="3:7" x14ac:dyDescent="0.15">
      <c r="C51" t="s">
        <v>83</v>
      </c>
      <c r="D51">
        <v>1</v>
      </c>
    </row>
    <row r="52" spans="3:7" x14ac:dyDescent="0.15">
      <c r="C52" t="s">
        <v>69</v>
      </c>
      <c r="D52">
        <v>1</v>
      </c>
    </row>
    <row r="53" spans="3:7" x14ac:dyDescent="0.15">
      <c r="C53" t="s">
        <v>108</v>
      </c>
      <c r="D53">
        <v>1</v>
      </c>
    </row>
    <row r="54" spans="3:7" x14ac:dyDescent="0.15">
      <c r="C54" t="s">
        <v>109</v>
      </c>
      <c r="D54">
        <v>1</v>
      </c>
    </row>
    <row r="55" spans="3:7" x14ac:dyDescent="0.15">
      <c r="C55" t="s">
        <v>119</v>
      </c>
      <c r="D55">
        <v>1</v>
      </c>
    </row>
    <row r="56" spans="3:7" x14ac:dyDescent="0.15">
      <c r="C56" t="s">
        <v>120</v>
      </c>
      <c r="D56">
        <v>1</v>
      </c>
    </row>
    <row r="58" spans="3:7" x14ac:dyDescent="0.15">
      <c r="C58" t="s">
        <v>110</v>
      </c>
      <c r="D58" t="s">
        <v>114</v>
      </c>
      <c r="E58" t="s">
        <v>112</v>
      </c>
      <c r="F58">
        <v>7</v>
      </c>
      <c r="G58">
        <f>F58+F60+F62+F64+F66+F68</f>
        <v>278</v>
      </c>
    </row>
    <row r="59" spans="3:7" x14ac:dyDescent="0.15">
      <c r="E59" t="s">
        <v>113</v>
      </c>
      <c r="F59">
        <v>7</v>
      </c>
    </row>
    <row r="60" spans="3:7" x14ac:dyDescent="0.15">
      <c r="D60" t="s">
        <v>111</v>
      </c>
      <c r="E60" t="s">
        <v>69</v>
      </c>
      <c r="F60">
        <v>176</v>
      </c>
    </row>
    <row r="61" spans="3:7" x14ac:dyDescent="0.15">
      <c r="E61" t="s">
        <v>84</v>
      </c>
      <c r="F61">
        <v>176</v>
      </c>
    </row>
    <row r="62" spans="3:7" x14ac:dyDescent="0.15">
      <c r="D62" t="s">
        <v>115</v>
      </c>
      <c r="E62" t="s">
        <v>69</v>
      </c>
      <c r="F62">
        <v>8</v>
      </c>
    </row>
    <row r="63" spans="3:7" x14ac:dyDescent="0.15">
      <c r="E63" t="s">
        <v>84</v>
      </c>
      <c r="F63">
        <v>8</v>
      </c>
    </row>
    <row r="64" spans="3:7" x14ac:dyDescent="0.15">
      <c r="D64" t="s">
        <v>116</v>
      </c>
      <c r="E64" t="s">
        <v>69</v>
      </c>
      <c r="F64">
        <v>73</v>
      </c>
    </row>
    <row r="65" spans="1:11" x14ac:dyDescent="0.15">
      <c r="E65" t="s">
        <v>84</v>
      </c>
      <c r="F65">
        <v>73</v>
      </c>
    </row>
    <row r="66" spans="1:11" x14ac:dyDescent="0.15">
      <c r="D66" t="s">
        <v>117</v>
      </c>
      <c r="E66" t="s">
        <v>83</v>
      </c>
      <c r="F66">
        <v>9</v>
      </c>
    </row>
    <row r="67" spans="1:11" x14ac:dyDescent="0.15">
      <c r="E67" t="s">
        <v>84</v>
      </c>
      <c r="F67">
        <v>9</v>
      </c>
    </row>
    <row r="68" spans="1:11" x14ac:dyDescent="0.15">
      <c r="D68" t="s">
        <v>118</v>
      </c>
      <c r="E68" t="s">
        <v>69</v>
      </c>
      <c r="F68">
        <v>5</v>
      </c>
    </row>
    <row r="69" spans="1:11" x14ac:dyDescent="0.15">
      <c r="E69" t="s">
        <v>84</v>
      </c>
      <c r="F69">
        <v>5</v>
      </c>
    </row>
    <row r="70" spans="1:11" x14ac:dyDescent="0.15">
      <c r="D70" t="s">
        <v>121</v>
      </c>
      <c r="E70" t="s">
        <v>123</v>
      </c>
      <c r="F70">
        <v>7</v>
      </c>
    </row>
    <row r="72" spans="1:11" x14ac:dyDescent="0.15">
      <c r="F72">
        <f>SUM(F58:F70)</f>
        <v>563</v>
      </c>
    </row>
    <row r="73" spans="1:11" x14ac:dyDescent="0.15">
      <c r="H73" t="s">
        <v>126</v>
      </c>
      <c r="I73" t="s">
        <v>125</v>
      </c>
    </row>
    <row r="74" spans="1:11" x14ac:dyDescent="0.15">
      <c r="A74" t="s">
        <v>124</v>
      </c>
      <c r="B74">
        <v>21</v>
      </c>
      <c r="C74">
        <v>0.5</v>
      </c>
      <c r="D74">
        <f>B74*C74</f>
        <v>10.5</v>
      </c>
      <c r="H74">
        <v>273</v>
      </c>
      <c r="I74">
        <v>3</v>
      </c>
      <c r="J74">
        <f>(H74+I74)*G58</f>
        <v>76728</v>
      </c>
      <c r="K74">
        <f>J74*0.001</f>
        <v>76.728000000000009</v>
      </c>
    </row>
    <row r="75" spans="1:11" x14ac:dyDescent="0.15">
      <c r="A75" t="s">
        <v>127</v>
      </c>
    </row>
    <row r="77" spans="1:11" x14ac:dyDescent="0.15">
      <c r="D77">
        <f>(D74+D75+C76)*6</f>
        <v>63</v>
      </c>
    </row>
    <row r="78" spans="1:11" x14ac:dyDescent="0.15">
      <c r="A78" t="s">
        <v>127</v>
      </c>
    </row>
    <row r="80" spans="1:11" x14ac:dyDescent="0.15">
      <c r="K80">
        <f>SUM(K82:K119)</f>
        <v>21</v>
      </c>
    </row>
    <row r="81" spans="1:11" x14ac:dyDescent="0.15">
      <c r="A81" t="s">
        <v>65</v>
      </c>
      <c r="B81" t="s">
        <v>66</v>
      </c>
      <c r="C81" t="s">
        <v>67</v>
      </c>
      <c r="D81" t="s">
        <v>68</v>
      </c>
      <c r="E81" t="s">
        <v>69</v>
      </c>
      <c r="F81" t="s">
        <v>70</v>
      </c>
    </row>
    <row r="82" spans="1:11" x14ac:dyDescent="0.15">
      <c r="A82">
        <v>1</v>
      </c>
      <c r="B82">
        <v>1</v>
      </c>
      <c r="D82">
        <v>1</v>
      </c>
      <c r="E82">
        <v>5</v>
      </c>
      <c r="F82">
        <v>1</v>
      </c>
      <c r="K82">
        <f t="shared" ref="K82:K119" si="1">SUM(A82:J82)</f>
        <v>9</v>
      </c>
    </row>
    <row r="83" spans="1:11" x14ac:dyDescent="0.15">
      <c r="C83" t="s">
        <v>71</v>
      </c>
      <c r="D83" t="s">
        <v>68</v>
      </c>
      <c r="E83" t="s">
        <v>69</v>
      </c>
      <c r="F83" t="s">
        <v>82</v>
      </c>
      <c r="K83">
        <f t="shared" si="1"/>
        <v>0</v>
      </c>
    </row>
    <row r="84" spans="1:11" x14ac:dyDescent="0.15">
      <c r="D84">
        <v>1</v>
      </c>
      <c r="E84">
        <v>0</v>
      </c>
      <c r="F84">
        <v>0</v>
      </c>
      <c r="K84">
        <f t="shared" si="1"/>
        <v>1</v>
      </c>
    </row>
    <row r="85" spans="1:11" x14ac:dyDescent="0.15">
      <c r="C85" t="s">
        <v>77</v>
      </c>
      <c r="D85" t="s">
        <v>68</v>
      </c>
      <c r="E85" t="s">
        <v>69</v>
      </c>
      <c r="F85" t="s">
        <v>70</v>
      </c>
      <c r="K85">
        <f t="shared" si="1"/>
        <v>0</v>
      </c>
    </row>
    <row r="86" spans="1:11" x14ac:dyDescent="0.15">
      <c r="D86">
        <v>1</v>
      </c>
      <c r="E86">
        <v>2</v>
      </c>
      <c r="F86">
        <v>0</v>
      </c>
      <c r="K86">
        <f t="shared" si="1"/>
        <v>3</v>
      </c>
    </row>
    <row r="87" spans="1:11" x14ac:dyDescent="0.15">
      <c r="C87" t="s">
        <v>78</v>
      </c>
      <c r="D87" t="s">
        <v>85</v>
      </c>
      <c r="E87" t="s">
        <v>86</v>
      </c>
      <c r="F87" t="s">
        <v>70</v>
      </c>
      <c r="K87">
        <f t="shared" si="1"/>
        <v>0</v>
      </c>
    </row>
    <row r="88" spans="1:11" x14ac:dyDescent="0.15">
      <c r="D88">
        <v>1</v>
      </c>
      <c r="E88">
        <v>0</v>
      </c>
      <c r="F88">
        <v>0</v>
      </c>
      <c r="K88">
        <f t="shared" si="1"/>
        <v>1</v>
      </c>
    </row>
    <row r="89" spans="1:11" x14ac:dyDescent="0.15">
      <c r="C89" t="s">
        <v>81</v>
      </c>
      <c r="D89" t="s">
        <v>68</v>
      </c>
      <c r="E89" t="s">
        <v>69</v>
      </c>
      <c r="F89" t="s">
        <v>70</v>
      </c>
      <c r="K89">
        <f t="shared" si="1"/>
        <v>0</v>
      </c>
    </row>
    <row r="90" spans="1:11" x14ac:dyDescent="0.15">
      <c r="D90">
        <v>1</v>
      </c>
      <c r="E90">
        <v>0</v>
      </c>
      <c r="F90">
        <v>0</v>
      </c>
      <c r="K90">
        <f t="shared" si="1"/>
        <v>1</v>
      </c>
    </row>
    <row r="91" spans="1:11" x14ac:dyDescent="0.15">
      <c r="C91" t="s">
        <v>72</v>
      </c>
      <c r="D91" t="s">
        <v>83</v>
      </c>
      <c r="E91" t="s">
        <v>84</v>
      </c>
      <c r="K91">
        <f t="shared" si="1"/>
        <v>0</v>
      </c>
    </row>
    <row r="92" spans="1:11" x14ac:dyDescent="0.15">
      <c r="D92">
        <v>1</v>
      </c>
      <c r="E92">
        <v>1</v>
      </c>
      <c r="K92">
        <f t="shared" si="1"/>
        <v>2</v>
      </c>
    </row>
    <row r="93" spans="1:11" x14ac:dyDescent="0.15">
      <c r="C93" t="s">
        <v>73</v>
      </c>
      <c r="D93" t="s">
        <v>83</v>
      </c>
      <c r="E93" t="s">
        <v>84</v>
      </c>
      <c r="K93">
        <f t="shared" si="1"/>
        <v>0</v>
      </c>
    </row>
    <row r="94" spans="1:11" x14ac:dyDescent="0.15">
      <c r="D94">
        <v>0</v>
      </c>
      <c r="E94">
        <v>0</v>
      </c>
      <c r="K94">
        <f t="shared" si="1"/>
        <v>0</v>
      </c>
    </row>
    <row r="95" spans="1:11" x14ac:dyDescent="0.15">
      <c r="C95" t="s">
        <v>74</v>
      </c>
      <c r="D95" t="s">
        <v>83</v>
      </c>
      <c r="E95" t="s">
        <v>84</v>
      </c>
      <c r="K95">
        <f t="shared" si="1"/>
        <v>0</v>
      </c>
    </row>
    <row r="96" spans="1:11" x14ac:dyDescent="0.15">
      <c r="D96">
        <v>0</v>
      </c>
      <c r="E96">
        <v>0</v>
      </c>
      <c r="K96">
        <f t="shared" si="1"/>
        <v>0</v>
      </c>
    </row>
    <row r="97" spans="2:11" x14ac:dyDescent="0.15">
      <c r="C97" t="s">
        <v>75</v>
      </c>
      <c r="D97" t="s">
        <v>83</v>
      </c>
      <c r="E97" t="s">
        <v>84</v>
      </c>
      <c r="K97">
        <f t="shared" si="1"/>
        <v>0</v>
      </c>
    </row>
    <row r="98" spans="2:11" x14ac:dyDescent="0.15">
      <c r="D98">
        <v>0</v>
      </c>
      <c r="E98">
        <v>0</v>
      </c>
      <c r="K98">
        <f t="shared" si="1"/>
        <v>0</v>
      </c>
    </row>
    <row r="99" spans="2:11" x14ac:dyDescent="0.15">
      <c r="C99" t="s">
        <v>76</v>
      </c>
      <c r="D99" t="s">
        <v>83</v>
      </c>
      <c r="E99" t="s">
        <v>84</v>
      </c>
      <c r="K99">
        <f t="shared" si="1"/>
        <v>0</v>
      </c>
    </row>
    <row r="100" spans="2:11" x14ac:dyDescent="0.15">
      <c r="D100">
        <v>0</v>
      </c>
      <c r="E100">
        <v>0</v>
      </c>
      <c r="K100">
        <f t="shared" si="1"/>
        <v>0</v>
      </c>
    </row>
    <row r="101" spans="2:11" x14ac:dyDescent="0.15">
      <c r="C101" t="s">
        <v>79</v>
      </c>
      <c r="D101" t="s">
        <v>83</v>
      </c>
      <c r="E101" t="s">
        <v>84</v>
      </c>
      <c r="K101">
        <f t="shared" si="1"/>
        <v>0</v>
      </c>
    </row>
    <row r="102" spans="2:11" x14ac:dyDescent="0.15">
      <c r="D102">
        <v>0</v>
      </c>
      <c r="E102">
        <v>0</v>
      </c>
      <c r="K102">
        <f t="shared" si="1"/>
        <v>0</v>
      </c>
    </row>
    <row r="103" spans="2:11" x14ac:dyDescent="0.15">
      <c r="C103" t="s">
        <v>80</v>
      </c>
      <c r="D103" t="s">
        <v>83</v>
      </c>
      <c r="E103" t="s">
        <v>84</v>
      </c>
      <c r="K103">
        <f t="shared" si="1"/>
        <v>0</v>
      </c>
    </row>
    <row r="104" spans="2:11" x14ac:dyDescent="0.15">
      <c r="D104">
        <v>0</v>
      </c>
      <c r="E104">
        <v>0</v>
      </c>
      <c r="K104">
        <f t="shared" si="1"/>
        <v>0</v>
      </c>
    </row>
    <row r="105" spans="2:11" x14ac:dyDescent="0.15">
      <c r="K105">
        <f t="shared" si="1"/>
        <v>0</v>
      </c>
    </row>
    <row r="106" spans="2:11" x14ac:dyDescent="0.15">
      <c r="K106">
        <f t="shared" si="1"/>
        <v>0</v>
      </c>
    </row>
    <row r="107" spans="2:11" x14ac:dyDescent="0.15">
      <c r="B107" t="s">
        <v>87</v>
      </c>
      <c r="C107" t="s">
        <v>122</v>
      </c>
      <c r="D107" t="s">
        <v>88</v>
      </c>
      <c r="E107" t="s">
        <v>89</v>
      </c>
      <c r="F107" t="s">
        <v>90</v>
      </c>
      <c r="G107" t="s">
        <v>91</v>
      </c>
      <c r="H107" t="s">
        <v>92</v>
      </c>
      <c r="I107" t="s">
        <v>93</v>
      </c>
      <c r="K107">
        <f t="shared" si="1"/>
        <v>0</v>
      </c>
    </row>
    <row r="108" spans="2:11" x14ac:dyDescent="0.15">
      <c r="C108">
        <v>1</v>
      </c>
      <c r="D108">
        <v>1</v>
      </c>
      <c r="E108">
        <v>0</v>
      </c>
      <c r="F108">
        <v>0</v>
      </c>
      <c r="G108">
        <v>0</v>
      </c>
      <c r="H108">
        <v>0</v>
      </c>
      <c r="I108">
        <v>1</v>
      </c>
      <c r="K108">
        <f t="shared" si="1"/>
        <v>3</v>
      </c>
    </row>
    <row r="109" spans="2:11" x14ac:dyDescent="0.15">
      <c r="K109">
        <f t="shared" si="1"/>
        <v>0</v>
      </c>
    </row>
    <row r="110" spans="2:11" x14ac:dyDescent="0.15">
      <c r="K110">
        <f t="shared" si="1"/>
        <v>0</v>
      </c>
    </row>
    <row r="111" spans="2:11" x14ac:dyDescent="0.15">
      <c r="B111" t="s">
        <v>94</v>
      </c>
      <c r="C111" t="s">
        <v>95</v>
      </c>
      <c r="K111">
        <f t="shared" si="1"/>
        <v>0</v>
      </c>
    </row>
    <row r="112" spans="2:11" x14ac:dyDescent="0.15">
      <c r="B112">
        <v>1</v>
      </c>
      <c r="K112">
        <f t="shared" si="1"/>
        <v>1</v>
      </c>
    </row>
    <row r="113" spans="1:11" x14ac:dyDescent="0.15">
      <c r="C113" t="s">
        <v>96</v>
      </c>
      <c r="K113">
        <f t="shared" si="1"/>
        <v>0</v>
      </c>
    </row>
    <row r="114" spans="1:11" x14ac:dyDescent="0.15">
      <c r="K114">
        <f t="shared" si="1"/>
        <v>0</v>
      </c>
    </row>
    <row r="115" spans="1:11" x14ac:dyDescent="0.15">
      <c r="C115" t="s">
        <v>97</v>
      </c>
      <c r="K115">
        <f t="shared" si="1"/>
        <v>0</v>
      </c>
    </row>
    <row r="116" spans="1:11" x14ac:dyDescent="0.15">
      <c r="K116">
        <f>SUM(A116:J116)</f>
        <v>0</v>
      </c>
    </row>
    <row r="117" spans="1:11" x14ac:dyDescent="0.15">
      <c r="C117" t="s">
        <v>98</v>
      </c>
      <c r="K117">
        <f t="shared" si="1"/>
        <v>0</v>
      </c>
    </row>
    <row r="118" spans="1:11" x14ac:dyDescent="0.15">
      <c r="K118">
        <f t="shared" si="1"/>
        <v>0</v>
      </c>
    </row>
    <row r="119" spans="1:11" x14ac:dyDescent="0.15">
      <c r="C119" t="s">
        <v>99</v>
      </c>
      <c r="K119">
        <f t="shared" si="1"/>
        <v>0</v>
      </c>
    </row>
    <row r="121" spans="1:11" x14ac:dyDescent="0.15">
      <c r="A121" t="s">
        <v>128</v>
      </c>
      <c r="B121" t="s">
        <v>131</v>
      </c>
    </row>
    <row r="122" spans="1:11" x14ac:dyDescent="0.15">
      <c r="B122" t="s">
        <v>130</v>
      </c>
    </row>
    <row r="123" spans="1:11" x14ac:dyDescent="0.15">
      <c r="B123" t="s">
        <v>129</v>
      </c>
    </row>
    <row r="124" spans="1:11" x14ac:dyDescent="0.15">
      <c r="B124" t="s">
        <v>132</v>
      </c>
    </row>
    <row r="126" spans="1:11" x14ac:dyDescent="0.15">
      <c r="B126" t="s">
        <v>133</v>
      </c>
    </row>
    <row r="127" spans="1:11" x14ac:dyDescent="0.15">
      <c r="B127" t="s">
        <v>134</v>
      </c>
    </row>
    <row r="128" spans="1:11" x14ac:dyDescent="0.15">
      <c r="B128" t="s">
        <v>129</v>
      </c>
    </row>
    <row r="129" spans="1:8" x14ac:dyDescent="0.15">
      <c r="B129" t="s">
        <v>132</v>
      </c>
    </row>
    <row r="131" spans="1:8" x14ac:dyDescent="0.15">
      <c r="B131" t="s">
        <v>135</v>
      </c>
    </row>
    <row r="132" spans="1:8" x14ac:dyDescent="0.15">
      <c r="B132" t="s">
        <v>136</v>
      </c>
    </row>
    <row r="133" spans="1:8" x14ac:dyDescent="0.15">
      <c r="B133" t="s">
        <v>129</v>
      </c>
    </row>
    <row r="134" spans="1:8" x14ac:dyDescent="0.15">
      <c r="B134" t="s">
        <v>132</v>
      </c>
    </row>
    <row r="135" spans="1:8" x14ac:dyDescent="0.15">
      <c r="D135" t="s">
        <v>142</v>
      </c>
      <c r="F135" t="s">
        <v>145</v>
      </c>
      <c r="G135" t="s">
        <v>143</v>
      </c>
      <c r="H135" t="s">
        <v>137</v>
      </c>
    </row>
    <row r="136" spans="1:8" x14ac:dyDescent="0.15">
      <c r="A136" t="s">
        <v>64</v>
      </c>
      <c r="B136" t="s">
        <v>138</v>
      </c>
      <c r="C136" t="s">
        <v>155</v>
      </c>
      <c r="D136">
        <v>10</v>
      </c>
      <c r="F136">
        <v>60000</v>
      </c>
      <c r="G136">
        <v>4</v>
      </c>
      <c r="H136">
        <f>F136*G136</f>
        <v>240000</v>
      </c>
    </row>
    <row r="137" spans="1:8" x14ac:dyDescent="0.15">
      <c r="B137" t="s">
        <v>62</v>
      </c>
      <c r="C137" t="s">
        <v>139</v>
      </c>
      <c r="D137">
        <v>10</v>
      </c>
      <c r="F137">
        <v>60000</v>
      </c>
      <c r="G137">
        <v>2.5</v>
      </c>
      <c r="H137">
        <f t="shared" ref="H137:H147" si="2">F137*G137</f>
        <v>150000</v>
      </c>
    </row>
    <row r="138" spans="1:8" x14ac:dyDescent="0.15">
      <c r="C138" t="s">
        <v>141</v>
      </c>
      <c r="D138">
        <v>23</v>
      </c>
      <c r="F138">
        <v>60000</v>
      </c>
      <c r="G138">
        <v>1.5</v>
      </c>
      <c r="H138">
        <f t="shared" si="2"/>
        <v>90000</v>
      </c>
    </row>
    <row r="139" spans="1:8" x14ac:dyDescent="0.15">
      <c r="A139" t="s">
        <v>128</v>
      </c>
      <c r="B139" t="s">
        <v>144</v>
      </c>
      <c r="C139" t="s">
        <v>166</v>
      </c>
      <c r="F139">
        <v>60000</v>
      </c>
      <c r="G139">
        <v>0.25</v>
      </c>
      <c r="H139">
        <f t="shared" si="2"/>
        <v>15000</v>
      </c>
    </row>
    <row r="140" spans="1:8" x14ac:dyDescent="0.15">
      <c r="C140" t="s">
        <v>146</v>
      </c>
      <c r="F140">
        <v>60000</v>
      </c>
      <c r="G140">
        <v>3</v>
      </c>
      <c r="H140">
        <f t="shared" si="2"/>
        <v>180000</v>
      </c>
    </row>
    <row r="141" spans="1:8" x14ac:dyDescent="0.15">
      <c r="A141" t="s">
        <v>147</v>
      </c>
      <c r="B141" t="s">
        <v>148</v>
      </c>
      <c r="C141" t="s">
        <v>149</v>
      </c>
      <c r="F141">
        <v>60000</v>
      </c>
      <c r="G141">
        <v>1</v>
      </c>
      <c r="H141">
        <f t="shared" si="2"/>
        <v>60000</v>
      </c>
    </row>
    <row r="142" spans="1:8" x14ac:dyDescent="0.15">
      <c r="C142" t="s">
        <v>152</v>
      </c>
      <c r="F142">
        <v>60000</v>
      </c>
      <c r="G142">
        <v>3</v>
      </c>
      <c r="H142">
        <f t="shared" si="2"/>
        <v>180000</v>
      </c>
    </row>
    <row r="143" spans="1:8" x14ac:dyDescent="0.15">
      <c r="A143" t="s">
        <v>150</v>
      </c>
      <c r="B143" t="s">
        <v>151</v>
      </c>
      <c r="C143" t="s">
        <v>153</v>
      </c>
      <c r="F143">
        <v>60000</v>
      </c>
      <c r="G143">
        <v>1</v>
      </c>
      <c r="H143">
        <f t="shared" si="2"/>
        <v>60000</v>
      </c>
    </row>
    <row r="144" spans="1:8" x14ac:dyDescent="0.15">
      <c r="A144" t="s">
        <v>156</v>
      </c>
      <c r="B144" t="s">
        <v>157</v>
      </c>
      <c r="C144" t="s">
        <v>163</v>
      </c>
      <c r="F144">
        <v>60000</v>
      </c>
      <c r="G144">
        <v>2</v>
      </c>
      <c r="H144">
        <f t="shared" si="2"/>
        <v>120000</v>
      </c>
    </row>
    <row r="145" spans="1:8" x14ac:dyDescent="0.15">
      <c r="A145" t="s">
        <v>158</v>
      </c>
      <c r="B145" t="s">
        <v>159</v>
      </c>
      <c r="C145" t="s">
        <v>161</v>
      </c>
      <c r="F145">
        <v>60000</v>
      </c>
      <c r="G145">
        <v>1</v>
      </c>
      <c r="H145">
        <f t="shared" si="2"/>
        <v>60000</v>
      </c>
    </row>
    <row r="146" spans="1:8" x14ac:dyDescent="0.15">
      <c r="A146" t="s">
        <v>164</v>
      </c>
      <c r="C146" t="s">
        <v>165</v>
      </c>
      <c r="F146">
        <v>60000</v>
      </c>
      <c r="G146">
        <v>2</v>
      </c>
      <c r="H146">
        <f t="shared" si="2"/>
        <v>120000</v>
      </c>
    </row>
    <row r="149" spans="1:8" x14ac:dyDescent="0.15">
      <c r="G149">
        <f>SUM(G136:G147)</f>
        <v>21.25</v>
      </c>
      <c r="H149">
        <f>SUM(H136:H148)</f>
        <v>1275000</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見積書</vt:lpstr>
      <vt:lpstr>Pepperアプリ</vt:lpstr>
      <vt:lpstr>詳細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津田 庸介</dc:creator>
  <cp:lastModifiedBy>Microsoft Office ユーザー</cp:lastModifiedBy>
  <cp:lastPrinted>2016-04-13T06:08:56Z</cp:lastPrinted>
  <dcterms:created xsi:type="dcterms:W3CDTF">2013-10-01T12:10:39Z</dcterms:created>
  <dcterms:modified xsi:type="dcterms:W3CDTF">2018-02-28T01:20:15Z</dcterms:modified>
</cp:coreProperties>
</file>