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7256" windowHeight="5916"/>
  </bookViews>
  <sheets>
    <sheet name="Tasks" sheetId="1" r:id="rId1"/>
  </sheets>
  <calcPr calcId="152511"/>
</workbook>
</file>

<file path=xl/calcChain.xml><?xml version="1.0" encoding="utf-8"?>
<calcChain xmlns="http://schemas.openxmlformats.org/spreadsheetml/2006/main">
  <c r="G97" i="1" l="1"/>
  <c r="G41" i="1"/>
  <c r="G95" i="1"/>
  <c r="G94" i="1"/>
  <c r="G23" i="1"/>
  <c r="G22" i="1"/>
  <c r="G93" i="1"/>
  <c r="G21" i="1"/>
  <c r="G92" i="1"/>
  <c r="G91" i="1"/>
  <c r="G20" i="1"/>
  <c r="G19" i="1"/>
  <c r="G18" i="1"/>
  <c r="G90" i="1"/>
  <c r="G16" i="1"/>
  <c r="G44" i="1"/>
  <c r="G46" i="1" s="1"/>
  <c r="G39" i="1"/>
  <c r="G15" i="1"/>
  <c r="G14" i="1"/>
  <c r="G13" i="1"/>
  <c r="G51" i="1"/>
  <c r="G50" i="1"/>
  <c r="G53" i="1" s="1"/>
  <c r="G12" i="1"/>
  <c r="G32" i="1"/>
  <c r="G34" i="1" s="1"/>
  <c r="G11" i="1"/>
  <c r="G10" i="1"/>
  <c r="G9" i="1"/>
  <c r="G8" i="1"/>
  <c r="G25" i="1" s="1"/>
  <c r="G88" i="1"/>
  <c r="G87" i="1"/>
  <c r="G86" i="1"/>
  <c r="G83" i="1"/>
  <c r="G61" i="1"/>
</calcChain>
</file>

<file path=xl/sharedStrings.xml><?xml version="1.0" encoding="utf-8"?>
<sst xmlns="http://schemas.openxmlformats.org/spreadsheetml/2006/main" count="515" uniqueCount="146">
  <si>
    <t>Mike Sinn</t>
  </si>
  <si>
    <t>Task ID</t>
  </si>
  <si>
    <t>Task Name</t>
  </si>
  <si>
    <t>Parent ID</t>
  </si>
  <si>
    <t>Parent Name</t>
  </si>
  <si>
    <t>Parent URL</t>
  </si>
  <si>
    <t>Assignee</t>
  </si>
  <si>
    <t>Bounty ($) (formula)</t>
  </si>
  <si>
    <t>TX URL (url)</t>
  </si>
  <si>
    <t>Sent Tokens (currency)</t>
  </si>
  <si>
    <t>Time Estimate</t>
  </si>
  <si>
    <t>Time Logged</t>
  </si>
  <si>
    <t>Urgency (1-5) (number)</t>
  </si>
  <si>
    <t>Importance (1-5) (number)</t>
  </si>
  <si>
    <t>Priority</t>
  </si>
  <si>
    <t>Status</t>
  </si>
  <si>
    <t>2hbttrx</t>
  </si>
  <si>
    <t>Sync Github issues to AirTable</t>
  </si>
  <si>
    <t>2hbta6f</t>
  </si>
  <si>
    <t>Sync Github Issues to ClickUp</t>
  </si>
  <si>
    <t>https://app.clickup.com/t/2hbta6f</t>
  </si>
  <si>
    <t/>
  </si>
  <si>
    <t>7h</t>
  </si>
  <si>
    <t>7h 8m</t>
  </si>
  <si>
    <t>URGENT</t>
  </si>
  <si>
    <t>CLOSED</t>
  </si>
  <si>
    <t>2hq3uu2</t>
  </si>
  <si>
    <t>Donate to GitCoin people that donated to us</t>
  </si>
  <si>
    <t>1h</t>
  </si>
  <si>
    <t>2hbnwtg</t>
  </si>
  <si>
    <t>Add all fields from Notion Team to Company Directory</t>
  </si>
  <si>
    <t>2hhg2qu</t>
  </si>
  <si>
    <t>Migrate/Import Notion Team Page to ClickUp Team</t>
  </si>
  <si>
    <t>https://app.clickup.com/t/2hhg2qu</t>
  </si>
  <si>
    <t>7m</t>
  </si>
  <si>
    <t>HIGH</t>
  </si>
  <si>
    <t>2jdznuh</t>
  </si>
  <si>
    <t>Fixed Time-Storage Errors on S3</t>
  </si>
  <si>
    <t>Edward Kerstein</t>
  </si>
  <si>
    <t>258vjtp</t>
  </si>
  <si>
    <t>Add $GCURES to MetaMask</t>
  </si>
  <si>
    <t>15m</t>
  </si>
  <si>
    <t>Andrew Bouras</t>
  </si>
  <si>
    <t>2mcvkam</t>
  </si>
  <si>
    <t>Setting due dates to keep your team on track</t>
  </si>
  <si>
    <t>3m</t>
  </si>
  <si>
    <t>COMPLETE</t>
  </si>
  <si>
    <t>2mcvkap</t>
  </si>
  <si>
    <t>Save your team time with reusable templates!</t>
  </si>
  <si>
    <t>2mcvkb9</t>
  </si>
  <si>
    <t>Home and Prioritizing your team's tasks</t>
  </si>
  <si>
    <t>2mcvkc9</t>
  </si>
  <si>
    <t>Task Statuses and Priorities</t>
  </si>
  <si>
    <t>2mcvkaf</t>
  </si>
  <si>
    <t>Add CureDAO Calendar to Google Calendar</t>
  </si>
  <si>
    <t>2mcvkc1</t>
  </si>
  <si>
    <t>How To Reduce Discord Notifications</t>
  </si>
  <si>
    <t>2mcvkc4</t>
  </si>
  <si>
    <t>How to make social media posts</t>
  </si>
  <si>
    <t>NORMAL</t>
  </si>
  <si>
    <t>2mcvkbu</t>
  </si>
  <si>
    <t>How to Use Github</t>
  </si>
  <si>
    <t>2mcvka6</t>
  </si>
  <si>
    <t>Filter and sort your tasks</t>
  </si>
  <si>
    <t>2mcvkay</t>
  </si>
  <si>
    <t>Collaborating with tasks</t>
  </si>
  <si>
    <t>2mcvk9v</t>
  </si>
  <si>
    <t>Recurring tasks: this task will restart when closed</t>
  </si>
  <si>
    <t>2mcvkbp</t>
  </si>
  <si>
    <t>Organizing with the Hierarchy</t>
  </si>
  <si>
    <t>2mcvka1</t>
  </si>
  <si>
    <t>Managing ClickUp Notifications</t>
  </si>
  <si>
    <t>2mcvkau</t>
  </si>
  <si>
    <t>Weekly Team Goals</t>
  </si>
  <si>
    <t>2mcvkbx</t>
  </si>
  <si>
    <t>Custom Fields</t>
  </si>
  <si>
    <t>2mcvkbe</t>
  </si>
  <si>
    <t>Communication with your team in ClickUp</t>
  </si>
  <si>
    <t>LOW</t>
  </si>
  <si>
    <t>2mcvkaa</t>
  </si>
  <si>
    <t>ClickUp Views</t>
  </si>
  <si>
    <t>2mcvkbr</t>
  </si>
  <si>
    <t>Dashboards at a high level to measure your team's progress</t>
  </si>
  <si>
    <t>Andreas Melhede</t>
  </si>
  <si>
    <t>Onboard The New People that Filled Out the Form</t>
  </si>
  <si>
    <t>https://app.clickup.com/t/2gmv4hh</t>
  </si>
  <si>
    <t>Form Response Onboarding Template</t>
  </si>
  <si>
    <t>https://app.clickup.com/t/2j2hkxj</t>
  </si>
  <si>
    <t>https://app.clickup.com/t/24xhbtf</t>
  </si>
  <si>
    <t>Compensate people with tokens</t>
  </si>
  <si>
    <t>Update Orbit Discord integration</t>
  </si>
  <si>
    <t>https://app.clickup.com/t/2hq6h5g</t>
  </si>
  <si>
    <t>https://app.clickup.com/t/2gmvp1d</t>
  </si>
  <si>
    <t>Content/text</t>
  </si>
  <si>
    <t>https://app.clickup.com/t/2gugttw</t>
  </si>
  <si>
    <t>https://app.clickup.com/t/2gugu34</t>
  </si>
  <si>
    <t>Homepage</t>
  </si>
  <si>
    <t>Sync Github issues to ClickUp</t>
  </si>
  <si>
    <t>Fix Mobile Menu Link to Contact page</t>
  </si>
  <si>
    <t>https://app.clickup.com/t/2hhfndd</t>
  </si>
  <si>
    <t>Vincenzo Domina</t>
  </si>
  <si>
    <t>Sandra Ashipala</t>
  </si>
  <si>
    <t>Logo unchanged in Google search</t>
  </si>
  <si>
    <t>https://app.clickup.com/t/23efcpb</t>
  </si>
  <si>
    <t>https://app.clickup.com/t/23efcr0</t>
  </si>
  <si>
    <t>Center align content inside "block"</t>
  </si>
  <si>
    <t>Sign in button [content]</t>
  </si>
  <si>
    <t>https://app.clickup.com/t/23efcrm</t>
  </si>
  <si>
    <t>Reduce "Join Us" &amp; "Learn More" call to action buttons</t>
  </si>
  <si>
    <t>https://app.clickup.com/t/23efcvr</t>
  </si>
  <si>
    <t>Gitcoin page [CureDAO] location</t>
  </si>
  <si>
    <t>https://app.clickup.com/t/23efcw2</t>
  </si>
  <si>
    <t>https://app.clickup.com/t/2hhghyy</t>
  </si>
  <si>
    <t>Set up automated Curobot Deployment</t>
  </si>
  <si>
    <t>Todd White</t>
  </si>
  <si>
    <t>https://app.clickup.com/t/2hq46tq</t>
  </si>
  <si>
    <t>Create Polygon Gnosis Safe</t>
  </si>
  <si>
    <t>Jason Mercurio</t>
  </si>
  <si>
    <t>https://app.clickup.com/t/23natvr</t>
  </si>
  <si>
    <t>Review ClickUp interface - first task!</t>
  </si>
  <si>
    <t>https://app.clickup.com/t/2hq6pj8</t>
  </si>
  <si>
    <t>Orbit Discourse Integration</t>
  </si>
  <si>
    <t>https://app.clickup.com/t/2fe3g7x</t>
  </si>
  <si>
    <t>Create Bounty Lists in all Labs</t>
  </si>
  <si>
    <t xml:space="preserve"> Mike Sinn</t>
  </si>
  <si>
    <t>Email Server</t>
  </si>
  <si>
    <t>https://app.clickup.com/t/23txbxy</t>
  </si>
  <si>
    <t>https://www.cloudflare.com/</t>
  </si>
  <si>
    <t>https://app.clickup.com/t/23txuem</t>
  </si>
  <si>
    <t>Mailchimp</t>
  </si>
  <si>
    <t>https://app.clickup.com/t/23tyfe8</t>
  </si>
  <si>
    <t>Switch Google Meet Links to discord lounge</t>
  </si>
  <si>
    <t>https://app.clickup.com/t/2j2nyww</t>
  </si>
  <si>
    <t>Make sure everyone knows how to disable notifications from specific channels on Discord</t>
  </si>
  <si>
    <t>https://app.clickup.com/t/2j2p9j7</t>
  </si>
  <si>
    <t>Create Company Phone Number</t>
  </si>
  <si>
    <t>https://app.clickup.com/t/2j85jd4</t>
  </si>
  <si>
    <t>Founding Member Tokens</t>
  </si>
  <si>
    <t>https://app.clickup.com/t/246fz87</t>
  </si>
  <si>
    <t>https://app.clickup.com/t/2jdznuh</t>
  </si>
  <si>
    <t>https://app.clickup.com/t/2jkqa7d</t>
  </si>
  <si>
    <t>Document Website Editing Options and Process</t>
  </si>
  <si>
    <t>Go through LitePaper</t>
  </si>
  <si>
    <t>https://app.clickup.com/t/24qq479</t>
  </si>
  <si>
    <t>Replace Temporary Token Documentation to GCures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</si>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</sst>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USD&quot;\ #,###.00"/>
    <numFmt numFmtId="165" formatCode="[h]:mm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4"/>
      <name val="Calibri"/>
      <family val="2"/>
      <scheme val="minor"/>
    </font>
    <font>
      <sz val="14"/>
      <color rgb="FFFFFFFF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0E0E0"/>
      </patternFill>
    </fill>
    <fill>
      <patternFill patternType="solid">
        <fgColor rgb="FFF50000"/>
      </patternFill>
    </fill>
    <fill>
      <patternFill patternType="solid">
        <fgColor rgb="FF6BC950"/>
      </patternFill>
    </fill>
    <fill>
      <patternFill patternType="solid">
        <fgColor rgb="FFFFCC00"/>
      </patternFill>
    </fill>
    <fill>
      <patternFill patternType="solid">
        <fgColor rgb="FF6FDDFF"/>
      </patternFill>
    </fill>
    <fill>
      <patternFill patternType="solid">
        <fgColor rgb="FFD8D8D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7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clickup.com/t/2gmv4hh" TargetMode="External"/><Relationship Id="rId2" Type="http://schemas.openxmlformats.org/officeDocument/2006/relationships/hyperlink" Target="https://app.clickup.com/t/2gmvp1d" TargetMode="External"/><Relationship Id="rId1" Type="http://schemas.openxmlformats.org/officeDocument/2006/relationships/hyperlink" Target="https://app.clickup.com/t/2hq6h5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pp.clickup.com/t/2j2p9j7" TargetMode="External"/><Relationship Id="rId4" Type="http://schemas.openxmlformats.org/officeDocument/2006/relationships/hyperlink" Target="https://app.clickup.com/t/23efcv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abSelected="1" zoomScale="70" zoomScaleNormal="70" workbookViewId="0">
      <selection activeCell="I11" sqref="I11"/>
    </sheetView>
  </sheetViews>
  <sheetFormatPr defaultRowHeight="18" x14ac:dyDescent="0.35"/>
  <cols>
    <col min="1" max="1" width="12" style="2" customWidth="1"/>
    <col min="2" max="3" width="15.44140625" style="2" customWidth="1"/>
    <col min="4" max="4" width="18.44140625" style="2" customWidth="1"/>
    <col min="5" max="5" width="17" style="2" customWidth="1"/>
    <col min="6" max="6" width="14" style="2" customWidth="1"/>
    <col min="7" max="7" width="32" style="2" customWidth="1"/>
    <col min="8" max="8" width="20" style="2" customWidth="1"/>
    <col min="9" max="9" width="35" style="2" customWidth="1"/>
    <col min="10" max="10" width="21.44140625" style="2" customWidth="1"/>
    <col min="11" max="11" width="18" style="2" customWidth="1"/>
    <col min="12" max="12" width="35" style="2" customWidth="1"/>
    <col min="13" max="13" width="39.44140625" style="2" customWidth="1"/>
    <col min="14" max="14" width="12" style="2" customWidth="1"/>
    <col min="15" max="15" width="11" style="2" customWidth="1"/>
    <col min="16" max="16384" width="8.88671875" style="2"/>
  </cols>
  <sheetData>
    <row r="1" spans="1:15" ht="40.049999999999997" customHeight="1" x14ac:dyDescent="0.35"/>
    <row r="2" spans="1:15" ht="16.05" customHeight="1" x14ac:dyDescent="0.35">
      <c r="A2" s="3" t="s">
        <v>0</v>
      </c>
    </row>
    <row r="3" spans="1:15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</row>
    <row r="4" spans="1:15" x14ac:dyDescent="0.35">
      <c r="A4" s="3" t="s">
        <v>16</v>
      </c>
      <c r="B4" s="5" t="s">
        <v>17</v>
      </c>
      <c r="C4" s="3" t="s">
        <v>18</v>
      </c>
      <c r="D4" s="3" t="s">
        <v>19</v>
      </c>
      <c r="E4" s="3" t="s">
        <v>20</v>
      </c>
      <c r="F4" s="3" t="s">
        <v>0</v>
      </c>
      <c r="G4" s="3">
        <v>735</v>
      </c>
      <c r="H4" s="3" t="s">
        <v>21</v>
      </c>
      <c r="I4" s="6" t="s">
        <v>21</v>
      </c>
      <c r="J4" s="7" t="s">
        <v>22</v>
      </c>
      <c r="K4" s="7" t="s">
        <v>23</v>
      </c>
      <c r="L4" s="3">
        <v>5</v>
      </c>
      <c r="M4" s="3">
        <v>5</v>
      </c>
      <c r="N4" s="8" t="s">
        <v>24</v>
      </c>
      <c r="O4" s="9" t="s">
        <v>25</v>
      </c>
    </row>
    <row r="5" spans="1:15" x14ac:dyDescent="0.35">
      <c r="A5" s="3" t="s">
        <v>26</v>
      </c>
      <c r="B5" s="3" t="s">
        <v>27</v>
      </c>
      <c r="C5" s="3"/>
      <c r="D5" s="3" t="s">
        <v>21</v>
      </c>
      <c r="E5" s="3" t="s">
        <v>21</v>
      </c>
      <c r="F5" s="3" t="s">
        <v>0</v>
      </c>
      <c r="G5" s="3">
        <v>61.25</v>
      </c>
      <c r="H5" s="3" t="s">
        <v>21</v>
      </c>
      <c r="I5" s="6" t="s">
        <v>21</v>
      </c>
      <c r="J5" s="7" t="s">
        <v>28</v>
      </c>
      <c r="K5" s="7" t="s">
        <v>21</v>
      </c>
      <c r="L5" s="3">
        <v>5</v>
      </c>
      <c r="M5" s="3">
        <v>3</v>
      </c>
      <c r="N5" s="8" t="s">
        <v>24</v>
      </c>
      <c r="O5" s="9" t="s">
        <v>25</v>
      </c>
    </row>
    <row r="6" spans="1:15" x14ac:dyDescent="0.35">
      <c r="A6" s="3" t="s">
        <v>29</v>
      </c>
      <c r="B6" s="5" t="s">
        <v>30</v>
      </c>
      <c r="C6" s="3" t="s">
        <v>31</v>
      </c>
      <c r="D6" s="3" t="s">
        <v>32</v>
      </c>
      <c r="E6" s="3" t="s">
        <v>33</v>
      </c>
      <c r="F6" s="3" t="s">
        <v>0</v>
      </c>
      <c r="G6" s="3">
        <v>35</v>
      </c>
      <c r="H6" s="3" t="s">
        <v>21</v>
      </c>
      <c r="I6" s="6" t="s">
        <v>21</v>
      </c>
      <c r="J6" s="7" t="s">
        <v>28</v>
      </c>
      <c r="K6" s="7" t="s">
        <v>34</v>
      </c>
      <c r="L6" s="3">
        <v>3</v>
      </c>
      <c r="M6" s="3">
        <v>3</v>
      </c>
      <c r="N6" s="10" t="s">
        <v>35</v>
      </c>
      <c r="O6" s="9" t="s">
        <v>25</v>
      </c>
    </row>
    <row r="7" spans="1:15" x14ac:dyDescent="0.35">
      <c r="A7" s="3" t="s">
        <v>36</v>
      </c>
      <c r="B7" s="3" t="s">
        <v>37</v>
      </c>
      <c r="C7" s="3"/>
      <c r="D7" s="3" t="s">
        <v>21</v>
      </c>
      <c r="E7" s="3" t="s">
        <v>21</v>
      </c>
      <c r="F7" s="3" t="s">
        <v>0</v>
      </c>
      <c r="G7" s="3">
        <v>105</v>
      </c>
      <c r="H7" s="3" t="s">
        <v>21</v>
      </c>
      <c r="I7" s="6" t="s">
        <v>21</v>
      </c>
      <c r="J7" s="7" t="s">
        <v>28</v>
      </c>
      <c r="K7" s="7" t="s">
        <v>21</v>
      </c>
      <c r="L7" s="3">
        <v>5</v>
      </c>
      <c r="M7" s="3">
        <v>5</v>
      </c>
      <c r="N7" s="8" t="s">
        <v>24</v>
      </c>
      <c r="O7" s="9" t="s">
        <v>25</v>
      </c>
    </row>
    <row r="8" spans="1:15" ht="16.05" customHeight="1" x14ac:dyDescent="0.35">
      <c r="B8" s="2" t="s">
        <v>93</v>
      </c>
      <c r="E8" s="2" t="s">
        <v>94</v>
      </c>
      <c r="F8" s="3" t="s">
        <v>0</v>
      </c>
      <c r="G8" s="2">
        <f>630 - 560</f>
        <v>70</v>
      </c>
    </row>
    <row r="9" spans="1:15" x14ac:dyDescent="0.35">
      <c r="B9" s="2" t="s">
        <v>96</v>
      </c>
      <c r="E9" s="2" t="s">
        <v>95</v>
      </c>
      <c r="F9" s="3" t="s">
        <v>0</v>
      </c>
      <c r="G9" s="2">
        <f>1680-1120</f>
        <v>560</v>
      </c>
    </row>
    <row r="10" spans="1:15" x14ac:dyDescent="0.35">
      <c r="B10" s="2" t="s">
        <v>97</v>
      </c>
      <c r="E10" s="2" t="s">
        <v>20</v>
      </c>
      <c r="F10" s="3" t="s">
        <v>0</v>
      </c>
      <c r="G10" s="2">
        <f>945-210</f>
        <v>735</v>
      </c>
    </row>
    <row r="11" spans="1:15" ht="16.05" customHeight="1" x14ac:dyDescent="0.35">
      <c r="B11" s="2" t="s">
        <v>98</v>
      </c>
      <c r="E11" s="2" t="s">
        <v>99</v>
      </c>
      <c r="F11" s="3" t="s">
        <v>0</v>
      </c>
      <c r="G11" s="2">
        <f>8.75-5.83</f>
        <v>2.92</v>
      </c>
    </row>
    <row r="12" spans="1:15" x14ac:dyDescent="0.35">
      <c r="B12" s="2" t="s">
        <v>105</v>
      </c>
      <c r="E12" s="2" t="s">
        <v>104</v>
      </c>
      <c r="F12" s="3" t="s">
        <v>0</v>
      </c>
      <c r="G12" s="2">
        <f>28.4375-21.875</f>
        <v>6.5625</v>
      </c>
    </row>
    <row r="13" spans="1:15" x14ac:dyDescent="0.35">
      <c r="B13" s="2" t="s">
        <v>110</v>
      </c>
      <c r="E13" s="2" t="s">
        <v>111</v>
      </c>
      <c r="F13" s="3" t="s">
        <v>0</v>
      </c>
      <c r="G13" s="2">
        <f>1.5313-1.2</f>
        <v>0.33130000000000015</v>
      </c>
    </row>
    <row r="14" spans="1:15" x14ac:dyDescent="0.35">
      <c r="B14" s="2" t="s">
        <v>32</v>
      </c>
      <c r="E14" s="2" t="s">
        <v>33</v>
      </c>
      <c r="F14" s="3" t="s">
        <v>0</v>
      </c>
      <c r="G14" s="2">
        <f>315-210</f>
        <v>105</v>
      </c>
    </row>
    <row r="15" spans="1:15" x14ac:dyDescent="0.35">
      <c r="B15" s="2" t="s">
        <v>113</v>
      </c>
      <c r="E15" s="2" t="s">
        <v>112</v>
      </c>
      <c r="F15" s="3" t="s">
        <v>0</v>
      </c>
      <c r="G15" s="2">
        <f>210-140</f>
        <v>70</v>
      </c>
    </row>
    <row r="16" spans="1:15" x14ac:dyDescent="0.35">
      <c r="B16" s="2" t="s">
        <v>121</v>
      </c>
      <c r="E16" s="2" t="s">
        <v>120</v>
      </c>
      <c r="F16" s="3" t="s">
        <v>0</v>
      </c>
      <c r="G16" s="2">
        <f>3.0625-2.62</f>
        <v>0.44249999999999989</v>
      </c>
    </row>
    <row r="17" spans="1:15" x14ac:dyDescent="0.35">
      <c r="B17" s="2" t="s">
        <v>123</v>
      </c>
      <c r="E17" s="2" t="s">
        <v>122</v>
      </c>
      <c r="F17" s="2" t="s">
        <v>124</v>
      </c>
      <c r="G17" s="2">
        <v>20</v>
      </c>
    </row>
    <row r="18" spans="1:15" x14ac:dyDescent="0.35">
      <c r="B18" s="2" t="s">
        <v>125</v>
      </c>
      <c r="E18" s="2" t="s">
        <v>126</v>
      </c>
      <c r="F18" s="3" t="s">
        <v>0</v>
      </c>
      <c r="G18" s="2">
        <f>10.5-7</f>
        <v>3.5</v>
      </c>
    </row>
    <row r="19" spans="1:15" x14ac:dyDescent="0.35">
      <c r="B19" s="2" t="s">
        <v>127</v>
      </c>
      <c r="E19" s="2" t="s">
        <v>128</v>
      </c>
      <c r="F19" s="3" t="s">
        <v>0</v>
      </c>
      <c r="G19" s="2">
        <f>10.5-7</f>
        <v>3.5</v>
      </c>
    </row>
    <row r="20" spans="1:15" x14ac:dyDescent="0.35">
      <c r="B20" s="2" t="s">
        <v>129</v>
      </c>
      <c r="E20" s="2" t="s">
        <v>130</v>
      </c>
      <c r="F20" s="3" t="s">
        <v>0</v>
      </c>
      <c r="G20" s="2">
        <f t="shared" ref="G20" si="0">10.5-7</f>
        <v>3.5</v>
      </c>
    </row>
    <row r="21" spans="1:15" x14ac:dyDescent="0.35">
      <c r="B21" s="2" t="s">
        <v>135</v>
      </c>
      <c r="E21" s="2" t="s">
        <v>136</v>
      </c>
      <c r="F21" s="3" t="s">
        <v>0</v>
      </c>
      <c r="G21" s="2">
        <f>105-70</f>
        <v>35</v>
      </c>
    </row>
    <row r="22" spans="1:15" x14ac:dyDescent="0.35">
      <c r="B22" s="2" t="s">
        <v>37</v>
      </c>
      <c r="E22" s="2" t="s">
        <v>139</v>
      </c>
      <c r="F22" s="3" t="s">
        <v>0</v>
      </c>
      <c r="G22" s="2">
        <f>105-70</f>
        <v>35</v>
      </c>
    </row>
    <row r="23" spans="1:15" x14ac:dyDescent="0.35">
      <c r="B23" s="2" t="s">
        <v>141</v>
      </c>
      <c r="E23" s="2" t="s">
        <v>140</v>
      </c>
      <c r="F23" s="3" t="s">
        <v>0</v>
      </c>
      <c r="G23" s="2">
        <f>61.25-48.12</f>
        <v>13.130000000000003</v>
      </c>
    </row>
    <row r="24" spans="1:15" x14ac:dyDescent="0.35">
      <c r="F24" s="3"/>
      <c r="G24" s="2" t="s">
        <v>145</v>
      </c>
    </row>
    <row r="25" spans="1:15" x14ac:dyDescent="0.35">
      <c r="F25" s="3"/>
      <c r="G25" s="2">
        <f>SUM(G4:G23)</f>
        <v>2600.1363000000001</v>
      </c>
    </row>
    <row r="26" spans="1:15" x14ac:dyDescent="0.35">
      <c r="F26" s="3"/>
    </row>
    <row r="27" spans="1:15" x14ac:dyDescent="0.35">
      <c r="F27" s="3"/>
    </row>
    <row r="28" spans="1:15" x14ac:dyDescent="0.35">
      <c r="F28" s="3"/>
    </row>
    <row r="29" spans="1:15" x14ac:dyDescent="0.35">
      <c r="F29" s="3"/>
    </row>
    <row r="30" spans="1:15" x14ac:dyDescent="0.35">
      <c r="A30" s="2" t="s">
        <v>100</v>
      </c>
    </row>
    <row r="31" spans="1:15" ht="16.05" customHeight="1" x14ac:dyDescent="0.35">
      <c r="A31" s="4" t="s">
        <v>1</v>
      </c>
      <c r="B31" s="4" t="s">
        <v>2</v>
      </c>
      <c r="C31" s="4" t="s">
        <v>3</v>
      </c>
      <c r="D31" s="4" t="s">
        <v>4</v>
      </c>
      <c r="E31" s="4" t="s">
        <v>5</v>
      </c>
      <c r="F31" s="4" t="s">
        <v>6</v>
      </c>
      <c r="G31" s="4" t="s">
        <v>7</v>
      </c>
      <c r="H31" s="4" t="s">
        <v>8</v>
      </c>
      <c r="I31" s="4" t="s">
        <v>9</v>
      </c>
      <c r="J31" s="4" t="s">
        <v>10</v>
      </c>
      <c r="K31" s="4" t="s">
        <v>11</v>
      </c>
      <c r="L31" s="4" t="s">
        <v>12</v>
      </c>
      <c r="M31" s="4" t="s">
        <v>13</v>
      </c>
      <c r="N31" s="4" t="s">
        <v>14</v>
      </c>
      <c r="O31" s="4" t="s">
        <v>15</v>
      </c>
    </row>
    <row r="32" spans="1:15" x14ac:dyDescent="0.35">
      <c r="A32" s="3"/>
      <c r="B32" s="2" t="s">
        <v>102</v>
      </c>
      <c r="E32" s="2" t="s">
        <v>103</v>
      </c>
      <c r="F32" s="3" t="s">
        <v>100</v>
      </c>
      <c r="G32" s="2">
        <f>24.0625-16.4</f>
        <v>7.6625000000000014</v>
      </c>
      <c r="H32" s="3"/>
      <c r="I32" s="6"/>
      <c r="J32" s="7"/>
      <c r="K32" s="7"/>
      <c r="L32" s="3"/>
      <c r="M32" s="3"/>
      <c r="N32" s="8"/>
      <c r="O32" s="9"/>
    </row>
    <row r="33" spans="1:15" x14ac:dyDescent="0.35">
      <c r="A33" s="3"/>
      <c r="F33" s="3"/>
      <c r="G33" s="2" t="s">
        <v>145</v>
      </c>
      <c r="H33" s="3"/>
      <c r="I33" s="6"/>
      <c r="J33" s="7"/>
      <c r="K33" s="7"/>
      <c r="L33" s="3"/>
      <c r="M33" s="3"/>
      <c r="N33" s="8"/>
      <c r="O33" s="9"/>
    </row>
    <row r="34" spans="1:15" x14ac:dyDescent="0.35">
      <c r="A34" s="3"/>
      <c r="F34" s="3"/>
      <c r="G34" s="2">
        <f>SUM(G32:G32)</f>
        <v>7.6625000000000014</v>
      </c>
      <c r="H34" s="3"/>
      <c r="I34" s="6"/>
      <c r="J34" s="7"/>
      <c r="K34" s="7"/>
      <c r="L34" s="3"/>
      <c r="M34" s="3"/>
      <c r="N34" s="10"/>
      <c r="O34" s="9"/>
    </row>
    <row r="35" spans="1:15" x14ac:dyDescent="0.35">
      <c r="A35" s="3"/>
      <c r="F35" s="3"/>
      <c r="H35" s="3"/>
      <c r="I35" s="6"/>
      <c r="J35" s="7"/>
      <c r="K35" s="7"/>
      <c r="L35" s="3"/>
      <c r="M35" s="3"/>
      <c r="N35" s="8"/>
      <c r="O35" s="9"/>
    </row>
    <row r="37" spans="1:15" x14ac:dyDescent="0.35">
      <c r="A37" s="2" t="s">
        <v>114</v>
      </c>
    </row>
    <row r="38" spans="1:15" x14ac:dyDescent="0.35">
      <c r="A38" s="4" t="s">
        <v>1</v>
      </c>
      <c r="B38" s="4" t="s">
        <v>2</v>
      </c>
      <c r="C38" s="4" t="s">
        <v>3</v>
      </c>
      <c r="D38" s="4" t="s">
        <v>4</v>
      </c>
      <c r="E38" s="4" t="s">
        <v>5</v>
      </c>
      <c r="F38" s="4" t="s">
        <v>6</v>
      </c>
      <c r="G38" s="4" t="s">
        <v>7</v>
      </c>
      <c r="H38" s="4" t="s">
        <v>8</v>
      </c>
      <c r="I38" s="4" t="s">
        <v>9</v>
      </c>
      <c r="J38" s="4" t="s">
        <v>10</v>
      </c>
      <c r="K38" s="4" t="s">
        <v>11</v>
      </c>
      <c r="L38" s="4" t="s">
        <v>12</v>
      </c>
      <c r="M38" s="4" t="s">
        <v>13</v>
      </c>
      <c r="N38" s="4" t="s">
        <v>14</v>
      </c>
      <c r="O38" s="4" t="s">
        <v>15</v>
      </c>
    </row>
    <row r="39" spans="1:15" x14ac:dyDescent="0.35">
      <c r="A39" s="3"/>
      <c r="B39" s="2" t="s">
        <v>116</v>
      </c>
      <c r="E39" s="2" t="s">
        <v>115</v>
      </c>
      <c r="F39" s="3" t="s">
        <v>114</v>
      </c>
      <c r="G39" s="2">
        <f>105-70</f>
        <v>35</v>
      </c>
      <c r="H39" s="3"/>
      <c r="I39" s="6"/>
      <c r="J39" s="7"/>
      <c r="K39" s="7"/>
      <c r="L39" s="3"/>
      <c r="M39" s="3"/>
      <c r="N39" s="8"/>
      <c r="O39" s="9"/>
    </row>
    <row r="40" spans="1:15" x14ac:dyDescent="0.35">
      <c r="A40" s="3"/>
      <c r="F40" s="3"/>
      <c r="G40" s="2" t="s">
        <v>145</v>
      </c>
      <c r="H40" s="3"/>
      <c r="I40" s="6"/>
      <c r="J40" s="7"/>
      <c r="K40" s="7"/>
      <c r="L40" s="3"/>
      <c r="M40" s="3"/>
      <c r="N40" s="8"/>
      <c r="O40" s="9"/>
    </row>
    <row r="41" spans="1:15" x14ac:dyDescent="0.35">
      <c r="A41" s="3"/>
      <c r="F41" s="3"/>
      <c r="G41" s="2">
        <f>SUM(G39:G39)</f>
        <v>35</v>
      </c>
      <c r="H41" s="3"/>
      <c r="I41" s="6"/>
      <c r="J41" s="7"/>
      <c r="K41" s="7"/>
      <c r="L41" s="3"/>
      <c r="M41" s="3"/>
      <c r="N41" s="10"/>
      <c r="O41" s="9"/>
    </row>
    <row r="42" spans="1:15" x14ac:dyDescent="0.35">
      <c r="A42" s="2" t="s">
        <v>117</v>
      </c>
    </row>
    <row r="43" spans="1:15" x14ac:dyDescent="0.35">
      <c r="A43" s="4" t="s">
        <v>1</v>
      </c>
      <c r="B43" s="4" t="s">
        <v>2</v>
      </c>
      <c r="C43" s="4" t="s">
        <v>3</v>
      </c>
      <c r="D43" s="4" t="s">
        <v>4</v>
      </c>
      <c r="E43" s="4" t="s">
        <v>5</v>
      </c>
      <c r="F43" s="4" t="s">
        <v>6</v>
      </c>
      <c r="G43" s="4" t="s">
        <v>7</v>
      </c>
      <c r="H43" s="4" t="s">
        <v>8</v>
      </c>
      <c r="I43" s="4" t="s">
        <v>9</v>
      </c>
      <c r="J43" s="4" t="s">
        <v>10</v>
      </c>
      <c r="K43" s="4" t="s">
        <v>11</v>
      </c>
      <c r="L43" s="4" t="s">
        <v>12</v>
      </c>
      <c r="M43" s="4" t="s">
        <v>13</v>
      </c>
      <c r="N43" s="4" t="s">
        <v>14</v>
      </c>
      <c r="O43" s="4" t="s">
        <v>15</v>
      </c>
    </row>
    <row r="44" spans="1:15" x14ac:dyDescent="0.35">
      <c r="A44" s="3"/>
      <c r="B44" s="2" t="s">
        <v>119</v>
      </c>
      <c r="E44" s="2" t="s">
        <v>118</v>
      </c>
      <c r="F44" s="3" t="s">
        <v>117</v>
      </c>
      <c r="G44" s="2">
        <f>21-14</f>
        <v>7</v>
      </c>
      <c r="H44" s="3"/>
      <c r="I44" s="6"/>
      <c r="J44" s="7"/>
      <c r="K44" s="7"/>
      <c r="L44" s="3"/>
      <c r="M44" s="3"/>
      <c r="N44" s="8"/>
      <c r="O44" s="9"/>
    </row>
    <row r="45" spans="1:15" x14ac:dyDescent="0.35">
      <c r="A45" s="3"/>
      <c r="F45" s="3"/>
      <c r="G45" s="2" t="s">
        <v>145</v>
      </c>
      <c r="H45" s="3"/>
      <c r="I45" s="6"/>
      <c r="J45" s="7"/>
      <c r="K45" s="7"/>
      <c r="L45" s="3"/>
      <c r="M45" s="3"/>
      <c r="N45" s="8"/>
      <c r="O45" s="9"/>
    </row>
    <row r="46" spans="1:15" x14ac:dyDescent="0.35">
      <c r="A46" s="3"/>
      <c r="F46" s="3"/>
      <c r="G46" s="2">
        <f>SUM(G44:G44)</f>
        <v>7</v>
      </c>
      <c r="H46" s="3"/>
      <c r="I46" s="6"/>
      <c r="J46" s="7"/>
      <c r="K46" s="7"/>
      <c r="L46" s="3"/>
      <c r="M46" s="3"/>
      <c r="N46" s="10"/>
      <c r="O46" s="9"/>
    </row>
    <row r="47" spans="1:15" x14ac:dyDescent="0.35">
      <c r="A47" s="3"/>
      <c r="F47" s="3"/>
      <c r="H47" s="3"/>
      <c r="I47" s="6"/>
      <c r="J47" s="7"/>
      <c r="K47" s="7"/>
      <c r="L47" s="3"/>
      <c r="M47" s="3"/>
      <c r="N47" s="8"/>
      <c r="O47" s="9"/>
    </row>
    <row r="48" spans="1:15" x14ac:dyDescent="0.35">
      <c r="A48" s="2" t="s">
        <v>101</v>
      </c>
    </row>
    <row r="49" spans="1:15" x14ac:dyDescent="0.35">
      <c r="A49" s="4" t="s">
        <v>1</v>
      </c>
      <c r="B49" s="4" t="s">
        <v>2</v>
      </c>
      <c r="C49" s="4" t="s">
        <v>3</v>
      </c>
      <c r="D49" s="4" t="s">
        <v>4</v>
      </c>
      <c r="E49" s="4" t="s">
        <v>5</v>
      </c>
      <c r="F49" s="4" t="s">
        <v>6</v>
      </c>
      <c r="G49" s="4" t="s">
        <v>7</v>
      </c>
      <c r="H49" s="4" t="s">
        <v>8</v>
      </c>
      <c r="I49" s="4" t="s">
        <v>9</v>
      </c>
      <c r="J49" s="4" t="s">
        <v>10</v>
      </c>
      <c r="K49" s="4" t="s">
        <v>11</v>
      </c>
      <c r="L49" s="4" t="s">
        <v>12</v>
      </c>
      <c r="M49" s="4" t="s">
        <v>13</v>
      </c>
      <c r="N49" s="4" t="s">
        <v>14</v>
      </c>
      <c r="O49" s="4" t="s">
        <v>15</v>
      </c>
    </row>
    <row r="50" spans="1:15" x14ac:dyDescent="0.35">
      <c r="A50" s="3"/>
      <c r="B50" s="2" t="s">
        <v>106</v>
      </c>
      <c r="E50" s="2" t="s">
        <v>107</v>
      </c>
      <c r="F50" s="3" t="s">
        <v>101</v>
      </c>
      <c r="G50" s="2">
        <f>16.625-11.81</f>
        <v>4.8149999999999995</v>
      </c>
      <c r="H50" s="3"/>
      <c r="I50" s="6"/>
      <c r="J50" s="7"/>
      <c r="K50" s="7"/>
      <c r="L50" s="3"/>
      <c r="M50" s="3"/>
      <c r="N50" s="8"/>
      <c r="O50" s="9"/>
    </row>
    <row r="51" spans="1:15" x14ac:dyDescent="0.35">
      <c r="A51" s="3"/>
      <c r="B51" s="2" t="s">
        <v>108</v>
      </c>
      <c r="E51" s="1" t="s">
        <v>109</v>
      </c>
      <c r="F51" s="3" t="s">
        <v>101</v>
      </c>
      <c r="G51" s="2">
        <f>27.3438-20.96</f>
        <v>6.3838000000000008</v>
      </c>
      <c r="H51" s="3"/>
      <c r="I51" s="6"/>
      <c r="J51" s="7"/>
      <c r="K51" s="7"/>
      <c r="L51" s="3"/>
      <c r="M51" s="3"/>
      <c r="N51" s="8"/>
      <c r="O51" s="9"/>
    </row>
    <row r="52" spans="1:15" x14ac:dyDescent="0.35">
      <c r="A52" s="3"/>
      <c r="F52" s="3"/>
      <c r="G52" s="2" t="s">
        <v>145</v>
      </c>
      <c r="H52" s="3"/>
      <c r="I52" s="6"/>
      <c r="J52" s="7"/>
      <c r="K52" s="7"/>
      <c r="L52" s="3"/>
      <c r="M52" s="3"/>
      <c r="N52" s="10"/>
      <c r="O52" s="9"/>
    </row>
    <row r="53" spans="1:15" x14ac:dyDescent="0.35">
      <c r="A53" s="3"/>
      <c r="F53" s="3"/>
      <c r="G53" s="2">
        <f>SUM(G50:G51)</f>
        <v>11.1988</v>
      </c>
      <c r="H53" s="3"/>
      <c r="I53" s="6"/>
      <c r="J53" s="7"/>
      <c r="K53" s="7"/>
      <c r="L53" s="3"/>
      <c r="M53" s="3"/>
      <c r="N53" s="8"/>
      <c r="O53" s="9"/>
    </row>
    <row r="57" spans="1:15" x14ac:dyDescent="0.35">
      <c r="A57" s="3" t="s">
        <v>38</v>
      </c>
    </row>
    <row r="58" spans="1:15" x14ac:dyDescent="0.35">
      <c r="A58" s="4" t="s">
        <v>1</v>
      </c>
      <c r="B58" s="4" t="s">
        <v>2</v>
      </c>
      <c r="C58" s="4" t="s">
        <v>3</v>
      </c>
      <c r="D58" s="4" t="s">
        <v>4</v>
      </c>
      <c r="E58" s="4" t="s">
        <v>5</v>
      </c>
      <c r="F58" s="4" t="s">
        <v>6</v>
      </c>
      <c r="G58" s="4" t="s">
        <v>7</v>
      </c>
      <c r="H58" s="4" t="s">
        <v>8</v>
      </c>
      <c r="I58" s="4" t="s">
        <v>9</v>
      </c>
      <c r="J58" s="4" t="s">
        <v>10</v>
      </c>
      <c r="K58" s="4" t="s">
        <v>11</v>
      </c>
      <c r="L58" s="4" t="s">
        <v>12</v>
      </c>
      <c r="M58" s="4" t="s">
        <v>13</v>
      </c>
      <c r="N58" s="4" t="s">
        <v>14</v>
      </c>
      <c r="O58" s="4" t="s">
        <v>15</v>
      </c>
    </row>
    <row r="59" spans="1:15" x14ac:dyDescent="0.35">
      <c r="A59" s="3" t="s">
        <v>39</v>
      </c>
      <c r="B59" s="3" t="s">
        <v>40</v>
      </c>
      <c r="C59" s="3"/>
      <c r="D59" s="3" t="s">
        <v>21</v>
      </c>
      <c r="E59" s="3" t="s">
        <v>21</v>
      </c>
      <c r="F59" s="3" t="s">
        <v>38</v>
      </c>
      <c r="G59" s="3">
        <v>26.25</v>
      </c>
      <c r="H59" s="3" t="s">
        <v>21</v>
      </c>
      <c r="I59" s="6" t="s">
        <v>21</v>
      </c>
      <c r="J59" s="7" t="s">
        <v>41</v>
      </c>
      <c r="K59" s="7" t="s">
        <v>21</v>
      </c>
      <c r="L59" s="3">
        <v>5</v>
      </c>
      <c r="M59" s="3">
        <v>5</v>
      </c>
      <c r="N59" s="10" t="s">
        <v>35</v>
      </c>
      <c r="O59" s="9" t="s">
        <v>25</v>
      </c>
    </row>
    <row r="60" spans="1:15" x14ac:dyDescent="0.35">
      <c r="G60" s="2" t="s">
        <v>145</v>
      </c>
    </row>
    <row r="61" spans="1:15" x14ac:dyDescent="0.35">
      <c r="G61" s="2">
        <f>SUM(G59)</f>
        <v>26.25</v>
      </c>
    </row>
    <row r="62" spans="1:15" x14ac:dyDescent="0.35">
      <c r="A62" s="3" t="s">
        <v>42</v>
      </c>
    </row>
    <row r="63" spans="1:15" x14ac:dyDescent="0.35">
      <c r="A63" s="4" t="s">
        <v>1</v>
      </c>
      <c r="B63" s="4" t="s">
        <v>2</v>
      </c>
      <c r="C63" s="4" t="s">
        <v>3</v>
      </c>
      <c r="D63" s="4" t="s">
        <v>4</v>
      </c>
      <c r="E63" s="4" t="s">
        <v>5</v>
      </c>
      <c r="F63" s="4" t="s">
        <v>6</v>
      </c>
      <c r="G63" s="4" t="s">
        <v>7</v>
      </c>
      <c r="H63" s="4" t="s">
        <v>8</v>
      </c>
      <c r="I63" s="4" t="s">
        <v>9</v>
      </c>
      <c r="J63" s="4" t="s">
        <v>10</v>
      </c>
      <c r="K63" s="4" t="s">
        <v>11</v>
      </c>
      <c r="L63" s="4" t="s">
        <v>12</v>
      </c>
      <c r="M63" s="4" t="s">
        <v>13</v>
      </c>
      <c r="N63" s="4" t="s">
        <v>14</v>
      </c>
      <c r="O63" s="4" t="s">
        <v>15</v>
      </c>
    </row>
    <row r="64" spans="1:15" x14ac:dyDescent="0.35">
      <c r="A64" s="3" t="s">
        <v>43</v>
      </c>
      <c r="B64" s="3" t="s">
        <v>44</v>
      </c>
      <c r="C64" s="3"/>
      <c r="D64" s="3" t="s">
        <v>21</v>
      </c>
      <c r="E64" s="3" t="s">
        <v>21</v>
      </c>
      <c r="F64" s="3" t="s">
        <v>42</v>
      </c>
      <c r="G64" s="3">
        <v>5.25</v>
      </c>
      <c r="H64" s="3" t="s">
        <v>21</v>
      </c>
      <c r="I64" s="6" t="s">
        <v>21</v>
      </c>
      <c r="J64" s="7" t="s">
        <v>45</v>
      </c>
      <c r="K64" s="7" t="s">
        <v>21</v>
      </c>
      <c r="L64" s="3">
        <v>5</v>
      </c>
      <c r="M64" s="3">
        <v>5</v>
      </c>
      <c r="N64" s="10" t="s">
        <v>35</v>
      </c>
      <c r="O64" s="9" t="s">
        <v>46</v>
      </c>
    </row>
    <row r="65" spans="1:15" x14ac:dyDescent="0.35">
      <c r="A65" s="3" t="s">
        <v>47</v>
      </c>
      <c r="B65" s="3" t="s">
        <v>48</v>
      </c>
      <c r="C65" s="3"/>
      <c r="D65" s="3" t="s">
        <v>21</v>
      </c>
      <c r="E65" s="3" t="s">
        <v>21</v>
      </c>
      <c r="F65" s="3" t="s">
        <v>42</v>
      </c>
      <c r="G65" s="3">
        <v>5.25</v>
      </c>
      <c r="H65" s="3" t="s">
        <v>21</v>
      </c>
      <c r="I65" s="6" t="s">
        <v>21</v>
      </c>
      <c r="J65" s="7" t="s">
        <v>45</v>
      </c>
      <c r="K65" s="7" t="s">
        <v>21</v>
      </c>
      <c r="L65" s="3">
        <v>5</v>
      </c>
      <c r="M65" s="3">
        <v>5</v>
      </c>
      <c r="N65" s="10" t="s">
        <v>35</v>
      </c>
      <c r="O65" s="9" t="s">
        <v>46</v>
      </c>
    </row>
    <row r="66" spans="1:15" x14ac:dyDescent="0.35">
      <c r="A66" s="3" t="s">
        <v>49</v>
      </c>
      <c r="B66" s="3" t="s">
        <v>50</v>
      </c>
      <c r="C66" s="3"/>
      <c r="D66" s="3" t="s">
        <v>21</v>
      </c>
      <c r="E66" s="3" t="s">
        <v>21</v>
      </c>
      <c r="F66" s="3" t="s">
        <v>42</v>
      </c>
      <c r="G66" s="3">
        <v>5.25</v>
      </c>
      <c r="H66" s="3" t="s">
        <v>21</v>
      </c>
      <c r="I66" s="6" t="s">
        <v>21</v>
      </c>
      <c r="J66" s="7" t="s">
        <v>45</v>
      </c>
      <c r="K66" s="7" t="s">
        <v>21</v>
      </c>
      <c r="L66" s="3">
        <v>5</v>
      </c>
      <c r="M66" s="3">
        <v>5</v>
      </c>
      <c r="N66" s="10" t="s">
        <v>35</v>
      </c>
      <c r="O66" s="9" t="s">
        <v>46</v>
      </c>
    </row>
    <row r="67" spans="1:15" x14ac:dyDescent="0.35">
      <c r="A67" s="3" t="s">
        <v>51</v>
      </c>
      <c r="B67" s="3" t="s">
        <v>52</v>
      </c>
      <c r="C67" s="3"/>
      <c r="D67" s="3" t="s">
        <v>21</v>
      </c>
      <c r="E67" s="3" t="s">
        <v>21</v>
      </c>
      <c r="F67" s="3" t="s">
        <v>42</v>
      </c>
      <c r="G67" s="3">
        <v>5.25</v>
      </c>
      <c r="H67" s="3" t="s">
        <v>21</v>
      </c>
      <c r="I67" s="6" t="s">
        <v>21</v>
      </c>
      <c r="J67" s="7" t="s">
        <v>45</v>
      </c>
      <c r="K67" s="7" t="s">
        <v>21</v>
      </c>
      <c r="L67" s="3">
        <v>5</v>
      </c>
      <c r="M67" s="3">
        <v>5</v>
      </c>
      <c r="N67" s="10" t="s">
        <v>35</v>
      </c>
      <c r="O67" s="9" t="s">
        <v>46</v>
      </c>
    </row>
    <row r="68" spans="1:15" x14ac:dyDescent="0.35">
      <c r="A68" s="3" t="s">
        <v>53</v>
      </c>
      <c r="B68" s="3" t="s">
        <v>54</v>
      </c>
      <c r="C68" s="3"/>
      <c r="D68" s="3" t="s">
        <v>21</v>
      </c>
      <c r="E68" s="3" t="s">
        <v>21</v>
      </c>
      <c r="F68" s="3" t="s">
        <v>42</v>
      </c>
      <c r="G68" s="3">
        <v>5.25</v>
      </c>
      <c r="H68" s="3" t="s">
        <v>21</v>
      </c>
      <c r="I68" s="6" t="s">
        <v>21</v>
      </c>
      <c r="J68" s="7" t="s">
        <v>45</v>
      </c>
      <c r="K68" s="7" t="s">
        <v>21</v>
      </c>
      <c r="L68" s="3">
        <v>5</v>
      </c>
      <c r="M68" s="3">
        <v>5</v>
      </c>
      <c r="N68" s="10" t="s">
        <v>35</v>
      </c>
      <c r="O68" s="9" t="s">
        <v>46</v>
      </c>
    </row>
    <row r="69" spans="1:15" x14ac:dyDescent="0.35">
      <c r="A69" s="3" t="s">
        <v>55</v>
      </c>
      <c r="B69" s="3" t="s">
        <v>56</v>
      </c>
      <c r="C69" s="3"/>
      <c r="D69" s="3" t="s">
        <v>21</v>
      </c>
      <c r="E69" s="3" t="s">
        <v>21</v>
      </c>
      <c r="F69" s="3" t="s">
        <v>42</v>
      </c>
      <c r="G69" s="3">
        <v>5.25</v>
      </c>
      <c r="H69" s="3" t="s">
        <v>21</v>
      </c>
      <c r="I69" s="6" t="s">
        <v>21</v>
      </c>
      <c r="J69" s="7" t="s">
        <v>45</v>
      </c>
      <c r="K69" s="7" t="s">
        <v>21</v>
      </c>
      <c r="L69" s="3">
        <v>5</v>
      </c>
      <c r="M69" s="3">
        <v>5</v>
      </c>
      <c r="N69" s="10" t="s">
        <v>35</v>
      </c>
      <c r="O69" s="9" t="s">
        <v>46</v>
      </c>
    </row>
    <row r="70" spans="1:15" x14ac:dyDescent="0.35">
      <c r="A70" s="3" t="s">
        <v>57</v>
      </c>
      <c r="B70" s="3" t="s">
        <v>58</v>
      </c>
      <c r="C70" s="3"/>
      <c r="D70" s="3" t="s">
        <v>21</v>
      </c>
      <c r="E70" s="3" t="s">
        <v>21</v>
      </c>
      <c r="F70" s="3" t="s">
        <v>42</v>
      </c>
      <c r="G70" s="3">
        <v>3.0625</v>
      </c>
      <c r="H70" s="3" t="s">
        <v>21</v>
      </c>
      <c r="I70" s="6" t="s">
        <v>21</v>
      </c>
      <c r="J70" s="7" t="s">
        <v>45</v>
      </c>
      <c r="K70" s="7" t="s">
        <v>21</v>
      </c>
      <c r="L70" s="3">
        <v>3</v>
      </c>
      <c r="M70" s="3">
        <v>5</v>
      </c>
      <c r="N70" s="11" t="s">
        <v>59</v>
      </c>
      <c r="O70" s="9" t="s">
        <v>46</v>
      </c>
    </row>
    <row r="71" spans="1:15" x14ac:dyDescent="0.35">
      <c r="A71" s="3" t="s">
        <v>60</v>
      </c>
      <c r="B71" s="3" t="s">
        <v>61</v>
      </c>
      <c r="C71" s="3"/>
      <c r="D71" s="3" t="s">
        <v>21</v>
      </c>
      <c r="E71" s="3" t="s">
        <v>21</v>
      </c>
      <c r="F71" s="3" t="s">
        <v>42</v>
      </c>
      <c r="G71" s="3">
        <v>3.0625</v>
      </c>
      <c r="H71" s="3" t="s">
        <v>21</v>
      </c>
      <c r="I71" s="6" t="s">
        <v>21</v>
      </c>
      <c r="J71" s="7" t="s">
        <v>45</v>
      </c>
      <c r="K71" s="7" t="s">
        <v>21</v>
      </c>
      <c r="L71" s="3">
        <v>3</v>
      </c>
      <c r="M71" s="3">
        <v>5</v>
      </c>
      <c r="N71" s="11" t="s">
        <v>59</v>
      </c>
      <c r="O71" s="9" t="s">
        <v>46</v>
      </c>
    </row>
    <row r="72" spans="1:15" x14ac:dyDescent="0.35">
      <c r="A72" s="3" t="s">
        <v>62</v>
      </c>
      <c r="B72" s="3" t="s">
        <v>63</v>
      </c>
      <c r="C72" s="3"/>
      <c r="D72" s="3" t="s">
        <v>21</v>
      </c>
      <c r="E72" s="3" t="s">
        <v>21</v>
      </c>
      <c r="F72" s="3" t="s">
        <v>42</v>
      </c>
      <c r="G72" s="3">
        <v>3.0625</v>
      </c>
      <c r="H72" s="3" t="s">
        <v>21</v>
      </c>
      <c r="I72" s="6" t="s">
        <v>21</v>
      </c>
      <c r="J72" s="7" t="s">
        <v>45</v>
      </c>
      <c r="K72" s="7" t="s">
        <v>21</v>
      </c>
      <c r="L72" s="3">
        <v>3</v>
      </c>
      <c r="M72" s="3">
        <v>5</v>
      </c>
      <c r="N72" s="11" t="s">
        <v>59</v>
      </c>
      <c r="O72" s="9" t="s">
        <v>46</v>
      </c>
    </row>
    <row r="73" spans="1:15" x14ac:dyDescent="0.35">
      <c r="A73" s="3" t="s">
        <v>64</v>
      </c>
      <c r="B73" s="3" t="s">
        <v>65</v>
      </c>
      <c r="C73" s="3"/>
      <c r="D73" s="3" t="s">
        <v>21</v>
      </c>
      <c r="E73" s="3" t="s">
        <v>21</v>
      </c>
      <c r="F73" s="3" t="s">
        <v>42</v>
      </c>
      <c r="G73" s="3">
        <v>3.0625</v>
      </c>
      <c r="H73" s="3" t="s">
        <v>21</v>
      </c>
      <c r="I73" s="6" t="s">
        <v>21</v>
      </c>
      <c r="J73" s="7" t="s">
        <v>45</v>
      </c>
      <c r="K73" s="7" t="s">
        <v>21</v>
      </c>
      <c r="L73" s="3">
        <v>3</v>
      </c>
      <c r="M73" s="3">
        <v>5</v>
      </c>
      <c r="N73" s="11" t="s">
        <v>59</v>
      </c>
      <c r="O73" s="9" t="s">
        <v>46</v>
      </c>
    </row>
    <row r="74" spans="1:15" x14ac:dyDescent="0.35">
      <c r="A74" s="3" t="s">
        <v>66</v>
      </c>
      <c r="B74" s="3" t="s">
        <v>67</v>
      </c>
      <c r="C74" s="3"/>
      <c r="D74" s="3" t="s">
        <v>21</v>
      </c>
      <c r="E74" s="3" t="s">
        <v>21</v>
      </c>
      <c r="F74" s="3" t="s">
        <v>42</v>
      </c>
      <c r="G74" s="3">
        <v>3.0625</v>
      </c>
      <c r="H74" s="3" t="s">
        <v>21</v>
      </c>
      <c r="I74" s="6" t="s">
        <v>21</v>
      </c>
      <c r="J74" s="7" t="s">
        <v>45</v>
      </c>
      <c r="K74" s="7" t="s">
        <v>21</v>
      </c>
      <c r="L74" s="3">
        <v>3</v>
      </c>
      <c r="M74" s="3">
        <v>5</v>
      </c>
      <c r="N74" s="11" t="s">
        <v>59</v>
      </c>
      <c r="O74" s="9" t="s">
        <v>46</v>
      </c>
    </row>
    <row r="75" spans="1:15" x14ac:dyDescent="0.35">
      <c r="A75" s="3" t="s">
        <v>68</v>
      </c>
      <c r="B75" s="3" t="s">
        <v>69</v>
      </c>
      <c r="C75" s="3"/>
      <c r="D75" s="3" t="s">
        <v>21</v>
      </c>
      <c r="E75" s="3" t="s">
        <v>21</v>
      </c>
      <c r="F75" s="3" t="s">
        <v>42</v>
      </c>
      <c r="G75" s="3">
        <v>3.0625</v>
      </c>
      <c r="H75" s="3" t="s">
        <v>21</v>
      </c>
      <c r="I75" s="6" t="s">
        <v>21</v>
      </c>
      <c r="J75" s="7" t="s">
        <v>45</v>
      </c>
      <c r="K75" s="7" t="s">
        <v>21</v>
      </c>
      <c r="L75" s="3">
        <v>3</v>
      </c>
      <c r="M75" s="3">
        <v>5</v>
      </c>
      <c r="N75" s="11" t="s">
        <v>59</v>
      </c>
      <c r="O75" s="9" t="s">
        <v>46</v>
      </c>
    </row>
    <row r="76" spans="1:15" x14ac:dyDescent="0.35">
      <c r="A76" s="3" t="s">
        <v>70</v>
      </c>
      <c r="B76" s="3" t="s">
        <v>71</v>
      </c>
      <c r="C76" s="3"/>
      <c r="D76" s="3" t="s">
        <v>21</v>
      </c>
      <c r="E76" s="3" t="s">
        <v>21</v>
      </c>
      <c r="F76" s="3" t="s">
        <v>42</v>
      </c>
      <c r="G76" s="3">
        <v>3.0625</v>
      </c>
      <c r="H76" s="3" t="s">
        <v>21</v>
      </c>
      <c r="I76" s="6" t="s">
        <v>21</v>
      </c>
      <c r="J76" s="7" t="s">
        <v>45</v>
      </c>
      <c r="K76" s="7" t="s">
        <v>21</v>
      </c>
      <c r="L76" s="3">
        <v>3</v>
      </c>
      <c r="M76" s="3">
        <v>5</v>
      </c>
      <c r="N76" s="11" t="s">
        <v>59</v>
      </c>
      <c r="O76" s="9" t="s">
        <v>46</v>
      </c>
    </row>
    <row r="77" spans="1:15" x14ac:dyDescent="0.35">
      <c r="A77" s="3" t="s">
        <v>72</v>
      </c>
      <c r="B77" s="3" t="s">
        <v>73</v>
      </c>
      <c r="C77" s="3"/>
      <c r="D77" s="3" t="s">
        <v>21</v>
      </c>
      <c r="E77" s="3" t="s">
        <v>21</v>
      </c>
      <c r="F77" s="3" t="s">
        <v>42</v>
      </c>
      <c r="G77" s="3">
        <v>3.0625</v>
      </c>
      <c r="H77" s="3" t="s">
        <v>21</v>
      </c>
      <c r="I77" s="6" t="s">
        <v>21</v>
      </c>
      <c r="J77" s="7" t="s">
        <v>45</v>
      </c>
      <c r="K77" s="7" t="s">
        <v>21</v>
      </c>
      <c r="L77" s="3">
        <v>3</v>
      </c>
      <c r="M77" s="3">
        <v>5</v>
      </c>
      <c r="N77" s="11" t="s">
        <v>59</v>
      </c>
      <c r="O77" s="9" t="s">
        <v>46</v>
      </c>
    </row>
    <row r="78" spans="1:15" x14ac:dyDescent="0.35">
      <c r="A78" s="3" t="s">
        <v>74</v>
      </c>
      <c r="B78" s="3" t="s">
        <v>75</v>
      </c>
      <c r="C78" s="3"/>
      <c r="D78" s="3" t="s">
        <v>21</v>
      </c>
      <c r="E78" s="3" t="s">
        <v>21</v>
      </c>
      <c r="F78" s="3" t="s">
        <v>42</v>
      </c>
      <c r="G78" s="3">
        <v>2.40625</v>
      </c>
      <c r="H78" s="3" t="s">
        <v>21</v>
      </c>
      <c r="I78" s="6" t="s">
        <v>21</v>
      </c>
      <c r="J78" s="7" t="s">
        <v>45</v>
      </c>
      <c r="K78" s="7" t="s">
        <v>21</v>
      </c>
      <c r="L78" s="3">
        <v>3</v>
      </c>
      <c r="M78" s="3">
        <v>4</v>
      </c>
      <c r="N78" s="11" t="s">
        <v>59</v>
      </c>
      <c r="O78" s="9" t="s">
        <v>46</v>
      </c>
    </row>
    <row r="79" spans="1:15" x14ac:dyDescent="0.35">
      <c r="A79" s="3" t="s">
        <v>76</v>
      </c>
      <c r="B79" s="3" t="s">
        <v>77</v>
      </c>
      <c r="C79" s="3"/>
      <c r="D79" s="3" t="s">
        <v>21</v>
      </c>
      <c r="E79" s="3" t="s">
        <v>21</v>
      </c>
      <c r="F79" s="3" t="s">
        <v>42</v>
      </c>
      <c r="G79" s="3">
        <v>1.75</v>
      </c>
      <c r="H79" s="3" t="s">
        <v>21</v>
      </c>
      <c r="I79" s="6" t="s">
        <v>21</v>
      </c>
      <c r="J79" s="7" t="s">
        <v>45</v>
      </c>
      <c r="K79" s="7" t="s">
        <v>21</v>
      </c>
      <c r="L79" s="3">
        <v>3</v>
      </c>
      <c r="M79" s="3">
        <v>3</v>
      </c>
      <c r="N79" s="12" t="s">
        <v>78</v>
      </c>
      <c r="O79" s="9" t="s">
        <v>46</v>
      </c>
    </row>
    <row r="80" spans="1:15" x14ac:dyDescent="0.35">
      <c r="A80" s="3" t="s">
        <v>79</v>
      </c>
      <c r="B80" s="3" t="s">
        <v>80</v>
      </c>
      <c r="C80" s="3"/>
      <c r="D80" s="3" t="s">
        <v>21</v>
      </c>
      <c r="E80" s="3" t="s">
        <v>21</v>
      </c>
      <c r="F80" s="3" t="s">
        <v>42</v>
      </c>
      <c r="G80" s="3">
        <v>1.75</v>
      </c>
      <c r="H80" s="3" t="s">
        <v>21</v>
      </c>
      <c r="I80" s="6" t="s">
        <v>21</v>
      </c>
      <c r="J80" s="7" t="s">
        <v>45</v>
      </c>
      <c r="K80" s="7" t="s">
        <v>21</v>
      </c>
      <c r="L80" s="3">
        <v>3</v>
      </c>
      <c r="M80" s="3">
        <v>3</v>
      </c>
      <c r="N80" s="12" t="s">
        <v>78</v>
      </c>
      <c r="O80" s="9" t="s">
        <v>46</v>
      </c>
    </row>
    <row r="81" spans="1:15" x14ac:dyDescent="0.35">
      <c r="A81" s="3" t="s">
        <v>81</v>
      </c>
      <c r="B81" s="3" t="s">
        <v>82</v>
      </c>
      <c r="C81" s="3"/>
      <c r="D81" s="3" t="s">
        <v>21</v>
      </c>
      <c r="E81" s="3" t="s">
        <v>21</v>
      </c>
      <c r="F81" s="3" t="s">
        <v>42</v>
      </c>
      <c r="G81" s="3">
        <v>1.75</v>
      </c>
      <c r="H81" s="3" t="s">
        <v>21</v>
      </c>
      <c r="I81" s="6" t="s">
        <v>21</v>
      </c>
      <c r="J81" s="7" t="s">
        <v>45</v>
      </c>
      <c r="K81" s="7" t="s">
        <v>21</v>
      </c>
      <c r="L81" s="3">
        <v>3</v>
      </c>
      <c r="M81" s="3">
        <v>3</v>
      </c>
      <c r="N81" s="12" t="s">
        <v>78</v>
      </c>
      <c r="O81" s="9" t="s">
        <v>46</v>
      </c>
    </row>
    <row r="82" spans="1:15" x14ac:dyDescent="0.35">
      <c r="G82" s="2" t="s">
        <v>145</v>
      </c>
    </row>
    <row r="83" spans="1:15" x14ac:dyDescent="0.35">
      <c r="G83" s="2">
        <f>SUM(G64:G81)</f>
        <v>63.65625</v>
      </c>
    </row>
    <row r="84" spans="1:15" x14ac:dyDescent="0.35">
      <c r="A84" s="3" t="s">
        <v>83</v>
      </c>
    </row>
    <row r="85" spans="1:15" x14ac:dyDescent="0.35">
      <c r="A85" s="4" t="s">
        <v>1</v>
      </c>
      <c r="B85" s="4" t="s">
        <v>2</v>
      </c>
      <c r="C85" s="4" t="s">
        <v>3</v>
      </c>
      <c r="D85" s="4" t="s">
        <v>4</v>
      </c>
      <c r="E85" s="4" t="s">
        <v>5</v>
      </c>
      <c r="F85" s="4" t="s">
        <v>6</v>
      </c>
      <c r="G85" s="4" t="s">
        <v>7</v>
      </c>
      <c r="H85" s="4" t="s">
        <v>8</v>
      </c>
      <c r="I85" s="4" t="s">
        <v>9</v>
      </c>
      <c r="J85" s="4" t="s">
        <v>10</v>
      </c>
      <c r="K85" s="4" t="s">
        <v>11</v>
      </c>
      <c r="L85" s="4" t="s">
        <v>12</v>
      </c>
      <c r="M85" s="4" t="s">
        <v>13</v>
      </c>
      <c r="N85" s="4" t="s">
        <v>14</v>
      </c>
      <c r="O85" s="4" t="s">
        <v>15</v>
      </c>
    </row>
    <row r="86" spans="1:15" x14ac:dyDescent="0.35">
      <c r="A86" s="13"/>
      <c r="B86" s="5" t="s">
        <v>84</v>
      </c>
      <c r="C86" s="3"/>
      <c r="D86" s="3"/>
      <c r="E86" s="13" t="s">
        <v>85</v>
      </c>
      <c r="F86" s="3" t="s">
        <v>83</v>
      </c>
      <c r="G86" s="3">
        <f>53/60+20*105-490</f>
        <v>1610.8833333333332</v>
      </c>
      <c r="H86" s="3" t="s">
        <v>21</v>
      </c>
      <c r="I86" s="6" t="s">
        <v>21</v>
      </c>
      <c r="J86" s="7" t="s">
        <v>21</v>
      </c>
      <c r="K86" s="7" t="s">
        <v>21</v>
      </c>
      <c r="L86" s="3" t="s">
        <v>21</v>
      </c>
      <c r="M86" s="3" t="s">
        <v>21</v>
      </c>
      <c r="N86" s="3" t="s">
        <v>21</v>
      </c>
      <c r="O86" s="9" t="s">
        <v>25</v>
      </c>
    </row>
    <row r="87" spans="1:15" x14ac:dyDescent="0.35">
      <c r="A87" s="3"/>
      <c r="B87" s="5" t="s">
        <v>89</v>
      </c>
      <c r="C87" s="3"/>
      <c r="D87" s="3"/>
      <c r="E87" s="13" t="s">
        <v>92</v>
      </c>
      <c r="F87" s="3" t="s">
        <v>83</v>
      </c>
      <c r="G87" s="3">
        <f>42/60+4*105-140</f>
        <v>280.7</v>
      </c>
      <c r="H87" s="3" t="s">
        <v>21</v>
      </c>
      <c r="I87" s="6" t="s">
        <v>21</v>
      </c>
      <c r="J87" s="7" t="s">
        <v>21</v>
      </c>
      <c r="K87" s="7" t="s">
        <v>21</v>
      </c>
      <c r="L87" s="3" t="s">
        <v>21</v>
      </c>
      <c r="M87" s="3" t="s">
        <v>21</v>
      </c>
      <c r="N87" s="3" t="s">
        <v>21</v>
      </c>
      <c r="O87" s="9" t="s">
        <v>25</v>
      </c>
    </row>
    <row r="88" spans="1:15" x14ac:dyDescent="0.35">
      <c r="A88" s="3"/>
      <c r="B88" s="5" t="s">
        <v>90</v>
      </c>
      <c r="C88" s="3"/>
      <c r="D88" s="3"/>
      <c r="E88" s="13" t="s">
        <v>91</v>
      </c>
      <c r="F88" s="3" t="s">
        <v>83</v>
      </c>
      <c r="G88" s="3">
        <f>46/60*105-7</f>
        <v>73.5</v>
      </c>
      <c r="H88" s="3" t="s">
        <v>21</v>
      </c>
      <c r="I88" s="6" t="s">
        <v>21</v>
      </c>
      <c r="J88" s="7" t="s">
        <v>21</v>
      </c>
      <c r="K88" s="7" t="s">
        <v>21</v>
      </c>
      <c r="L88" s="3" t="s">
        <v>21</v>
      </c>
      <c r="M88" s="3" t="s">
        <v>21</v>
      </c>
      <c r="N88" s="3" t="s">
        <v>21</v>
      </c>
      <c r="O88" s="9" t="s">
        <v>25</v>
      </c>
    </row>
    <row r="89" spans="1:15" x14ac:dyDescent="0.35">
      <c r="B89" s="2" t="s">
        <v>123</v>
      </c>
      <c r="E89" s="2" t="s">
        <v>122</v>
      </c>
      <c r="F89" s="2" t="s">
        <v>83</v>
      </c>
      <c r="G89" s="2">
        <v>15</v>
      </c>
      <c r="O89" s="9" t="s">
        <v>25</v>
      </c>
    </row>
    <row r="90" spans="1:15" x14ac:dyDescent="0.35">
      <c r="B90" s="2" t="s">
        <v>86</v>
      </c>
      <c r="E90" s="2" t="s">
        <v>87</v>
      </c>
      <c r="F90" s="2" t="s">
        <v>83</v>
      </c>
      <c r="G90" s="2">
        <f>140-93.33</f>
        <v>46.67</v>
      </c>
      <c r="O90" s="9" t="s">
        <v>25</v>
      </c>
    </row>
    <row r="91" spans="1:15" x14ac:dyDescent="0.35">
      <c r="B91" s="2" t="s">
        <v>131</v>
      </c>
      <c r="E91" s="2" t="s">
        <v>132</v>
      </c>
      <c r="F91" s="2" t="s">
        <v>83</v>
      </c>
      <c r="G91" s="2">
        <f>35.7292-28.07</f>
        <v>7.6591999999999985</v>
      </c>
      <c r="O91" s="9" t="s">
        <v>25</v>
      </c>
    </row>
    <row r="92" spans="1:15" x14ac:dyDescent="0.35">
      <c r="B92" s="2" t="s">
        <v>133</v>
      </c>
      <c r="E92" s="13" t="s">
        <v>134</v>
      </c>
      <c r="F92" s="2" t="s">
        <v>83</v>
      </c>
      <c r="G92" s="2">
        <f>26.25-17.5</f>
        <v>8.75</v>
      </c>
      <c r="O92" s="9" t="s">
        <v>25</v>
      </c>
    </row>
    <row r="93" spans="1:15" x14ac:dyDescent="0.35">
      <c r="B93" s="2" t="s">
        <v>137</v>
      </c>
      <c r="E93" s="2" t="s">
        <v>138</v>
      </c>
      <c r="F93" s="2" t="s">
        <v>83</v>
      </c>
      <c r="G93" s="2">
        <f>17.5-11.66</f>
        <v>5.84</v>
      </c>
      <c r="O93" s="9" t="s">
        <v>25</v>
      </c>
    </row>
    <row r="94" spans="1:15" x14ac:dyDescent="0.35">
      <c r="B94" s="2" t="s">
        <v>142</v>
      </c>
      <c r="E94" s="2" t="s">
        <v>143</v>
      </c>
      <c r="F94" s="2" t="s">
        <v>83</v>
      </c>
      <c r="G94" s="2">
        <f>1050-700</f>
        <v>350</v>
      </c>
      <c r="O94" s="9" t="s">
        <v>25</v>
      </c>
    </row>
    <row r="95" spans="1:15" x14ac:dyDescent="0.35">
      <c r="B95" s="2" t="s">
        <v>144</v>
      </c>
      <c r="E95" s="2" t="s">
        <v>88</v>
      </c>
      <c r="F95" s="2" t="s">
        <v>83</v>
      </c>
      <c r="G95" s="2">
        <f>35-23.33</f>
        <v>11.670000000000002</v>
      </c>
      <c r="O95" s="9" t="s">
        <v>25</v>
      </c>
    </row>
    <row r="96" spans="1:15" x14ac:dyDescent="0.35">
      <c r="G96" s="2" t="s">
        <v>145</v>
      </c>
    </row>
    <row r="97" spans="7:7" x14ac:dyDescent="0.35">
      <c r="G97" s="2">
        <f>SUM(G86:G95)</f>
        <v>2410.6725333333334</v>
      </c>
    </row>
  </sheetData>
  <hyperlinks>
    <hyperlink ref="E88" r:id="rId1"/>
    <hyperlink ref="E87" r:id="rId2"/>
    <hyperlink ref="E86" r:id="rId3"/>
    <hyperlink ref="E51" r:id="rId4"/>
    <hyperlink ref="E92" r:id="rId5"/>
  </hyperlinks>
  <pageMargins left="0.7" right="0.7" top="0.75" bottom="0.75" header="0.3" footer="0.3"/>
  <pageSetup orientation="portrait" horizontalDpi="4294967295" verticalDpi="4294967295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2022-03-28T11:57:27Z</dcterms:created>
  <dcterms:modified xsi:type="dcterms:W3CDTF">2022-03-28T14:56:08Z</dcterms:modified>
  <cp:category/>
</cp:coreProperties>
</file>