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mu\Documents\eclipse\my-todo\"/>
    </mc:Choice>
  </mc:AlternateContent>
  <xr:revisionPtr revIDLastSave="0" documentId="13_ncr:1_{60E1C2AD-01FA-43FB-9190-04535E58E715}" xr6:coauthVersionLast="45" xr6:coauthVersionMax="45" xr10:uidLastSave="{00000000-0000-0000-0000-000000000000}"/>
  <bookViews>
    <workbookView xWindow="-120" yWindow="-120" windowWidth="29040" windowHeight="15840" xr2:uid="{FB4B3503-05CF-4603-B880-7B565E5F25AF}"/>
  </bookViews>
  <sheets>
    <sheet name="gear" sheetId="1" r:id="rId1"/>
    <sheet name="copy paste this to bag.txt file" sheetId="2" r:id="rId2"/>
    <sheet name="copy paste to heroBag.tx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1" i="2" l="1"/>
  <c r="L221" i="2"/>
  <c r="K221" i="2"/>
  <c r="J221" i="2"/>
  <c r="I221" i="2"/>
  <c r="H221" i="2"/>
  <c r="G221" i="2"/>
  <c r="F221" i="2"/>
  <c r="E221" i="2"/>
  <c r="D221" i="2"/>
  <c r="C221" i="2"/>
  <c r="B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G19" i="3" l="1"/>
  <c r="F19" i="3"/>
  <c r="E19" i="3"/>
  <c r="D19" i="3"/>
  <c r="C19" i="3"/>
  <c r="B19" i="3"/>
  <c r="H18" i="3"/>
  <c r="G18" i="3"/>
  <c r="F18" i="3"/>
  <c r="E18" i="3"/>
  <c r="D18" i="3"/>
  <c r="C18" i="3"/>
  <c r="B18" i="3"/>
  <c r="G16" i="3" l="1"/>
  <c r="F16" i="3"/>
  <c r="E16" i="3"/>
  <c r="D16" i="3"/>
  <c r="C16" i="3"/>
  <c r="B16" i="3"/>
  <c r="F15" i="3"/>
  <c r="G15" i="3"/>
  <c r="E15" i="3"/>
  <c r="D15" i="3"/>
  <c r="C15" i="3"/>
  <c r="B15" i="3"/>
  <c r="G14" i="3"/>
  <c r="F14" i="3"/>
  <c r="E14" i="3"/>
  <c r="D14" i="3"/>
  <c r="C14" i="3"/>
  <c r="B14" i="3"/>
  <c r="E13" i="3"/>
  <c r="D13" i="3"/>
  <c r="C13" i="3"/>
  <c r="B13" i="3"/>
  <c r="H12" i="3"/>
  <c r="G12" i="3"/>
  <c r="F12" i="3"/>
  <c r="E12" i="3"/>
  <c r="D12" i="3"/>
  <c r="C12" i="3"/>
  <c r="B12" i="3"/>
  <c r="M156" i="2" l="1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M97" i="2"/>
  <c r="L97" i="2"/>
  <c r="K97" i="2"/>
  <c r="J97" i="2"/>
  <c r="I97" i="2"/>
  <c r="H97" i="2"/>
  <c r="G97" i="2"/>
  <c r="F97" i="2"/>
  <c r="E97" i="2"/>
  <c r="D97" i="2"/>
  <c r="C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E10" i="3" l="1"/>
  <c r="D10" i="3"/>
  <c r="C10" i="3"/>
  <c r="B10" i="3"/>
  <c r="B11" i="3" l="1"/>
  <c r="B9" i="3"/>
  <c r="B8" i="3"/>
  <c r="B7" i="3"/>
  <c r="B5" i="3"/>
  <c r="B4" i="3"/>
  <c r="B3" i="3"/>
  <c r="C11" i="3"/>
  <c r="C9" i="3"/>
  <c r="C8" i="3"/>
  <c r="C7" i="3"/>
  <c r="C5" i="3"/>
  <c r="C4" i="3"/>
  <c r="C3" i="3"/>
  <c r="I11" i="3"/>
  <c r="G9" i="3"/>
  <c r="G8" i="3"/>
  <c r="G5" i="3"/>
  <c r="G4" i="3"/>
  <c r="G3" i="3"/>
  <c r="F11" i="3"/>
  <c r="F9" i="3"/>
  <c r="F8" i="3"/>
  <c r="F7" i="3"/>
  <c r="F5" i="3"/>
  <c r="F4" i="3"/>
  <c r="F3" i="3"/>
  <c r="F2" i="3"/>
  <c r="E11" i="3"/>
  <c r="E9" i="3"/>
  <c r="E8" i="3"/>
  <c r="E7" i="3"/>
  <c r="E5" i="3"/>
  <c r="E4" i="3"/>
  <c r="E3" i="3"/>
  <c r="E2" i="3"/>
  <c r="D11" i="3"/>
  <c r="D9" i="3"/>
  <c r="D8" i="3"/>
  <c r="D7" i="3"/>
  <c r="D5" i="3"/>
  <c r="D4" i="3"/>
  <c r="D3" i="3"/>
  <c r="D2" i="3"/>
  <c r="C2" i="3"/>
  <c r="B2" i="3"/>
  <c r="G10" i="3" l="1"/>
  <c r="F10" i="3"/>
  <c r="M2" i="2" l="1"/>
  <c r="L2" i="2"/>
  <c r="K2" i="2"/>
  <c r="J2" i="2"/>
  <c r="I2" i="2"/>
  <c r="H2" i="2"/>
  <c r="G2" i="2"/>
  <c r="F2" i="2"/>
  <c r="E2" i="2"/>
  <c r="D2" i="2"/>
  <c r="C2" i="2"/>
  <c r="B2" i="2" l="1"/>
</calcChain>
</file>

<file path=xl/sharedStrings.xml><?xml version="1.0" encoding="utf-8"?>
<sst xmlns="http://schemas.openxmlformats.org/spreadsheetml/2006/main" count="520" uniqueCount="51">
  <si>
    <t>atk</t>
  </si>
  <si>
    <t>def</t>
  </si>
  <si>
    <t>hp</t>
  </si>
  <si>
    <t>% atk</t>
  </si>
  <si>
    <t>% def</t>
  </si>
  <si>
    <t>%hp</t>
  </si>
  <si>
    <t>%crit</t>
  </si>
  <si>
    <t>%critdmg</t>
  </si>
  <si>
    <t>speed</t>
  </si>
  <si>
    <t>type</t>
  </si>
  <si>
    <t>weapon</t>
  </si>
  <si>
    <t>eff</t>
  </si>
  <si>
    <t>effresis</t>
  </si>
  <si>
    <t>head</t>
  </si>
  <si>
    <t>chest</t>
  </si>
  <si>
    <t>neck</t>
  </si>
  <si>
    <t>ring</t>
  </si>
  <si>
    <t>boot</t>
  </si>
  <si>
    <t>set</t>
  </si>
  <si>
    <t>life</t>
  </si>
  <si>
    <t>spd</t>
  </si>
  <si>
    <t>im</t>
  </si>
  <si>
    <t>rage</t>
  </si>
  <si>
    <t>des</t>
  </si>
  <si>
    <t>counter</t>
  </si>
  <si>
    <t>crit</t>
  </si>
  <si>
    <t>uni</t>
  </si>
  <si>
    <t>effres</t>
  </si>
  <si>
    <t>level</t>
  </si>
  <si>
    <t>name</t>
  </si>
  <si>
    <t>health</t>
  </si>
  <si>
    <t>critdmg</t>
  </si>
  <si>
    <t>SSB</t>
  </si>
  <si>
    <t>Alencia</t>
  </si>
  <si>
    <t>Kayron</t>
  </si>
  <si>
    <t>Melissa</t>
  </si>
  <si>
    <t>Sigret</t>
  </si>
  <si>
    <t>BBK</t>
  </si>
  <si>
    <t>Roana</t>
  </si>
  <si>
    <t>A.Ras</t>
  </si>
  <si>
    <t>C.Dominel</t>
  </si>
  <si>
    <t>S.Angelica</t>
  </si>
  <si>
    <t>C.Zerato</t>
  </si>
  <si>
    <t>Angelica</t>
  </si>
  <si>
    <t>Celine</t>
  </si>
  <si>
    <t>Violet</t>
  </si>
  <si>
    <t>Luna</t>
  </si>
  <si>
    <t>C.Armin</t>
  </si>
  <si>
    <t>Tama</t>
  </si>
  <si>
    <t>Furious</t>
  </si>
  <si>
    <t>Kluri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</si>
</sst>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9524</xdr:rowOff>
    </xdr:from>
    <xdr:to>
      <xdr:col>20</xdr:col>
      <xdr:colOff>47625</xdr:colOff>
      <xdr:row>19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A461846-E31A-4CC9-88A8-2A541C161502}"/>
            </a:ext>
          </a:extLst>
        </xdr:cNvPr>
        <xdr:cNvSpPr txBox="1"/>
      </xdr:nvSpPr>
      <xdr:spPr>
        <a:xfrm>
          <a:off x="8039100" y="9524"/>
          <a:ext cx="4248150" cy="363855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 bag.txt's</a:t>
          </a:r>
          <a:r>
            <a:rPr lang="en-US" sz="1800" baseline="0"/>
            <a:t> first two numbers represents the rows and columns of this sheet.</a:t>
          </a:r>
        </a:p>
        <a:p>
          <a:endParaRPr lang="en-US" sz="1800"/>
        </a:p>
        <a:p>
          <a:r>
            <a:rPr lang="en-US" sz="1800"/>
            <a:t>2. Make sure to count how many rows</a:t>
          </a:r>
          <a:r>
            <a:rPr lang="en-US" sz="1800" baseline="0"/>
            <a:t> there are to match bag.txt's first number.</a:t>
          </a:r>
        </a:p>
        <a:p>
          <a:endParaRPr lang="en-US" sz="1800" baseline="0"/>
        </a:p>
        <a:p>
          <a:r>
            <a:rPr lang="en-US" sz="1800" baseline="0"/>
            <a:t>3. Overwrite formulas of first row if you added/deleted rows</a:t>
          </a:r>
        </a:p>
        <a:p>
          <a:endParaRPr lang="en-US" sz="1800" baseline="0"/>
        </a:p>
        <a:p>
          <a:r>
            <a:rPr lang="en-US" sz="1800" baseline="0"/>
            <a:t>4. Copy everything in this sheet and paste underneath the first two numbers in bag.txt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232172</xdr:colOff>
      <xdr:row>1</xdr:row>
      <xdr:rowOff>53578</xdr:rowOff>
    </xdr:from>
    <xdr:to>
      <xdr:col>13</xdr:col>
      <xdr:colOff>315515</xdr:colOff>
      <xdr:row>8</xdr:row>
      <xdr:rowOff>5953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C12297-A587-4F83-9E60-B33D1380A31E}"/>
            </a:ext>
          </a:extLst>
        </xdr:cNvPr>
        <xdr:cNvSpPr txBox="1"/>
      </xdr:nvSpPr>
      <xdr:spPr>
        <a:xfrm>
          <a:off x="5697141" y="244078"/>
          <a:ext cx="2512218" cy="12858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This sheet represents the base stats</a:t>
          </a:r>
          <a:r>
            <a:rPr lang="en-US" sz="1600" baseline="0"/>
            <a:t> (without any equipment) of each hero. 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B9E9-0DD1-4860-B455-A49ECF8DCC3F}">
  <dimension ref="A1:N156"/>
  <sheetViews>
    <sheetView tabSelected="1" workbookViewId="0">
      <pane ySplit="1" topLeftCell="A2" activePane="bottomLeft" state="frozen"/>
      <selection pane="bottomLeft" activeCell="P20" sqref="P20"/>
    </sheetView>
  </sheetViews>
  <sheetFormatPr defaultRowHeight="15" x14ac:dyDescent="0.25"/>
  <cols>
    <col min="1" max="1" width="9.85546875" customWidth="1"/>
    <col min="2" max="12" width="9.140625" customWidth="1"/>
    <col min="19" max="19" width="10" bestFit="1" customWidth="1"/>
  </cols>
  <sheetData>
    <row r="1" spans="1:14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12</v>
      </c>
      <c r="M1" t="s">
        <v>18</v>
      </c>
      <c r="N1" t="s">
        <v>28</v>
      </c>
    </row>
    <row r="2" spans="1:14" x14ac:dyDescent="0.25">
      <c r="A2" t="s">
        <v>10</v>
      </c>
      <c r="B2">
        <v>500</v>
      </c>
      <c r="E2">
        <v>9</v>
      </c>
      <c r="G2">
        <v>8</v>
      </c>
      <c r="H2">
        <v>8</v>
      </c>
      <c r="J2">
        <v>13</v>
      </c>
      <c r="M2" t="s">
        <v>19</v>
      </c>
      <c r="N2">
        <v>15</v>
      </c>
    </row>
    <row r="3" spans="1:14" x14ac:dyDescent="0.25">
      <c r="A3" t="s">
        <v>10</v>
      </c>
      <c r="B3">
        <v>440</v>
      </c>
      <c r="E3">
        <v>12</v>
      </c>
      <c r="G3">
        <v>11</v>
      </c>
      <c r="H3">
        <v>11</v>
      </c>
      <c r="J3">
        <v>4</v>
      </c>
      <c r="M3" t="s">
        <v>19</v>
      </c>
      <c r="N3">
        <v>15</v>
      </c>
    </row>
    <row r="4" spans="1:14" x14ac:dyDescent="0.25">
      <c r="A4" t="s">
        <v>10</v>
      </c>
      <c r="B4">
        <v>440</v>
      </c>
      <c r="E4">
        <v>16</v>
      </c>
      <c r="H4">
        <v>4</v>
      </c>
      <c r="J4">
        <v>7</v>
      </c>
      <c r="K4">
        <v>18</v>
      </c>
      <c r="M4" t="s">
        <v>0</v>
      </c>
      <c r="N4">
        <v>15</v>
      </c>
    </row>
    <row r="5" spans="1:14" x14ac:dyDescent="0.25">
      <c r="A5" t="s">
        <v>10</v>
      </c>
      <c r="B5">
        <v>465</v>
      </c>
      <c r="G5">
        <v>7</v>
      </c>
      <c r="H5">
        <v>9</v>
      </c>
      <c r="J5">
        <v>8</v>
      </c>
      <c r="L5">
        <v>29</v>
      </c>
      <c r="M5" t="s">
        <v>2</v>
      </c>
      <c r="N5">
        <v>15</v>
      </c>
    </row>
    <row r="6" spans="1:14" x14ac:dyDescent="0.25">
      <c r="A6" t="s">
        <v>10</v>
      </c>
      <c r="B6">
        <v>465</v>
      </c>
      <c r="G6">
        <v>14</v>
      </c>
      <c r="H6">
        <v>11</v>
      </c>
      <c r="J6">
        <v>6</v>
      </c>
      <c r="L6">
        <v>14</v>
      </c>
      <c r="M6" t="s">
        <v>2</v>
      </c>
      <c r="N6">
        <v>15</v>
      </c>
    </row>
    <row r="7" spans="1:14" x14ac:dyDescent="0.25">
      <c r="A7" t="s">
        <v>10</v>
      </c>
      <c r="B7">
        <v>465</v>
      </c>
      <c r="E7">
        <v>7</v>
      </c>
      <c r="G7">
        <v>33</v>
      </c>
      <c r="H7">
        <v>9</v>
      </c>
      <c r="J7">
        <v>4</v>
      </c>
      <c r="M7" t="s">
        <v>0</v>
      </c>
      <c r="N7">
        <v>15</v>
      </c>
    </row>
    <row r="8" spans="1:14" x14ac:dyDescent="0.25">
      <c r="A8" t="s">
        <v>10</v>
      </c>
      <c r="B8">
        <v>465</v>
      </c>
      <c r="E8">
        <v>7</v>
      </c>
      <c r="G8">
        <v>21</v>
      </c>
      <c r="H8">
        <v>9</v>
      </c>
      <c r="J8">
        <v>11</v>
      </c>
      <c r="M8" t="s">
        <v>0</v>
      </c>
      <c r="N8">
        <v>15</v>
      </c>
    </row>
    <row r="9" spans="1:14" x14ac:dyDescent="0.25">
      <c r="A9" t="s">
        <v>10</v>
      </c>
      <c r="B9">
        <v>515</v>
      </c>
      <c r="G9">
        <v>8</v>
      </c>
      <c r="H9">
        <v>14</v>
      </c>
      <c r="J9">
        <v>5</v>
      </c>
      <c r="K9">
        <v>25</v>
      </c>
      <c r="M9" t="s">
        <v>11</v>
      </c>
      <c r="N9">
        <v>15</v>
      </c>
    </row>
    <row r="10" spans="1:14" x14ac:dyDescent="0.25">
      <c r="A10" t="s">
        <v>10</v>
      </c>
      <c r="B10">
        <v>515</v>
      </c>
      <c r="E10">
        <v>9</v>
      </c>
      <c r="G10">
        <v>21</v>
      </c>
      <c r="H10">
        <v>12</v>
      </c>
      <c r="J10">
        <v>12</v>
      </c>
      <c r="M10" t="s">
        <v>20</v>
      </c>
      <c r="N10">
        <v>15</v>
      </c>
    </row>
    <row r="11" spans="1:14" x14ac:dyDescent="0.25">
      <c r="A11" t="s">
        <v>10</v>
      </c>
      <c r="B11">
        <v>525</v>
      </c>
      <c r="E11">
        <v>22</v>
      </c>
      <c r="H11">
        <v>10</v>
      </c>
      <c r="I11">
        <v>11</v>
      </c>
      <c r="L11">
        <v>17</v>
      </c>
      <c r="M11" t="s">
        <v>20</v>
      </c>
      <c r="N11">
        <v>15</v>
      </c>
    </row>
    <row r="12" spans="1:14" x14ac:dyDescent="0.25">
      <c r="A12" t="s">
        <v>10</v>
      </c>
      <c r="B12">
        <v>500</v>
      </c>
      <c r="D12">
        <v>340</v>
      </c>
      <c r="E12">
        <v>10</v>
      </c>
      <c r="H12">
        <v>13</v>
      </c>
      <c r="K12">
        <v>17</v>
      </c>
      <c r="M12" t="s">
        <v>21</v>
      </c>
      <c r="N12">
        <v>15</v>
      </c>
    </row>
    <row r="13" spans="1:14" x14ac:dyDescent="0.25">
      <c r="A13" t="s">
        <v>10</v>
      </c>
      <c r="B13">
        <v>515</v>
      </c>
      <c r="E13">
        <v>14</v>
      </c>
      <c r="G13">
        <v>10</v>
      </c>
      <c r="J13">
        <v>13</v>
      </c>
      <c r="L13">
        <v>6</v>
      </c>
      <c r="M13" t="s">
        <v>20</v>
      </c>
      <c r="N13">
        <v>15</v>
      </c>
    </row>
    <row r="14" spans="1:14" x14ac:dyDescent="0.25">
      <c r="A14" t="s">
        <v>10</v>
      </c>
      <c r="B14">
        <v>515</v>
      </c>
      <c r="E14">
        <v>11</v>
      </c>
      <c r="H14">
        <v>15</v>
      </c>
      <c r="J14">
        <v>7</v>
      </c>
      <c r="L14">
        <v>13</v>
      </c>
      <c r="M14" t="s">
        <v>23</v>
      </c>
      <c r="N14">
        <v>15</v>
      </c>
    </row>
    <row r="15" spans="1:14" x14ac:dyDescent="0.25">
      <c r="A15" t="s">
        <v>10</v>
      </c>
      <c r="B15">
        <v>500</v>
      </c>
      <c r="E15">
        <v>10</v>
      </c>
      <c r="I15">
        <v>7</v>
      </c>
      <c r="J15">
        <v>8</v>
      </c>
      <c r="L15">
        <v>19</v>
      </c>
      <c r="M15" t="s">
        <v>20</v>
      </c>
      <c r="N15">
        <v>15</v>
      </c>
    </row>
    <row r="16" spans="1:14" x14ac:dyDescent="0.25">
      <c r="A16" t="s">
        <v>10</v>
      </c>
      <c r="B16">
        <v>500</v>
      </c>
      <c r="D16">
        <v>189</v>
      </c>
      <c r="G16">
        <v>21</v>
      </c>
      <c r="H16">
        <v>3</v>
      </c>
      <c r="J16">
        <v>6</v>
      </c>
      <c r="M16" t="s">
        <v>20</v>
      </c>
      <c r="N16">
        <v>15</v>
      </c>
    </row>
    <row r="17" spans="1:14" x14ac:dyDescent="0.25">
      <c r="A17" t="s">
        <v>10</v>
      </c>
      <c r="B17">
        <v>500</v>
      </c>
      <c r="E17">
        <v>19</v>
      </c>
      <c r="I17">
        <v>10</v>
      </c>
      <c r="J17">
        <v>4</v>
      </c>
      <c r="L17">
        <v>10</v>
      </c>
      <c r="M17" t="s">
        <v>22</v>
      </c>
      <c r="N17">
        <v>15</v>
      </c>
    </row>
    <row r="18" spans="1:14" x14ac:dyDescent="0.25">
      <c r="A18" t="s">
        <v>10</v>
      </c>
      <c r="B18">
        <v>500</v>
      </c>
      <c r="G18">
        <v>6</v>
      </c>
      <c r="I18">
        <v>16</v>
      </c>
      <c r="J18">
        <v>3</v>
      </c>
      <c r="L18">
        <v>19</v>
      </c>
      <c r="M18" t="s">
        <v>23</v>
      </c>
      <c r="N18">
        <v>15</v>
      </c>
    </row>
    <row r="19" spans="1:14" x14ac:dyDescent="0.25">
      <c r="A19" t="s">
        <v>10</v>
      </c>
      <c r="B19">
        <v>432</v>
      </c>
      <c r="E19">
        <v>5</v>
      </c>
      <c r="H19">
        <v>9</v>
      </c>
      <c r="J19">
        <v>5</v>
      </c>
      <c r="L19">
        <v>16</v>
      </c>
      <c r="M19" t="s">
        <v>0</v>
      </c>
      <c r="N19">
        <v>14</v>
      </c>
    </row>
    <row r="20" spans="1:14" x14ac:dyDescent="0.25">
      <c r="A20" t="s">
        <v>10</v>
      </c>
      <c r="B20">
        <v>390</v>
      </c>
      <c r="D20">
        <v>154</v>
      </c>
      <c r="E20">
        <v>13</v>
      </c>
      <c r="G20">
        <v>13</v>
      </c>
      <c r="K20">
        <v>13</v>
      </c>
      <c r="M20" t="s">
        <v>11</v>
      </c>
      <c r="N20">
        <v>13</v>
      </c>
    </row>
    <row r="21" spans="1:14" x14ac:dyDescent="0.25">
      <c r="A21" t="s">
        <v>10</v>
      </c>
      <c r="B21">
        <v>370</v>
      </c>
      <c r="D21">
        <v>601</v>
      </c>
      <c r="G21">
        <v>8</v>
      </c>
      <c r="H21">
        <v>8</v>
      </c>
      <c r="J21">
        <v>6</v>
      </c>
      <c r="M21" t="s">
        <v>2</v>
      </c>
      <c r="N21">
        <v>12</v>
      </c>
    </row>
    <row r="22" spans="1:14" x14ac:dyDescent="0.25">
      <c r="A22" t="s">
        <v>10</v>
      </c>
      <c r="B22">
        <v>360</v>
      </c>
      <c r="H22">
        <v>3</v>
      </c>
      <c r="I22">
        <v>6</v>
      </c>
      <c r="J22">
        <v>13</v>
      </c>
      <c r="K22">
        <v>12</v>
      </c>
      <c r="M22" t="s">
        <v>25</v>
      </c>
      <c r="N22">
        <v>12</v>
      </c>
    </row>
    <row r="23" spans="1:14" x14ac:dyDescent="0.25">
      <c r="A23" t="s">
        <v>10</v>
      </c>
      <c r="B23">
        <v>330</v>
      </c>
      <c r="G23">
        <v>16</v>
      </c>
      <c r="H23">
        <v>9</v>
      </c>
      <c r="I23">
        <v>4</v>
      </c>
      <c r="M23" t="s">
        <v>20</v>
      </c>
      <c r="N23">
        <v>11</v>
      </c>
    </row>
    <row r="24" spans="1:14" x14ac:dyDescent="0.25">
      <c r="A24" t="s">
        <v>10</v>
      </c>
      <c r="B24">
        <v>280</v>
      </c>
      <c r="D24">
        <v>358</v>
      </c>
      <c r="E24">
        <v>4</v>
      </c>
      <c r="H24">
        <v>8</v>
      </c>
      <c r="J24">
        <v>7</v>
      </c>
      <c r="M24" t="s">
        <v>22</v>
      </c>
      <c r="N24">
        <v>9</v>
      </c>
    </row>
    <row r="25" spans="1:14" x14ac:dyDescent="0.25">
      <c r="A25" t="s">
        <v>10</v>
      </c>
      <c r="B25">
        <v>240</v>
      </c>
      <c r="E25">
        <v>11</v>
      </c>
      <c r="J25">
        <v>3</v>
      </c>
      <c r="K25">
        <v>12</v>
      </c>
      <c r="L25">
        <v>6</v>
      </c>
      <c r="M25" t="s">
        <v>25</v>
      </c>
      <c r="N25">
        <v>7</v>
      </c>
    </row>
    <row r="26" spans="1:14" x14ac:dyDescent="0.25">
      <c r="A26" t="s">
        <v>10</v>
      </c>
      <c r="B26">
        <v>220</v>
      </c>
      <c r="E26">
        <v>10</v>
      </c>
      <c r="G26">
        <v>12</v>
      </c>
      <c r="H26">
        <v>5</v>
      </c>
      <c r="I26">
        <v>4</v>
      </c>
      <c r="M26" t="s">
        <v>11</v>
      </c>
      <c r="N26">
        <v>6</v>
      </c>
    </row>
    <row r="27" spans="1:14" x14ac:dyDescent="0.25">
      <c r="A27" t="s">
        <v>13</v>
      </c>
      <c r="D27">
        <v>2700</v>
      </c>
      <c r="E27">
        <v>8</v>
      </c>
      <c r="G27">
        <v>25</v>
      </c>
      <c r="H27">
        <v>11</v>
      </c>
      <c r="J27">
        <v>2</v>
      </c>
      <c r="M27" t="s">
        <v>19</v>
      </c>
      <c r="N27">
        <v>15</v>
      </c>
    </row>
    <row r="28" spans="1:14" x14ac:dyDescent="0.25">
      <c r="A28" t="s">
        <v>13</v>
      </c>
      <c r="D28">
        <v>2360</v>
      </c>
      <c r="E28">
        <v>7</v>
      </c>
      <c r="H28">
        <v>4</v>
      </c>
      <c r="I28">
        <v>22</v>
      </c>
      <c r="J28">
        <v>6</v>
      </c>
      <c r="M28" t="s">
        <v>0</v>
      </c>
      <c r="N28">
        <v>15</v>
      </c>
    </row>
    <row r="29" spans="1:14" x14ac:dyDescent="0.25">
      <c r="A29" t="s">
        <v>13</v>
      </c>
      <c r="D29">
        <v>2495</v>
      </c>
      <c r="F29">
        <v>7</v>
      </c>
      <c r="G29">
        <v>20</v>
      </c>
      <c r="J29">
        <v>10</v>
      </c>
      <c r="L29">
        <v>11</v>
      </c>
      <c r="M29" t="s">
        <v>2</v>
      </c>
      <c r="N29">
        <v>15</v>
      </c>
    </row>
    <row r="30" spans="1:14" x14ac:dyDescent="0.25">
      <c r="A30" t="s">
        <v>13</v>
      </c>
      <c r="D30">
        <v>2495</v>
      </c>
      <c r="F30">
        <v>23</v>
      </c>
      <c r="G30">
        <v>15</v>
      </c>
      <c r="J30">
        <v>6</v>
      </c>
      <c r="L30">
        <v>7</v>
      </c>
      <c r="M30" t="s">
        <v>2</v>
      </c>
      <c r="N30">
        <v>15</v>
      </c>
    </row>
    <row r="31" spans="1:14" x14ac:dyDescent="0.25">
      <c r="A31" t="s">
        <v>13</v>
      </c>
      <c r="D31">
        <v>2495</v>
      </c>
      <c r="E31">
        <v>15</v>
      </c>
      <c r="G31">
        <v>11</v>
      </c>
      <c r="H31">
        <v>4</v>
      </c>
      <c r="J31">
        <v>11</v>
      </c>
      <c r="M31" t="s">
        <v>0</v>
      </c>
      <c r="N31">
        <v>15</v>
      </c>
    </row>
    <row r="32" spans="1:14" x14ac:dyDescent="0.25">
      <c r="A32" t="s">
        <v>13</v>
      </c>
      <c r="D32">
        <v>2495</v>
      </c>
      <c r="E32">
        <v>27</v>
      </c>
      <c r="G32">
        <v>7</v>
      </c>
      <c r="H32">
        <v>4</v>
      </c>
      <c r="J32">
        <v>8</v>
      </c>
      <c r="M32" t="s">
        <v>0</v>
      </c>
      <c r="N32">
        <v>15</v>
      </c>
    </row>
    <row r="33" spans="1:14" x14ac:dyDescent="0.25">
      <c r="A33" t="s">
        <v>13</v>
      </c>
      <c r="D33">
        <v>2765</v>
      </c>
      <c r="E33">
        <v>8</v>
      </c>
      <c r="G33">
        <v>8</v>
      </c>
      <c r="I33">
        <v>21</v>
      </c>
      <c r="K33">
        <v>21</v>
      </c>
      <c r="M33" t="s">
        <v>0</v>
      </c>
      <c r="N33">
        <v>15</v>
      </c>
    </row>
    <row r="34" spans="1:14" x14ac:dyDescent="0.25">
      <c r="A34" t="s">
        <v>13</v>
      </c>
      <c r="D34">
        <v>2765</v>
      </c>
      <c r="E34">
        <v>33</v>
      </c>
      <c r="F34">
        <v>16</v>
      </c>
      <c r="J34">
        <v>4</v>
      </c>
      <c r="K34">
        <v>6</v>
      </c>
      <c r="L34">
        <v>0</v>
      </c>
      <c r="M34" t="s">
        <v>1</v>
      </c>
      <c r="N34">
        <v>15</v>
      </c>
    </row>
    <row r="35" spans="1:14" x14ac:dyDescent="0.25">
      <c r="A35" t="s">
        <v>13</v>
      </c>
      <c r="D35">
        <v>2565</v>
      </c>
      <c r="E35">
        <v>26</v>
      </c>
      <c r="H35">
        <v>5</v>
      </c>
      <c r="I35">
        <v>12</v>
      </c>
      <c r="J35">
        <v>3</v>
      </c>
      <c r="M35" t="s">
        <v>1</v>
      </c>
      <c r="N35">
        <v>15</v>
      </c>
    </row>
    <row r="36" spans="1:14" x14ac:dyDescent="0.25">
      <c r="A36" t="s">
        <v>13</v>
      </c>
      <c r="C36">
        <v>125</v>
      </c>
      <c r="D36">
        <v>2700</v>
      </c>
      <c r="I36">
        <v>4</v>
      </c>
      <c r="J36">
        <v>9</v>
      </c>
      <c r="K36">
        <v>5</v>
      </c>
      <c r="M36" t="s">
        <v>20</v>
      </c>
      <c r="N36">
        <v>15</v>
      </c>
    </row>
    <row r="37" spans="1:14" x14ac:dyDescent="0.25">
      <c r="A37" t="s">
        <v>13</v>
      </c>
      <c r="B37">
        <v>35</v>
      </c>
      <c r="D37">
        <v>2700</v>
      </c>
      <c r="E37">
        <v>21</v>
      </c>
      <c r="K37">
        <v>10</v>
      </c>
      <c r="L37">
        <v>16</v>
      </c>
      <c r="M37" t="s">
        <v>20</v>
      </c>
      <c r="N37">
        <v>15</v>
      </c>
    </row>
    <row r="38" spans="1:14" x14ac:dyDescent="0.25">
      <c r="A38" t="s">
        <v>13</v>
      </c>
      <c r="B38">
        <v>39</v>
      </c>
      <c r="D38">
        <v>2700</v>
      </c>
      <c r="F38">
        <v>16</v>
      </c>
      <c r="I38">
        <v>19</v>
      </c>
      <c r="L38">
        <v>14</v>
      </c>
      <c r="M38" t="s">
        <v>20</v>
      </c>
      <c r="N38">
        <v>15</v>
      </c>
    </row>
    <row r="39" spans="1:14" x14ac:dyDescent="0.25">
      <c r="A39" t="s">
        <v>13</v>
      </c>
      <c r="B39">
        <v>43</v>
      </c>
      <c r="D39">
        <v>2700</v>
      </c>
      <c r="E39">
        <v>23</v>
      </c>
      <c r="H39">
        <v>8</v>
      </c>
      <c r="I39">
        <v>12</v>
      </c>
      <c r="M39" t="s">
        <v>19</v>
      </c>
      <c r="N39">
        <v>15</v>
      </c>
    </row>
    <row r="40" spans="1:14" x14ac:dyDescent="0.25">
      <c r="A40" t="s">
        <v>13</v>
      </c>
      <c r="D40">
        <v>2360</v>
      </c>
      <c r="E40">
        <v>17</v>
      </c>
      <c r="F40">
        <v>5</v>
      </c>
      <c r="I40">
        <v>7</v>
      </c>
      <c r="L40">
        <v>18</v>
      </c>
      <c r="M40" t="s">
        <v>23</v>
      </c>
      <c r="N40">
        <v>15</v>
      </c>
    </row>
    <row r="41" spans="1:14" x14ac:dyDescent="0.25">
      <c r="A41" t="s">
        <v>13</v>
      </c>
      <c r="D41">
        <v>2765</v>
      </c>
      <c r="E41">
        <v>15</v>
      </c>
      <c r="H41">
        <v>5</v>
      </c>
      <c r="J41">
        <v>6</v>
      </c>
      <c r="L41">
        <v>19</v>
      </c>
      <c r="M41" t="s">
        <v>11</v>
      </c>
      <c r="N41">
        <v>15</v>
      </c>
    </row>
    <row r="42" spans="1:14" x14ac:dyDescent="0.25">
      <c r="A42" t="s">
        <v>13</v>
      </c>
      <c r="D42">
        <v>2765</v>
      </c>
      <c r="F42">
        <v>6</v>
      </c>
      <c r="G42">
        <v>18</v>
      </c>
      <c r="J42">
        <v>13</v>
      </c>
      <c r="L42">
        <v>6</v>
      </c>
      <c r="M42" t="s">
        <v>20</v>
      </c>
      <c r="N42">
        <v>15</v>
      </c>
    </row>
    <row r="43" spans="1:14" x14ac:dyDescent="0.25">
      <c r="A43" t="s">
        <v>13</v>
      </c>
      <c r="D43">
        <v>2765</v>
      </c>
      <c r="E43">
        <v>6</v>
      </c>
      <c r="H43">
        <v>18</v>
      </c>
      <c r="I43">
        <v>17</v>
      </c>
      <c r="L43">
        <v>6</v>
      </c>
      <c r="M43" t="s">
        <v>23</v>
      </c>
      <c r="N43">
        <v>15</v>
      </c>
    </row>
    <row r="44" spans="1:14" x14ac:dyDescent="0.25">
      <c r="A44" t="s">
        <v>13</v>
      </c>
      <c r="D44">
        <v>2360</v>
      </c>
      <c r="F44">
        <v>5</v>
      </c>
      <c r="G44">
        <v>12</v>
      </c>
      <c r="H44">
        <v>4</v>
      </c>
      <c r="J44">
        <v>9</v>
      </c>
      <c r="M44" t="s">
        <v>20</v>
      </c>
      <c r="N44">
        <v>15</v>
      </c>
    </row>
    <row r="45" spans="1:14" x14ac:dyDescent="0.25">
      <c r="A45" t="s">
        <v>13</v>
      </c>
      <c r="D45">
        <v>2106</v>
      </c>
      <c r="F45">
        <v>13</v>
      </c>
      <c r="H45">
        <v>8</v>
      </c>
      <c r="J45">
        <v>2</v>
      </c>
      <c r="L45">
        <v>19</v>
      </c>
      <c r="M45" t="s">
        <v>19</v>
      </c>
      <c r="N45">
        <v>13</v>
      </c>
    </row>
    <row r="46" spans="1:14" x14ac:dyDescent="0.25">
      <c r="A46" t="s">
        <v>13</v>
      </c>
      <c r="D46">
        <v>1944</v>
      </c>
      <c r="E46">
        <v>9</v>
      </c>
      <c r="H46">
        <v>5</v>
      </c>
      <c r="I46">
        <v>9</v>
      </c>
      <c r="J46">
        <v>5</v>
      </c>
      <c r="M46" t="s">
        <v>25</v>
      </c>
      <c r="N46">
        <v>12</v>
      </c>
    </row>
    <row r="47" spans="1:14" x14ac:dyDescent="0.25">
      <c r="A47" t="s">
        <v>13</v>
      </c>
      <c r="D47">
        <v>1512</v>
      </c>
      <c r="E47">
        <v>12</v>
      </c>
      <c r="I47">
        <v>9</v>
      </c>
      <c r="J47">
        <v>7</v>
      </c>
      <c r="K47">
        <v>4</v>
      </c>
      <c r="M47" t="s">
        <v>11</v>
      </c>
      <c r="N47">
        <v>9</v>
      </c>
    </row>
    <row r="48" spans="1:14" x14ac:dyDescent="0.25">
      <c r="A48" t="s">
        <v>13</v>
      </c>
      <c r="D48">
        <v>1327</v>
      </c>
      <c r="G48">
        <v>12</v>
      </c>
      <c r="H48">
        <v>3</v>
      </c>
      <c r="I48">
        <v>13</v>
      </c>
      <c r="K48">
        <v>9</v>
      </c>
      <c r="M48" t="s">
        <v>24</v>
      </c>
      <c r="N48">
        <v>7</v>
      </c>
    </row>
    <row r="49" spans="1:14" x14ac:dyDescent="0.25">
      <c r="A49" t="s">
        <v>13</v>
      </c>
      <c r="D49">
        <v>1038</v>
      </c>
      <c r="E49">
        <v>5</v>
      </c>
      <c r="F49">
        <v>14</v>
      </c>
      <c r="H49">
        <v>3</v>
      </c>
      <c r="I49">
        <v>5</v>
      </c>
      <c r="M49" t="s">
        <v>20</v>
      </c>
      <c r="N49">
        <v>6</v>
      </c>
    </row>
    <row r="50" spans="1:14" x14ac:dyDescent="0.25">
      <c r="A50" s="1" t="s">
        <v>14</v>
      </c>
      <c r="B50" s="1"/>
      <c r="C50" s="1">
        <v>300</v>
      </c>
      <c r="D50" s="1"/>
      <c r="E50" s="1"/>
      <c r="F50" s="1"/>
      <c r="G50" s="1">
        <v>13</v>
      </c>
      <c r="H50" s="1">
        <v>4</v>
      </c>
      <c r="I50" s="1"/>
      <c r="J50" s="1">
        <v>12</v>
      </c>
      <c r="K50" s="1">
        <v>10</v>
      </c>
      <c r="L50" s="1"/>
      <c r="M50" s="1" t="s">
        <v>19</v>
      </c>
      <c r="N50">
        <v>15</v>
      </c>
    </row>
    <row r="51" spans="1:14" x14ac:dyDescent="0.25">
      <c r="A51" s="1" t="s">
        <v>14</v>
      </c>
      <c r="B51" s="1"/>
      <c r="C51" s="1">
        <v>260</v>
      </c>
      <c r="D51" s="1"/>
      <c r="E51" s="1"/>
      <c r="F51" s="1"/>
      <c r="G51" s="1">
        <v>20</v>
      </c>
      <c r="H51" s="1">
        <v>6</v>
      </c>
      <c r="I51" s="1">
        <v>11</v>
      </c>
      <c r="J51" s="1">
        <v>6</v>
      </c>
      <c r="K51" s="1"/>
      <c r="L51" s="1"/>
      <c r="M51" s="1" t="s">
        <v>0</v>
      </c>
      <c r="N51">
        <v>15</v>
      </c>
    </row>
    <row r="52" spans="1:14" x14ac:dyDescent="0.25">
      <c r="A52" s="1" t="s">
        <v>14</v>
      </c>
      <c r="B52" s="1"/>
      <c r="C52" s="1">
        <v>275</v>
      </c>
      <c r="D52" s="1"/>
      <c r="E52" s="1"/>
      <c r="F52" s="1">
        <v>23</v>
      </c>
      <c r="G52" s="1">
        <v>13</v>
      </c>
      <c r="H52" s="1"/>
      <c r="I52" s="1"/>
      <c r="J52" s="1">
        <v>6</v>
      </c>
      <c r="K52" s="1"/>
      <c r="L52" s="1">
        <v>7</v>
      </c>
      <c r="M52" s="1" t="s">
        <v>2</v>
      </c>
      <c r="N52">
        <v>15</v>
      </c>
    </row>
    <row r="53" spans="1:14" x14ac:dyDescent="0.25">
      <c r="A53" s="1" t="s">
        <v>14</v>
      </c>
      <c r="B53" s="1"/>
      <c r="C53" s="1">
        <v>275</v>
      </c>
      <c r="D53" s="1"/>
      <c r="E53" s="1"/>
      <c r="F53" s="1"/>
      <c r="G53" s="1">
        <v>12</v>
      </c>
      <c r="H53" s="1">
        <v>10</v>
      </c>
      <c r="I53" s="1">
        <v>11</v>
      </c>
      <c r="J53" s="1">
        <v>7</v>
      </c>
      <c r="K53" s="1"/>
      <c r="L53" s="1"/>
      <c r="M53" s="1" t="s">
        <v>0</v>
      </c>
      <c r="N53">
        <v>15</v>
      </c>
    </row>
    <row r="54" spans="1:14" x14ac:dyDescent="0.25">
      <c r="A54" s="1" t="s">
        <v>14</v>
      </c>
      <c r="B54" s="1"/>
      <c r="C54" s="1">
        <v>275</v>
      </c>
      <c r="D54" s="1"/>
      <c r="E54" s="1"/>
      <c r="F54" s="1"/>
      <c r="G54" s="1">
        <v>13</v>
      </c>
      <c r="H54" s="1">
        <v>8</v>
      </c>
      <c r="I54" s="1">
        <v>17</v>
      </c>
      <c r="J54" s="1">
        <v>8</v>
      </c>
      <c r="K54" s="1"/>
      <c r="L54" s="1"/>
      <c r="M54" s="1" t="s">
        <v>0</v>
      </c>
      <c r="N54">
        <v>15</v>
      </c>
    </row>
    <row r="55" spans="1:14" x14ac:dyDescent="0.25">
      <c r="A55" s="1" t="s">
        <v>14</v>
      </c>
      <c r="B55" s="1"/>
      <c r="C55" s="1">
        <v>310</v>
      </c>
      <c r="D55" s="1"/>
      <c r="E55" s="1"/>
      <c r="F55" s="1">
        <v>9</v>
      </c>
      <c r="G55" s="1">
        <v>17</v>
      </c>
      <c r="H55" s="1">
        <v>15</v>
      </c>
      <c r="I55" s="1"/>
      <c r="J55" s="1">
        <v>12</v>
      </c>
      <c r="K55" s="1"/>
      <c r="L55" s="1"/>
      <c r="M55" s="1" t="s">
        <v>21</v>
      </c>
      <c r="N55">
        <v>15</v>
      </c>
    </row>
    <row r="56" spans="1:14" x14ac:dyDescent="0.25">
      <c r="A56" s="1" t="s">
        <v>14</v>
      </c>
      <c r="B56" s="1"/>
      <c r="C56" s="1">
        <v>310</v>
      </c>
      <c r="D56" s="1"/>
      <c r="E56" s="1"/>
      <c r="F56" s="1"/>
      <c r="G56" s="1"/>
      <c r="H56" s="1">
        <v>7</v>
      </c>
      <c r="I56" s="1">
        <v>17</v>
      </c>
      <c r="J56" s="1"/>
      <c r="K56" s="1">
        <v>22</v>
      </c>
      <c r="L56" s="1">
        <v>9</v>
      </c>
      <c r="M56" s="1" t="s">
        <v>24</v>
      </c>
      <c r="N56" s="1">
        <v>15</v>
      </c>
    </row>
    <row r="57" spans="1:14" x14ac:dyDescent="0.25">
      <c r="A57" s="1" t="s">
        <v>14</v>
      </c>
      <c r="B57" s="1"/>
      <c r="C57" s="1">
        <v>310</v>
      </c>
      <c r="D57" s="1">
        <v>219</v>
      </c>
      <c r="E57" s="1"/>
      <c r="F57" s="1">
        <v>26</v>
      </c>
      <c r="G57" s="1">
        <v>23</v>
      </c>
      <c r="H57" s="1"/>
      <c r="I57" s="1">
        <v>13</v>
      </c>
      <c r="J57" s="1"/>
      <c r="K57" s="1"/>
      <c r="L57" s="1"/>
      <c r="M57" s="1" t="s">
        <v>20</v>
      </c>
      <c r="N57">
        <v>15</v>
      </c>
    </row>
    <row r="58" spans="1:14" x14ac:dyDescent="0.25">
      <c r="A58" s="1" t="s">
        <v>14</v>
      </c>
      <c r="B58" s="1"/>
      <c r="C58" s="1">
        <v>300</v>
      </c>
      <c r="D58" s="1"/>
      <c r="E58" s="1"/>
      <c r="F58" s="1"/>
      <c r="G58" s="1">
        <v>16</v>
      </c>
      <c r="H58" s="1">
        <v>5</v>
      </c>
      <c r="I58" s="1">
        <v>17</v>
      </c>
      <c r="J58" s="1"/>
      <c r="K58" s="1"/>
      <c r="L58" s="1">
        <v>21</v>
      </c>
      <c r="M58" s="1" t="s">
        <v>23</v>
      </c>
      <c r="N58">
        <v>15</v>
      </c>
    </row>
    <row r="59" spans="1:14" x14ac:dyDescent="0.25">
      <c r="A59" s="1" t="s">
        <v>14</v>
      </c>
      <c r="B59" s="1"/>
      <c r="C59" s="1">
        <v>310</v>
      </c>
      <c r="D59" s="1">
        <v>237</v>
      </c>
      <c r="E59" s="1"/>
      <c r="F59" s="1">
        <v>42</v>
      </c>
      <c r="G59" s="1"/>
      <c r="H59" s="1"/>
      <c r="I59" s="1">
        <v>6</v>
      </c>
      <c r="J59" s="1">
        <v>4</v>
      </c>
      <c r="K59" s="1"/>
      <c r="L59" s="1"/>
      <c r="M59" s="1" t="s">
        <v>20</v>
      </c>
      <c r="N59">
        <v>15</v>
      </c>
    </row>
    <row r="60" spans="1:14" x14ac:dyDescent="0.25">
      <c r="A60" s="1" t="s">
        <v>14</v>
      </c>
      <c r="B60" s="1"/>
      <c r="C60" s="1">
        <v>300</v>
      </c>
      <c r="D60" s="1"/>
      <c r="E60" s="1"/>
      <c r="F60" s="1">
        <v>5</v>
      </c>
      <c r="G60" s="1">
        <v>6</v>
      </c>
      <c r="H60" s="1">
        <v>8</v>
      </c>
      <c r="I60" s="1"/>
      <c r="J60" s="1">
        <v>10</v>
      </c>
      <c r="K60" s="1"/>
      <c r="L60" s="1"/>
      <c r="M60" s="1" t="s">
        <v>20</v>
      </c>
      <c r="N60">
        <v>15</v>
      </c>
    </row>
    <row r="61" spans="1:14" x14ac:dyDescent="0.25">
      <c r="A61" s="1" t="s">
        <v>14</v>
      </c>
      <c r="B61" s="1"/>
      <c r="C61" s="1">
        <v>310</v>
      </c>
      <c r="D61" s="1"/>
      <c r="E61" s="1"/>
      <c r="F61" s="1"/>
      <c r="G61" s="1">
        <v>6</v>
      </c>
      <c r="H61" s="1">
        <v>11</v>
      </c>
      <c r="I61" s="1"/>
      <c r="J61" s="1">
        <v>14</v>
      </c>
      <c r="K61" s="1"/>
      <c r="L61" s="1">
        <v>6</v>
      </c>
      <c r="M61" s="1" t="s">
        <v>22</v>
      </c>
      <c r="N61">
        <v>15</v>
      </c>
    </row>
    <row r="62" spans="1:14" x14ac:dyDescent="0.25">
      <c r="A62" s="1" t="s">
        <v>14</v>
      </c>
      <c r="B62" s="1"/>
      <c r="C62" s="1">
        <v>300</v>
      </c>
      <c r="D62" s="1"/>
      <c r="E62" s="1"/>
      <c r="F62" s="1">
        <v>21</v>
      </c>
      <c r="G62" s="1">
        <v>5</v>
      </c>
      <c r="H62" s="1"/>
      <c r="I62" s="1">
        <v>17</v>
      </c>
      <c r="J62" s="1">
        <v>2</v>
      </c>
      <c r="K62" s="1"/>
      <c r="L62" s="1"/>
      <c r="M62" s="1" t="s">
        <v>22</v>
      </c>
      <c r="N62">
        <v>15</v>
      </c>
    </row>
    <row r="63" spans="1:14" x14ac:dyDescent="0.25">
      <c r="A63" s="1" t="s">
        <v>14</v>
      </c>
      <c r="B63" s="1"/>
      <c r="C63" s="1">
        <v>218</v>
      </c>
      <c r="D63" s="1">
        <v>320</v>
      </c>
      <c r="E63" s="1"/>
      <c r="F63" s="1">
        <v>9</v>
      </c>
      <c r="G63" s="1"/>
      <c r="H63" s="1"/>
      <c r="I63" s="1"/>
      <c r="J63" s="1"/>
      <c r="K63" s="1">
        <v>13</v>
      </c>
      <c r="L63" s="1">
        <v>13</v>
      </c>
      <c r="M63" s="1" t="s">
        <v>20</v>
      </c>
      <c r="N63">
        <v>14</v>
      </c>
    </row>
    <row r="64" spans="1:14" x14ac:dyDescent="0.25">
      <c r="A64" s="1" t="s">
        <v>14</v>
      </c>
      <c r="B64" s="1"/>
      <c r="C64" s="1">
        <v>187</v>
      </c>
      <c r="D64" s="1"/>
      <c r="E64" s="1"/>
      <c r="F64" s="1">
        <v>10</v>
      </c>
      <c r="G64" s="1">
        <v>23</v>
      </c>
      <c r="H64" s="1"/>
      <c r="I64" s="1"/>
      <c r="J64" s="1">
        <v>3</v>
      </c>
      <c r="K64" s="1"/>
      <c r="L64" s="1">
        <v>6</v>
      </c>
      <c r="M64" s="1" t="s">
        <v>20</v>
      </c>
      <c r="N64">
        <v>12</v>
      </c>
    </row>
    <row r="65" spans="1:14" x14ac:dyDescent="0.25">
      <c r="A65" s="1" t="s">
        <v>14</v>
      </c>
      <c r="B65" s="1"/>
      <c r="C65" s="1">
        <v>216</v>
      </c>
      <c r="D65" s="1"/>
      <c r="E65" s="1"/>
      <c r="F65" s="1"/>
      <c r="G65" s="1">
        <v>20</v>
      </c>
      <c r="H65" s="1"/>
      <c r="I65" s="1">
        <v>4</v>
      </c>
      <c r="J65" s="1">
        <v>6</v>
      </c>
      <c r="K65" s="1">
        <v>8</v>
      </c>
      <c r="L65" s="1"/>
      <c r="M65" s="1" t="s">
        <v>27</v>
      </c>
      <c r="N65" s="1">
        <v>12</v>
      </c>
    </row>
    <row r="66" spans="1:14" x14ac:dyDescent="0.25">
      <c r="A66" s="1" t="s">
        <v>14</v>
      </c>
      <c r="B66" s="1"/>
      <c r="C66" s="1">
        <v>216</v>
      </c>
      <c r="D66" s="1"/>
      <c r="E66" s="1"/>
      <c r="F66" s="1">
        <v>14</v>
      </c>
      <c r="G66" s="1">
        <v>5</v>
      </c>
      <c r="H66" s="1"/>
      <c r="I66" s="1">
        <v>6</v>
      </c>
      <c r="J66" s="1">
        <v>8</v>
      </c>
      <c r="K66" s="1"/>
      <c r="L66" s="1"/>
      <c r="M66" s="1" t="s">
        <v>11</v>
      </c>
      <c r="N66">
        <v>12</v>
      </c>
    </row>
    <row r="67" spans="1:14" x14ac:dyDescent="0.25">
      <c r="A67" s="1" t="s">
        <v>14</v>
      </c>
      <c r="B67" s="1"/>
      <c r="C67" s="1">
        <v>216</v>
      </c>
      <c r="D67" s="1"/>
      <c r="E67" s="1"/>
      <c r="F67" s="1"/>
      <c r="G67" s="1"/>
      <c r="H67" s="1">
        <v>3</v>
      </c>
      <c r="I67" s="1">
        <v>20</v>
      </c>
      <c r="J67" s="1">
        <v>3</v>
      </c>
      <c r="K67" s="1"/>
      <c r="L67" s="1">
        <v>5</v>
      </c>
      <c r="M67" s="1" t="s">
        <v>19</v>
      </c>
      <c r="N67" s="1">
        <v>12</v>
      </c>
    </row>
    <row r="68" spans="1:14" x14ac:dyDescent="0.25">
      <c r="A68" s="1" t="s">
        <v>14</v>
      </c>
      <c r="B68" s="1"/>
      <c r="C68" s="1">
        <v>171</v>
      </c>
      <c r="D68" s="1"/>
      <c r="E68" s="1"/>
      <c r="F68" s="1"/>
      <c r="G68" s="1">
        <v>9</v>
      </c>
      <c r="H68" s="1">
        <v>3</v>
      </c>
      <c r="I68" s="1"/>
      <c r="J68" s="1">
        <v>6</v>
      </c>
      <c r="K68" s="1">
        <v>12</v>
      </c>
      <c r="L68" s="1"/>
      <c r="M68" s="1" t="s">
        <v>19</v>
      </c>
      <c r="N68">
        <v>11</v>
      </c>
    </row>
    <row r="69" spans="1:14" x14ac:dyDescent="0.25">
      <c r="A69" s="1" t="s">
        <v>14</v>
      </c>
      <c r="B69" s="1"/>
      <c r="C69" s="1">
        <v>154</v>
      </c>
      <c r="D69" s="1"/>
      <c r="E69" s="1"/>
      <c r="F69" s="1">
        <v>19</v>
      </c>
      <c r="G69" s="1">
        <v>7</v>
      </c>
      <c r="H69" s="1"/>
      <c r="I69" s="1"/>
      <c r="J69" s="1">
        <v>4</v>
      </c>
      <c r="K69" s="1"/>
      <c r="L69" s="1">
        <v>14</v>
      </c>
      <c r="M69" s="1" t="s">
        <v>2</v>
      </c>
      <c r="N69">
        <v>9</v>
      </c>
    </row>
    <row r="70" spans="1:14" x14ac:dyDescent="0.25">
      <c r="A70" s="1" t="s">
        <v>14</v>
      </c>
      <c r="B70" s="1"/>
      <c r="C70" s="1">
        <v>173</v>
      </c>
      <c r="D70" s="1"/>
      <c r="E70" s="1"/>
      <c r="F70" s="1"/>
      <c r="G70" s="1">
        <v>6</v>
      </c>
      <c r="H70" s="1">
        <v>15</v>
      </c>
      <c r="I70" s="1"/>
      <c r="J70" s="1">
        <v>4</v>
      </c>
      <c r="K70" s="1"/>
      <c r="L70" s="1">
        <v>6</v>
      </c>
      <c r="M70" s="1" t="s">
        <v>20</v>
      </c>
      <c r="N70">
        <v>9</v>
      </c>
    </row>
    <row r="71" spans="1:14" x14ac:dyDescent="0.25">
      <c r="A71" s="1" t="s">
        <v>14</v>
      </c>
      <c r="B71" s="1"/>
      <c r="C71" s="1">
        <v>132</v>
      </c>
      <c r="D71" s="1"/>
      <c r="E71" s="1"/>
      <c r="F71" s="1">
        <v>6</v>
      </c>
      <c r="G71" s="1"/>
      <c r="H71" s="1"/>
      <c r="I71" s="1">
        <v>8</v>
      </c>
      <c r="J71" s="1">
        <v>4</v>
      </c>
      <c r="K71" s="1"/>
      <c r="L71" s="1">
        <v>8</v>
      </c>
      <c r="M71" s="1" t="s">
        <v>25</v>
      </c>
      <c r="N71" s="1">
        <v>6</v>
      </c>
    </row>
    <row r="72" spans="1:14" x14ac:dyDescent="0.25">
      <c r="A72" s="1" t="s">
        <v>14</v>
      </c>
      <c r="B72" s="1"/>
      <c r="C72" s="1">
        <v>136</v>
      </c>
      <c r="D72" s="1"/>
      <c r="E72" s="1"/>
      <c r="F72" s="1"/>
      <c r="G72" s="1">
        <v>6</v>
      </c>
      <c r="H72" s="1">
        <v>8</v>
      </c>
      <c r="I72" s="1"/>
      <c r="J72" s="1">
        <v>7</v>
      </c>
      <c r="K72" s="1"/>
      <c r="L72" s="1">
        <v>6</v>
      </c>
      <c r="M72" s="1" t="s">
        <v>23</v>
      </c>
      <c r="N72">
        <v>6</v>
      </c>
    </row>
    <row r="73" spans="1:14" x14ac:dyDescent="0.25">
      <c r="A73" s="1" t="s">
        <v>14</v>
      </c>
      <c r="B73" s="1"/>
      <c r="C73" s="1">
        <v>132</v>
      </c>
      <c r="D73" s="1"/>
      <c r="E73" s="1"/>
      <c r="F73" s="1"/>
      <c r="G73" s="1"/>
      <c r="H73" s="1">
        <v>8</v>
      </c>
      <c r="I73" s="1"/>
      <c r="J73" s="1">
        <v>3</v>
      </c>
      <c r="K73" s="1">
        <v>12</v>
      </c>
      <c r="L73" s="1"/>
      <c r="M73" s="1" t="s">
        <v>20</v>
      </c>
      <c r="N73">
        <v>6</v>
      </c>
    </row>
    <row r="74" spans="1:14" x14ac:dyDescent="0.25">
      <c r="A74" t="s">
        <v>15</v>
      </c>
      <c r="E74">
        <v>50</v>
      </c>
      <c r="G74">
        <v>14</v>
      </c>
      <c r="H74">
        <v>6</v>
      </c>
      <c r="J74">
        <v>6</v>
      </c>
      <c r="K74">
        <v>12</v>
      </c>
      <c r="M74" t="s">
        <v>19</v>
      </c>
      <c r="N74">
        <v>15</v>
      </c>
    </row>
    <row r="75" spans="1:14" x14ac:dyDescent="0.25">
      <c r="A75" t="s">
        <v>15</v>
      </c>
      <c r="E75">
        <v>19</v>
      </c>
      <c r="G75">
        <v>18</v>
      </c>
      <c r="H75">
        <v>4</v>
      </c>
      <c r="I75">
        <v>55</v>
      </c>
      <c r="K75">
        <v>11</v>
      </c>
      <c r="M75" t="s">
        <v>25</v>
      </c>
      <c r="N75">
        <v>15</v>
      </c>
    </row>
    <row r="76" spans="1:14" x14ac:dyDescent="0.25">
      <c r="A76" t="s">
        <v>15</v>
      </c>
      <c r="E76">
        <v>7</v>
      </c>
      <c r="G76">
        <v>13</v>
      </c>
      <c r="H76">
        <v>7</v>
      </c>
      <c r="I76">
        <v>55</v>
      </c>
      <c r="J76">
        <v>12</v>
      </c>
      <c r="M76" t="s">
        <v>0</v>
      </c>
      <c r="N76">
        <v>15</v>
      </c>
    </row>
    <row r="77" spans="1:14" x14ac:dyDescent="0.25">
      <c r="A77" t="s">
        <v>15</v>
      </c>
      <c r="F77">
        <v>22</v>
      </c>
      <c r="G77">
        <v>60</v>
      </c>
      <c r="H77">
        <v>4</v>
      </c>
      <c r="J77">
        <v>10</v>
      </c>
      <c r="L77">
        <v>13</v>
      </c>
      <c r="M77" t="s">
        <v>2</v>
      </c>
      <c r="N77">
        <v>15</v>
      </c>
    </row>
    <row r="78" spans="1:14" x14ac:dyDescent="0.25">
      <c r="A78" t="s">
        <v>15</v>
      </c>
      <c r="F78">
        <v>15</v>
      </c>
      <c r="G78">
        <v>60</v>
      </c>
      <c r="H78">
        <v>4</v>
      </c>
      <c r="J78">
        <v>11</v>
      </c>
      <c r="L78">
        <v>21</v>
      </c>
      <c r="M78" t="s">
        <v>2</v>
      </c>
      <c r="N78">
        <v>15</v>
      </c>
    </row>
    <row r="79" spans="1:14" x14ac:dyDescent="0.25">
      <c r="A79" t="s">
        <v>15</v>
      </c>
      <c r="E79">
        <v>19</v>
      </c>
      <c r="G79">
        <v>7</v>
      </c>
      <c r="H79">
        <v>14</v>
      </c>
      <c r="I79">
        <v>65</v>
      </c>
      <c r="J79">
        <v>4</v>
      </c>
      <c r="M79" t="s">
        <v>0</v>
      </c>
      <c r="N79">
        <v>15</v>
      </c>
    </row>
    <row r="80" spans="1:14" x14ac:dyDescent="0.25">
      <c r="A80" t="s">
        <v>15</v>
      </c>
      <c r="E80">
        <v>7</v>
      </c>
      <c r="G80">
        <v>15</v>
      </c>
      <c r="H80">
        <v>9</v>
      </c>
      <c r="I80">
        <v>65</v>
      </c>
      <c r="J80">
        <v>11</v>
      </c>
      <c r="M80" t="s">
        <v>0</v>
      </c>
      <c r="N80">
        <v>15</v>
      </c>
    </row>
    <row r="81" spans="1:14" x14ac:dyDescent="0.25">
      <c r="A81" t="s">
        <v>15</v>
      </c>
      <c r="B81">
        <v>35</v>
      </c>
      <c r="E81">
        <v>19</v>
      </c>
      <c r="G81">
        <v>60</v>
      </c>
      <c r="I81">
        <v>17</v>
      </c>
      <c r="K81">
        <v>11</v>
      </c>
      <c r="M81" t="s">
        <v>2</v>
      </c>
      <c r="N81">
        <v>15</v>
      </c>
    </row>
    <row r="82" spans="1:14" x14ac:dyDescent="0.25">
      <c r="A82" t="s">
        <v>15</v>
      </c>
      <c r="B82">
        <v>38</v>
      </c>
      <c r="C82">
        <v>61</v>
      </c>
      <c r="E82">
        <v>16</v>
      </c>
      <c r="G82">
        <v>60</v>
      </c>
      <c r="L82">
        <v>30</v>
      </c>
      <c r="M82" t="s">
        <v>2</v>
      </c>
      <c r="N82">
        <v>15</v>
      </c>
    </row>
    <row r="83" spans="1:14" x14ac:dyDescent="0.25">
      <c r="A83" t="s">
        <v>15</v>
      </c>
      <c r="E83">
        <v>8</v>
      </c>
      <c r="F83">
        <v>14</v>
      </c>
      <c r="G83">
        <v>65</v>
      </c>
      <c r="J83">
        <v>9</v>
      </c>
      <c r="K83">
        <v>20</v>
      </c>
      <c r="M83" t="s">
        <v>21</v>
      </c>
      <c r="N83">
        <v>15</v>
      </c>
    </row>
    <row r="84" spans="1:14" x14ac:dyDescent="0.25">
      <c r="A84" t="s">
        <v>15</v>
      </c>
      <c r="E84">
        <v>65</v>
      </c>
      <c r="G84">
        <v>17</v>
      </c>
      <c r="H84">
        <v>20</v>
      </c>
      <c r="J84">
        <v>9</v>
      </c>
      <c r="K84">
        <v>9</v>
      </c>
      <c r="M84" t="s">
        <v>22</v>
      </c>
      <c r="N84">
        <v>15</v>
      </c>
    </row>
    <row r="85" spans="1:14" x14ac:dyDescent="0.25">
      <c r="A85" t="s">
        <v>15</v>
      </c>
      <c r="E85">
        <v>11</v>
      </c>
      <c r="F85">
        <v>60</v>
      </c>
      <c r="H85">
        <v>14</v>
      </c>
      <c r="I85">
        <v>10</v>
      </c>
      <c r="J85">
        <v>6</v>
      </c>
      <c r="M85" t="s">
        <v>20</v>
      </c>
      <c r="N85">
        <v>15</v>
      </c>
    </row>
    <row r="86" spans="1:14" x14ac:dyDescent="0.25">
      <c r="A86" t="s">
        <v>15</v>
      </c>
      <c r="E86">
        <v>25</v>
      </c>
      <c r="F86">
        <v>11</v>
      </c>
      <c r="G86">
        <v>60</v>
      </c>
      <c r="H86">
        <v>5</v>
      </c>
      <c r="J86">
        <v>6</v>
      </c>
      <c r="M86" t="s">
        <v>25</v>
      </c>
      <c r="N86">
        <v>15</v>
      </c>
    </row>
    <row r="87" spans="1:14" x14ac:dyDescent="0.25">
      <c r="A87" t="s">
        <v>15</v>
      </c>
      <c r="F87">
        <v>60</v>
      </c>
      <c r="G87">
        <v>24</v>
      </c>
      <c r="I87">
        <v>4</v>
      </c>
      <c r="J87">
        <v>2</v>
      </c>
      <c r="L87">
        <v>25</v>
      </c>
      <c r="M87" t="s">
        <v>11</v>
      </c>
      <c r="N87">
        <v>15</v>
      </c>
    </row>
    <row r="88" spans="1:14" x14ac:dyDescent="0.25">
      <c r="A88" t="s">
        <v>15</v>
      </c>
      <c r="E88">
        <v>18</v>
      </c>
      <c r="F88">
        <v>12</v>
      </c>
      <c r="G88">
        <v>24</v>
      </c>
      <c r="H88">
        <v>4</v>
      </c>
      <c r="I88">
        <v>65</v>
      </c>
      <c r="M88" t="s">
        <v>25</v>
      </c>
      <c r="N88">
        <v>15</v>
      </c>
    </row>
    <row r="89" spans="1:14" x14ac:dyDescent="0.25">
      <c r="A89" t="s">
        <v>15</v>
      </c>
      <c r="F89">
        <v>7</v>
      </c>
      <c r="G89">
        <v>50</v>
      </c>
      <c r="H89">
        <v>4</v>
      </c>
      <c r="J89">
        <v>11</v>
      </c>
      <c r="K89">
        <v>19</v>
      </c>
      <c r="M89" t="s">
        <v>20</v>
      </c>
      <c r="N89">
        <v>15</v>
      </c>
    </row>
    <row r="90" spans="1:14" x14ac:dyDescent="0.25">
      <c r="A90" t="s">
        <v>15</v>
      </c>
      <c r="C90">
        <v>97</v>
      </c>
      <c r="E90">
        <v>13</v>
      </c>
      <c r="G90">
        <v>12</v>
      </c>
      <c r="I90">
        <v>65</v>
      </c>
      <c r="J90">
        <v>7</v>
      </c>
      <c r="M90" t="s">
        <v>23</v>
      </c>
      <c r="N90">
        <v>15</v>
      </c>
    </row>
    <row r="91" spans="1:14" x14ac:dyDescent="0.25">
      <c r="A91" t="s">
        <v>15</v>
      </c>
      <c r="E91">
        <v>6</v>
      </c>
      <c r="H91">
        <v>14</v>
      </c>
      <c r="I91">
        <v>70</v>
      </c>
      <c r="J91">
        <v>12</v>
      </c>
      <c r="L91">
        <v>10</v>
      </c>
      <c r="M91" t="s">
        <v>11</v>
      </c>
      <c r="N91">
        <v>15</v>
      </c>
    </row>
    <row r="92" spans="1:14" x14ac:dyDescent="0.25">
      <c r="A92" t="s">
        <v>15</v>
      </c>
      <c r="E92">
        <v>10</v>
      </c>
      <c r="G92">
        <v>20</v>
      </c>
      <c r="H92">
        <v>8</v>
      </c>
      <c r="I92">
        <v>70</v>
      </c>
      <c r="L92">
        <v>12</v>
      </c>
      <c r="M92" t="s">
        <v>23</v>
      </c>
      <c r="N92">
        <v>15</v>
      </c>
    </row>
    <row r="93" spans="1:14" x14ac:dyDescent="0.25">
      <c r="A93" t="s">
        <v>15</v>
      </c>
      <c r="C93">
        <v>54</v>
      </c>
      <c r="G93">
        <v>17</v>
      </c>
      <c r="H93">
        <v>5</v>
      </c>
      <c r="I93">
        <v>65</v>
      </c>
      <c r="J93">
        <v>5</v>
      </c>
      <c r="M93" t="s">
        <v>20</v>
      </c>
      <c r="N93">
        <v>15</v>
      </c>
    </row>
    <row r="94" spans="1:14" x14ac:dyDescent="0.25">
      <c r="A94" t="s">
        <v>15</v>
      </c>
      <c r="E94">
        <v>60</v>
      </c>
      <c r="G94">
        <v>4</v>
      </c>
      <c r="H94">
        <v>9</v>
      </c>
      <c r="I94">
        <v>19</v>
      </c>
      <c r="J94">
        <v>8</v>
      </c>
      <c r="M94" t="s">
        <v>20</v>
      </c>
      <c r="N94">
        <v>15</v>
      </c>
    </row>
    <row r="95" spans="1:14" x14ac:dyDescent="0.25">
      <c r="A95" t="s">
        <v>15</v>
      </c>
      <c r="C95">
        <v>59</v>
      </c>
      <c r="D95">
        <v>160</v>
      </c>
      <c r="E95">
        <v>60</v>
      </c>
      <c r="H95">
        <v>8</v>
      </c>
      <c r="I95">
        <v>17</v>
      </c>
      <c r="M95" t="s">
        <v>22</v>
      </c>
      <c r="N95">
        <v>15</v>
      </c>
    </row>
    <row r="96" spans="1:14" x14ac:dyDescent="0.25">
      <c r="A96" t="s">
        <v>15</v>
      </c>
      <c r="E96">
        <v>17</v>
      </c>
      <c r="G96">
        <v>10</v>
      </c>
      <c r="H96">
        <v>6</v>
      </c>
      <c r="I96">
        <v>65</v>
      </c>
      <c r="J96">
        <v>3</v>
      </c>
      <c r="M96" t="s">
        <v>19</v>
      </c>
      <c r="N96">
        <v>15</v>
      </c>
    </row>
    <row r="97" spans="1:14" x14ac:dyDescent="0.25">
      <c r="A97" t="s">
        <v>15</v>
      </c>
      <c r="C97">
        <v>53</v>
      </c>
      <c r="I97">
        <v>65</v>
      </c>
      <c r="J97">
        <v>9</v>
      </c>
      <c r="K97">
        <v>6</v>
      </c>
      <c r="L97">
        <v>5</v>
      </c>
      <c r="M97" t="s">
        <v>25</v>
      </c>
      <c r="N97">
        <v>15</v>
      </c>
    </row>
    <row r="98" spans="1:14" x14ac:dyDescent="0.25">
      <c r="A98" t="s">
        <v>15</v>
      </c>
      <c r="C98">
        <v>64</v>
      </c>
      <c r="G98">
        <v>47</v>
      </c>
      <c r="H98">
        <v>7</v>
      </c>
      <c r="I98">
        <v>11</v>
      </c>
      <c r="K98">
        <v>9</v>
      </c>
      <c r="M98" t="s">
        <v>2</v>
      </c>
      <c r="N98">
        <v>13</v>
      </c>
    </row>
    <row r="99" spans="1:14" x14ac:dyDescent="0.25">
      <c r="A99" t="s">
        <v>15</v>
      </c>
      <c r="B99">
        <v>132</v>
      </c>
      <c r="E99">
        <v>39</v>
      </c>
      <c r="F99">
        <v>7</v>
      </c>
      <c r="H99">
        <v>5</v>
      </c>
      <c r="I99">
        <v>3</v>
      </c>
      <c r="M99" t="s">
        <v>24</v>
      </c>
      <c r="N99">
        <v>13</v>
      </c>
    </row>
    <row r="100" spans="1:14" x14ac:dyDescent="0.25">
      <c r="A100" t="s">
        <v>15</v>
      </c>
      <c r="G100">
        <v>51</v>
      </c>
      <c r="H100">
        <v>5</v>
      </c>
      <c r="J100">
        <v>4</v>
      </c>
      <c r="K100">
        <v>23</v>
      </c>
      <c r="L100">
        <v>13</v>
      </c>
      <c r="M100" t="s">
        <v>20</v>
      </c>
      <c r="N100">
        <v>13</v>
      </c>
    </row>
    <row r="101" spans="1:14" x14ac:dyDescent="0.25">
      <c r="A101" t="s">
        <v>15</v>
      </c>
      <c r="C101">
        <v>93</v>
      </c>
      <c r="E101">
        <v>11</v>
      </c>
      <c r="G101">
        <v>43</v>
      </c>
      <c r="J101">
        <v>3</v>
      </c>
      <c r="L101">
        <v>8</v>
      </c>
      <c r="M101" t="s">
        <v>20</v>
      </c>
      <c r="N101">
        <v>12</v>
      </c>
    </row>
    <row r="102" spans="1:14" x14ac:dyDescent="0.25">
      <c r="A102" t="s">
        <v>15</v>
      </c>
      <c r="F102">
        <v>18</v>
      </c>
      <c r="G102">
        <v>28</v>
      </c>
      <c r="H102">
        <v>4</v>
      </c>
      <c r="J102">
        <v>4</v>
      </c>
      <c r="K102">
        <v>12</v>
      </c>
      <c r="M102" t="s">
        <v>20</v>
      </c>
      <c r="N102">
        <v>9</v>
      </c>
    </row>
    <row r="103" spans="1:14" x14ac:dyDescent="0.25">
      <c r="A103" t="s">
        <v>16</v>
      </c>
      <c r="E103">
        <v>50</v>
      </c>
      <c r="G103">
        <v>11</v>
      </c>
      <c r="H103">
        <v>7</v>
      </c>
      <c r="J103">
        <v>5</v>
      </c>
      <c r="K103">
        <v>10</v>
      </c>
      <c r="M103" t="s">
        <v>19</v>
      </c>
      <c r="N103">
        <v>15</v>
      </c>
    </row>
    <row r="104" spans="1:14" x14ac:dyDescent="0.25">
      <c r="A104" t="s">
        <v>16</v>
      </c>
      <c r="E104">
        <v>50</v>
      </c>
      <c r="F104">
        <v>7</v>
      </c>
      <c r="G104">
        <v>24</v>
      </c>
      <c r="H104">
        <v>11</v>
      </c>
      <c r="J104">
        <v>4</v>
      </c>
      <c r="M104" t="s">
        <v>25</v>
      </c>
      <c r="N104">
        <v>15</v>
      </c>
    </row>
    <row r="105" spans="1:14" x14ac:dyDescent="0.25">
      <c r="A105" t="s">
        <v>16</v>
      </c>
      <c r="E105">
        <v>60</v>
      </c>
      <c r="G105">
        <v>11</v>
      </c>
      <c r="H105">
        <v>9</v>
      </c>
      <c r="J105">
        <v>11</v>
      </c>
      <c r="K105">
        <v>12</v>
      </c>
      <c r="M105" t="s">
        <v>11</v>
      </c>
      <c r="N105">
        <v>15</v>
      </c>
    </row>
    <row r="106" spans="1:14" x14ac:dyDescent="0.25">
      <c r="A106" t="s">
        <v>16</v>
      </c>
      <c r="E106">
        <v>60</v>
      </c>
      <c r="F106">
        <v>12</v>
      </c>
      <c r="G106">
        <v>13</v>
      </c>
      <c r="H106">
        <v>11</v>
      </c>
      <c r="I106">
        <v>13</v>
      </c>
      <c r="M106" t="s">
        <v>21</v>
      </c>
      <c r="N106">
        <v>15</v>
      </c>
    </row>
    <row r="107" spans="1:14" x14ac:dyDescent="0.25">
      <c r="A107" t="s">
        <v>16</v>
      </c>
      <c r="F107">
        <v>7</v>
      </c>
      <c r="G107">
        <v>60</v>
      </c>
      <c r="H107">
        <v>14</v>
      </c>
      <c r="J107">
        <v>7</v>
      </c>
      <c r="L107">
        <v>18</v>
      </c>
      <c r="M107" t="s">
        <v>2</v>
      </c>
      <c r="N107">
        <v>15</v>
      </c>
    </row>
    <row r="108" spans="1:14" x14ac:dyDescent="0.25">
      <c r="A108" t="s">
        <v>16</v>
      </c>
      <c r="F108">
        <v>28</v>
      </c>
      <c r="G108">
        <v>60</v>
      </c>
      <c r="H108">
        <v>7</v>
      </c>
      <c r="J108">
        <v>4</v>
      </c>
      <c r="L108">
        <v>12</v>
      </c>
      <c r="M108" t="s">
        <v>2</v>
      </c>
      <c r="N108">
        <v>15</v>
      </c>
    </row>
    <row r="109" spans="1:14" x14ac:dyDescent="0.25">
      <c r="A109" t="s">
        <v>16</v>
      </c>
      <c r="E109">
        <v>60</v>
      </c>
      <c r="G109">
        <v>12</v>
      </c>
      <c r="H109">
        <v>9</v>
      </c>
      <c r="I109">
        <v>24</v>
      </c>
      <c r="J109">
        <v>4</v>
      </c>
      <c r="M109" t="s">
        <v>0</v>
      </c>
      <c r="N109">
        <v>15</v>
      </c>
    </row>
    <row r="110" spans="1:14" x14ac:dyDescent="0.25">
      <c r="A110" t="s">
        <v>16</v>
      </c>
      <c r="E110">
        <v>60</v>
      </c>
      <c r="G110">
        <v>12</v>
      </c>
      <c r="H110">
        <v>9</v>
      </c>
      <c r="I110">
        <v>11</v>
      </c>
      <c r="M110" t="s">
        <v>0</v>
      </c>
      <c r="N110">
        <v>15</v>
      </c>
    </row>
    <row r="111" spans="1:14" x14ac:dyDescent="0.25">
      <c r="A111" t="s">
        <v>16</v>
      </c>
      <c r="C111">
        <v>96</v>
      </c>
      <c r="F111">
        <v>6</v>
      </c>
      <c r="G111">
        <v>60</v>
      </c>
      <c r="I111">
        <v>11</v>
      </c>
      <c r="J111">
        <v>10</v>
      </c>
      <c r="M111" t="s">
        <v>20</v>
      </c>
      <c r="N111">
        <v>15</v>
      </c>
    </row>
    <row r="112" spans="1:14" x14ac:dyDescent="0.25">
      <c r="A112" t="s">
        <v>16</v>
      </c>
      <c r="G112">
        <v>60</v>
      </c>
      <c r="I112">
        <v>12</v>
      </c>
      <c r="J112">
        <v>6</v>
      </c>
      <c r="K112">
        <v>13</v>
      </c>
      <c r="L112">
        <v>11</v>
      </c>
      <c r="M112" t="s">
        <v>20</v>
      </c>
      <c r="N112">
        <v>15</v>
      </c>
    </row>
    <row r="113" spans="1:14" x14ac:dyDescent="0.25">
      <c r="A113" t="s">
        <v>16</v>
      </c>
      <c r="B113">
        <v>36</v>
      </c>
      <c r="C113">
        <v>92</v>
      </c>
      <c r="D113">
        <v>547</v>
      </c>
      <c r="G113">
        <v>60</v>
      </c>
      <c r="J113">
        <v>8</v>
      </c>
      <c r="M113" t="s">
        <v>20</v>
      </c>
      <c r="N113">
        <v>15</v>
      </c>
    </row>
    <row r="114" spans="1:14" x14ac:dyDescent="0.25">
      <c r="A114" t="s">
        <v>16</v>
      </c>
      <c r="E114">
        <v>65</v>
      </c>
      <c r="F114">
        <v>8</v>
      </c>
      <c r="H114">
        <v>5</v>
      </c>
      <c r="I114">
        <v>24</v>
      </c>
      <c r="K114">
        <v>19</v>
      </c>
      <c r="M114" t="s">
        <v>23</v>
      </c>
      <c r="N114">
        <v>15</v>
      </c>
    </row>
    <row r="115" spans="1:14" x14ac:dyDescent="0.25">
      <c r="A115" t="s">
        <v>16</v>
      </c>
      <c r="E115">
        <v>15</v>
      </c>
      <c r="G115">
        <v>65</v>
      </c>
      <c r="H115">
        <v>13</v>
      </c>
      <c r="J115">
        <v>11</v>
      </c>
      <c r="L115">
        <v>5</v>
      </c>
      <c r="M115" t="s">
        <v>1</v>
      </c>
      <c r="N115">
        <v>15</v>
      </c>
    </row>
    <row r="116" spans="1:14" x14ac:dyDescent="0.25">
      <c r="A116" t="s">
        <v>16</v>
      </c>
      <c r="B116">
        <v>515</v>
      </c>
      <c r="C116">
        <v>70</v>
      </c>
      <c r="F116">
        <v>18</v>
      </c>
      <c r="J116">
        <v>11</v>
      </c>
      <c r="K116">
        <v>6</v>
      </c>
      <c r="M116" t="s">
        <v>1</v>
      </c>
      <c r="N116">
        <v>15</v>
      </c>
    </row>
    <row r="117" spans="1:14" x14ac:dyDescent="0.25">
      <c r="A117" t="s">
        <v>16</v>
      </c>
      <c r="E117">
        <v>18</v>
      </c>
      <c r="F117">
        <v>8</v>
      </c>
      <c r="G117">
        <v>15</v>
      </c>
      <c r="I117">
        <v>18</v>
      </c>
      <c r="K117">
        <v>65</v>
      </c>
      <c r="M117" t="s">
        <v>11</v>
      </c>
      <c r="N117">
        <v>15</v>
      </c>
    </row>
    <row r="118" spans="1:14" x14ac:dyDescent="0.25">
      <c r="A118" t="s">
        <v>16</v>
      </c>
      <c r="F118">
        <v>14</v>
      </c>
      <c r="H118">
        <v>3</v>
      </c>
      <c r="I118">
        <v>21</v>
      </c>
      <c r="K118">
        <v>13</v>
      </c>
      <c r="L118">
        <v>60</v>
      </c>
      <c r="M118" t="s">
        <v>20</v>
      </c>
      <c r="N118">
        <v>15</v>
      </c>
    </row>
    <row r="119" spans="1:14" x14ac:dyDescent="0.25">
      <c r="A119" t="s">
        <v>16</v>
      </c>
      <c r="E119">
        <v>60</v>
      </c>
      <c r="G119">
        <v>12</v>
      </c>
      <c r="I119">
        <v>8</v>
      </c>
      <c r="J119">
        <v>5</v>
      </c>
      <c r="K119">
        <v>20</v>
      </c>
      <c r="M119" t="s">
        <v>19</v>
      </c>
      <c r="N119">
        <v>15</v>
      </c>
    </row>
    <row r="120" spans="1:14" x14ac:dyDescent="0.25">
      <c r="A120" t="s">
        <v>16</v>
      </c>
      <c r="E120">
        <v>15</v>
      </c>
      <c r="F120">
        <v>15</v>
      </c>
      <c r="G120">
        <v>60</v>
      </c>
      <c r="H120">
        <v>9</v>
      </c>
      <c r="L120">
        <v>12</v>
      </c>
      <c r="M120" t="s">
        <v>24</v>
      </c>
      <c r="N120">
        <v>15</v>
      </c>
    </row>
    <row r="121" spans="1:14" x14ac:dyDescent="0.25">
      <c r="A121" t="s">
        <v>16</v>
      </c>
      <c r="E121">
        <v>60</v>
      </c>
      <c r="F121">
        <v>11</v>
      </c>
      <c r="G121">
        <v>16</v>
      </c>
      <c r="H121">
        <v>5</v>
      </c>
      <c r="I121">
        <v>14</v>
      </c>
      <c r="M121" t="s">
        <v>19</v>
      </c>
      <c r="N121">
        <v>15</v>
      </c>
    </row>
    <row r="122" spans="1:14" x14ac:dyDescent="0.25">
      <c r="A122" t="s">
        <v>16</v>
      </c>
      <c r="E122">
        <v>65</v>
      </c>
      <c r="H122">
        <v>7</v>
      </c>
      <c r="I122">
        <v>5</v>
      </c>
      <c r="K122">
        <v>12</v>
      </c>
      <c r="L122">
        <v>23</v>
      </c>
      <c r="M122" t="s">
        <v>0</v>
      </c>
      <c r="N122">
        <v>15</v>
      </c>
    </row>
    <row r="123" spans="1:14" x14ac:dyDescent="0.25">
      <c r="A123" t="s">
        <v>16</v>
      </c>
      <c r="E123">
        <v>60</v>
      </c>
      <c r="F123">
        <v>8</v>
      </c>
      <c r="H123">
        <v>9</v>
      </c>
      <c r="J123">
        <v>9</v>
      </c>
      <c r="K123">
        <v>9</v>
      </c>
      <c r="M123" t="s">
        <v>20</v>
      </c>
      <c r="N123">
        <v>15</v>
      </c>
    </row>
    <row r="124" spans="1:14" x14ac:dyDescent="0.25">
      <c r="A124" t="s">
        <v>16</v>
      </c>
      <c r="D124">
        <v>292</v>
      </c>
      <c r="F124">
        <v>12</v>
      </c>
      <c r="G124">
        <v>4</v>
      </c>
      <c r="H124">
        <v>9</v>
      </c>
      <c r="K124">
        <v>50</v>
      </c>
      <c r="M124" t="s">
        <v>20</v>
      </c>
      <c r="N124">
        <v>15</v>
      </c>
    </row>
    <row r="125" spans="1:14" x14ac:dyDescent="0.25">
      <c r="A125" t="s">
        <v>16</v>
      </c>
      <c r="C125">
        <v>35</v>
      </c>
      <c r="D125">
        <v>201</v>
      </c>
      <c r="E125">
        <v>40</v>
      </c>
      <c r="F125">
        <v>3</v>
      </c>
      <c r="L125">
        <v>7</v>
      </c>
      <c r="M125" t="s">
        <v>23</v>
      </c>
      <c r="N125">
        <v>15</v>
      </c>
    </row>
    <row r="126" spans="1:14" x14ac:dyDescent="0.25">
      <c r="A126" t="s">
        <v>16</v>
      </c>
      <c r="B126">
        <v>101</v>
      </c>
      <c r="D126">
        <v>179</v>
      </c>
      <c r="E126">
        <v>60</v>
      </c>
      <c r="F126">
        <v>5</v>
      </c>
      <c r="I126">
        <v>11</v>
      </c>
      <c r="M126" t="s">
        <v>22</v>
      </c>
      <c r="N126">
        <v>15</v>
      </c>
    </row>
    <row r="127" spans="1:14" x14ac:dyDescent="0.25">
      <c r="A127" t="s">
        <v>16</v>
      </c>
      <c r="E127">
        <v>8</v>
      </c>
      <c r="G127">
        <v>34</v>
      </c>
      <c r="H127">
        <v>3</v>
      </c>
      <c r="J127">
        <v>2</v>
      </c>
      <c r="L127">
        <v>15</v>
      </c>
      <c r="M127" t="s">
        <v>20</v>
      </c>
      <c r="N127">
        <v>14</v>
      </c>
    </row>
    <row r="128" spans="1:14" x14ac:dyDescent="0.25">
      <c r="A128" t="s">
        <v>16</v>
      </c>
      <c r="E128">
        <v>9</v>
      </c>
      <c r="F128">
        <v>47</v>
      </c>
      <c r="J128">
        <v>8</v>
      </c>
      <c r="K128">
        <v>25</v>
      </c>
      <c r="L128">
        <v>6</v>
      </c>
      <c r="M128" t="s">
        <v>1</v>
      </c>
      <c r="N128">
        <v>12</v>
      </c>
    </row>
    <row r="129" spans="1:14" x14ac:dyDescent="0.25">
      <c r="A129" t="s">
        <v>16</v>
      </c>
      <c r="E129">
        <v>26</v>
      </c>
      <c r="G129">
        <v>7</v>
      </c>
      <c r="H129">
        <v>4</v>
      </c>
      <c r="J129">
        <v>6</v>
      </c>
      <c r="K129">
        <v>5</v>
      </c>
      <c r="M129" t="s">
        <v>19</v>
      </c>
      <c r="N129">
        <v>11</v>
      </c>
    </row>
    <row r="130" spans="1:14" x14ac:dyDescent="0.25">
      <c r="A130" t="s">
        <v>16</v>
      </c>
      <c r="E130">
        <v>36</v>
      </c>
      <c r="F130">
        <v>19</v>
      </c>
      <c r="H130">
        <v>5</v>
      </c>
      <c r="J130">
        <v>4</v>
      </c>
      <c r="L130">
        <v>10</v>
      </c>
      <c r="M130" t="s">
        <v>23</v>
      </c>
      <c r="N130">
        <v>9</v>
      </c>
    </row>
    <row r="131" spans="1:14" x14ac:dyDescent="0.25">
      <c r="A131" t="s">
        <v>16</v>
      </c>
      <c r="B131">
        <v>38</v>
      </c>
      <c r="D131">
        <v>291</v>
      </c>
      <c r="I131">
        <v>3</v>
      </c>
      <c r="J131">
        <v>5</v>
      </c>
      <c r="K131">
        <v>26</v>
      </c>
      <c r="M131" t="s">
        <v>11</v>
      </c>
      <c r="N131">
        <v>8</v>
      </c>
    </row>
    <row r="132" spans="1:14" x14ac:dyDescent="0.25">
      <c r="A132" t="s">
        <v>16</v>
      </c>
      <c r="B132">
        <v>66</v>
      </c>
      <c r="E132">
        <v>6</v>
      </c>
      <c r="F132">
        <v>11</v>
      </c>
      <c r="K132">
        <v>22</v>
      </c>
      <c r="M132" t="s">
        <v>25</v>
      </c>
      <c r="N132">
        <v>6</v>
      </c>
    </row>
    <row r="133" spans="1:14" x14ac:dyDescent="0.25">
      <c r="A133" t="s">
        <v>17</v>
      </c>
      <c r="E133">
        <v>50</v>
      </c>
      <c r="G133">
        <v>8</v>
      </c>
      <c r="H133">
        <v>7</v>
      </c>
      <c r="J133">
        <v>7</v>
      </c>
      <c r="K133">
        <v>14</v>
      </c>
      <c r="M133" t="s">
        <v>19</v>
      </c>
      <c r="N133">
        <v>15</v>
      </c>
    </row>
    <row r="134" spans="1:14" x14ac:dyDescent="0.25">
      <c r="A134" t="s">
        <v>17</v>
      </c>
      <c r="E134">
        <v>50</v>
      </c>
      <c r="F134">
        <v>19</v>
      </c>
      <c r="G134">
        <v>14</v>
      </c>
      <c r="H134">
        <v>10</v>
      </c>
      <c r="I134">
        <v>6</v>
      </c>
      <c r="M134" t="s">
        <v>0</v>
      </c>
      <c r="N134">
        <v>15</v>
      </c>
    </row>
    <row r="135" spans="1:14" x14ac:dyDescent="0.25">
      <c r="A135" t="s">
        <v>17</v>
      </c>
      <c r="F135">
        <v>7</v>
      </c>
      <c r="G135">
        <v>60</v>
      </c>
      <c r="H135">
        <v>8</v>
      </c>
      <c r="J135">
        <v>11</v>
      </c>
      <c r="L135">
        <v>20</v>
      </c>
      <c r="M135" t="s">
        <v>2</v>
      </c>
      <c r="N135">
        <v>15</v>
      </c>
    </row>
    <row r="136" spans="1:14" x14ac:dyDescent="0.25">
      <c r="A136" t="s">
        <v>17</v>
      </c>
      <c r="E136">
        <v>60</v>
      </c>
      <c r="G136">
        <v>7</v>
      </c>
      <c r="H136">
        <v>9</v>
      </c>
      <c r="I136">
        <v>13</v>
      </c>
      <c r="J136">
        <v>13</v>
      </c>
      <c r="M136" t="s">
        <v>0</v>
      </c>
      <c r="N136">
        <v>15</v>
      </c>
    </row>
    <row r="137" spans="1:14" x14ac:dyDescent="0.25">
      <c r="A137" t="s">
        <v>17</v>
      </c>
      <c r="E137">
        <v>60</v>
      </c>
      <c r="G137">
        <v>13</v>
      </c>
      <c r="H137">
        <v>7</v>
      </c>
      <c r="I137">
        <v>12</v>
      </c>
      <c r="J137">
        <v>9</v>
      </c>
      <c r="M137" t="s">
        <v>0</v>
      </c>
      <c r="N137">
        <v>15</v>
      </c>
    </row>
    <row r="138" spans="1:14" x14ac:dyDescent="0.25">
      <c r="A138" t="s">
        <v>17</v>
      </c>
      <c r="B138">
        <v>127</v>
      </c>
      <c r="C138">
        <v>75</v>
      </c>
      <c r="E138">
        <v>65</v>
      </c>
      <c r="H138">
        <v>9</v>
      </c>
      <c r="I138">
        <v>14</v>
      </c>
      <c r="M138" t="s">
        <v>26</v>
      </c>
      <c r="N138">
        <v>15</v>
      </c>
    </row>
    <row r="139" spans="1:14" x14ac:dyDescent="0.25">
      <c r="A139" t="s">
        <v>17</v>
      </c>
      <c r="D139">
        <v>682</v>
      </c>
      <c r="E139">
        <v>23</v>
      </c>
      <c r="F139">
        <v>5</v>
      </c>
      <c r="I139">
        <v>15</v>
      </c>
      <c r="J139">
        <v>45</v>
      </c>
      <c r="M139" t="s">
        <v>20</v>
      </c>
      <c r="N139">
        <v>15</v>
      </c>
    </row>
    <row r="140" spans="1:14" x14ac:dyDescent="0.25">
      <c r="A140" t="s">
        <v>17</v>
      </c>
      <c r="B140">
        <v>45</v>
      </c>
      <c r="E140">
        <v>7</v>
      </c>
      <c r="F140">
        <v>11</v>
      </c>
      <c r="H140">
        <v>20</v>
      </c>
      <c r="J140">
        <v>40</v>
      </c>
      <c r="M140" t="s">
        <v>25</v>
      </c>
      <c r="N140">
        <v>15</v>
      </c>
    </row>
    <row r="141" spans="1:14" x14ac:dyDescent="0.25">
      <c r="A141" t="s">
        <v>17</v>
      </c>
      <c r="D141">
        <v>148</v>
      </c>
      <c r="E141">
        <v>11</v>
      </c>
      <c r="F141">
        <v>20</v>
      </c>
      <c r="G141">
        <v>50</v>
      </c>
      <c r="J141">
        <v>6</v>
      </c>
      <c r="M141" t="s">
        <v>2</v>
      </c>
      <c r="N141">
        <v>15</v>
      </c>
    </row>
    <row r="142" spans="1:14" x14ac:dyDescent="0.25">
      <c r="A142" t="s">
        <v>17</v>
      </c>
      <c r="E142">
        <v>65</v>
      </c>
      <c r="H142">
        <v>16</v>
      </c>
      <c r="I142">
        <v>12</v>
      </c>
      <c r="J142">
        <v>6</v>
      </c>
      <c r="L142">
        <v>6</v>
      </c>
      <c r="M142" t="s">
        <v>20</v>
      </c>
      <c r="N142">
        <v>15</v>
      </c>
    </row>
    <row r="143" spans="1:14" x14ac:dyDescent="0.25">
      <c r="A143" t="s">
        <v>17</v>
      </c>
      <c r="E143">
        <v>65</v>
      </c>
      <c r="G143">
        <v>5</v>
      </c>
      <c r="H143">
        <v>11</v>
      </c>
      <c r="I143">
        <v>9</v>
      </c>
      <c r="L143">
        <v>18</v>
      </c>
      <c r="M143" t="s">
        <v>0</v>
      </c>
      <c r="N143">
        <v>15</v>
      </c>
    </row>
    <row r="144" spans="1:14" x14ac:dyDescent="0.25">
      <c r="A144" t="s">
        <v>17</v>
      </c>
      <c r="E144">
        <v>65</v>
      </c>
      <c r="G144">
        <v>14</v>
      </c>
      <c r="H144">
        <v>11</v>
      </c>
      <c r="J144">
        <v>10</v>
      </c>
      <c r="L144">
        <v>6</v>
      </c>
      <c r="M144" t="s">
        <v>23</v>
      </c>
      <c r="N144">
        <v>15</v>
      </c>
    </row>
    <row r="145" spans="1:14" x14ac:dyDescent="0.25">
      <c r="A145" t="s">
        <v>17</v>
      </c>
      <c r="G145">
        <v>46</v>
      </c>
      <c r="H145">
        <v>6</v>
      </c>
      <c r="J145">
        <v>45</v>
      </c>
      <c r="K145">
        <v>7</v>
      </c>
      <c r="L145">
        <v>9</v>
      </c>
      <c r="M145" t="s">
        <v>20</v>
      </c>
      <c r="N145">
        <v>15</v>
      </c>
    </row>
    <row r="146" spans="1:14" x14ac:dyDescent="0.25">
      <c r="A146" t="s">
        <v>17</v>
      </c>
      <c r="F146">
        <v>13</v>
      </c>
      <c r="G146">
        <v>7</v>
      </c>
      <c r="I146">
        <v>17</v>
      </c>
      <c r="J146">
        <v>35</v>
      </c>
      <c r="K146">
        <v>5</v>
      </c>
      <c r="M146" t="s">
        <v>23</v>
      </c>
      <c r="N146">
        <v>15</v>
      </c>
    </row>
    <row r="147" spans="1:14" x14ac:dyDescent="0.25">
      <c r="A147" t="s">
        <v>17</v>
      </c>
      <c r="E147">
        <v>43</v>
      </c>
      <c r="G147">
        <v>5</v>
      </c>
      <c r="H147">
        <v>9</v>
      </c>
      <c r="J147">
        <v>4</v>
      </c>
      <c r="K147">
        <v>22</v>
      </c>
      <c r="M147" t="s">
        <v>19</v>
      </c>
      <c r="N147">
        <v>12</v>
      </c>
    </row>
    <row r="148" spans="1:14" x14ac:dyDescent="0.25">
      <c r="A148" t="s">
        <v>17</v>
      </c>
      <c r="E148">
        <v>43</v>
      </c>
      <c r="G148">
        <v>16</v>
      </c>
      <c r="H148">
        <v>5</v>
      </c>
      <c r="I148">
        <v>10</v>
      </c>
      <c r="J148">
        <v>6</v>
      </c>
      <c r="M148" t="s">
        <v>11</v>
      </c>
      <c r="N148">
        <v>12</v>
      </c>
    </row>
    <row r="149" spans="1:14" x14ac:dyDescent="0.25">
      <c r="A149" t="s">
        <v>17</v>
      </c>
      <c r="C149">
        <v>83</v>
      </c>
      <c r="H149">
        <v>3</v>
      </c>
      <c r="I149">
        <v>5</v>
      </c>
      <c r="J149">
        <v>19</v>
      </c>
      <c r="M149" t="s">
        <v>11</v>
      </c>
      <c r="N149">
        <v>7</v>
      </c>
    </row>
    <row r="150" spans="1:14" x14ac:dyDescent="0.25">
      <c r="A150" t="s">
        <v>17</v>
      </c>
      <c r="D150">
        <v>513</v>
      </c>
      <c r="H150">
        <v>4</v>
      </c>
      <c r="I150">
        <v>5</v>
      </c>
      <c r="J150">
        <v>19</v>
      </c>
      <c r="M150" t="s">
        <v>11</v>
      </c>
      <c r="N150">
        <v>7</v>
      </c>
    </row>
    <row r="151" spans="1:14" x14ac:dyDescent="0.25">
      <c r="A151" t="s">
        <v>17</v>
      </c>
      <c r="F151">
        <v>13</v>
      </c>
      <c r="G151">
        <v>26</v>
      </c>
      <c r="H151">
        <v>8</v>
      </c>
      <c r="J151">
        <v>4</v>
      </c>
      <c r="L151">
        <v>7</v>
      </c>
      <c r="M151" t="s">
        <v>2</v>
      </c>
      <c r="N151">
        <v>6</v>
      </c>
    </row>
    <row r="152" spans="1:14" x14ac:dyDescent="0.25">
      <c r="A152" t="s">
        <v>17</v>
      </c>
      <c r="C152">
        <v>72</v>
      </c>
      <c r="E152">
        <v>9</v>
      </c>
      <c r="G152">
        <v>29</v>
      </c>
      <c r="H152">
        <v>6</v>
      </c>
      <c r="L152">
        <v>12</v>
      </c>
      <c r="M152" t="s">
        <v>21</v>
      </c>
      <c r="N152">
        <v>6</v>
      </c>
    </row>
    <row r="153" spans="1:14" x14ac:dyDescent="0.25">
      <c r="A153" t="s">
        <v>17</v>
      </c>
      <c r="E153">
        <v>13</v>
      </c>
      <c r="F153">
        <v>14</v>
      </c>
      <c r="G153">
        <v>7</v>
      </c>
      <c r="I153">
        <v>4</v>
      </c>
      <c r="J153">
        <v>17</v>
      </c>
      <c r="M153" t="s">
        <v>0</v>
      </c>
      <c r="N153">
        <v>6</v>
      </c>
    </row>
    <row r="154" spans="1:14" x14ac:dyDescent="0.25">
      <c r="A154" t="s">
        <v>17</v>
      </c>
      <c r="B154">
        <v>41</v>
      </c>
      <c r="E154">
        <v>5</v>
      </c>
      <c r="G154">
        <v>13</v>
      </c>
      <c r="J154">
        <v>17</v>
      </c>
      <c r="K154">
        <v>12</v>
      </c>
      <c r="M154" t="s">
        <v>23</v>
      </c>
      <c r="N154">
        <v>6</v>
      </c>
    </row>
    <row r="155" spans="1:14" x14ac:dyDescent="0.25">
      <c r="A155" t="s">
        <v>17</v>
      </c>
      <c r="D155">
        <v>346</v>
      </c>
      <c r="E155">
        <v>5</v>
      </c>
      <c r="G155">
        <v>10</v>
      </c>
      <c r="J155">
        <v>17</v>
      </c>
      <c r="M155" t="s">
        <v>21</v>
      </c>
      <c r="N155">
        <v>6</v>
      </c>
    </row>
    <row r="156" spans="1:14" x14ac:dyDescent="0.25">
      <c r="A156" t="s">
        <v>17</v>
      </c>
      <c r="C156">
        <v>18</v>
      </c>
      <c r="D156">
        <v>704</v>
      </c>
      <c r="G156">
        <v>9</v>
      </c>
      <c r="I156">
        <v>5</v>
      </c>
      <c r="M156" t="s">
        <v>20</v>
      </c>
      <c r="N156">
        <v>5</v>
      </c>
    </row>
  </sheetData>
  <conditionalFormatting sqref="N2:N169">
    <cfRule type="cellIs" dxfId="9" priority="13" operator="notEqual">
      <formula>15</formula>
    </cfRule>
  </conditionalFormatting>
  <conditionalFormatting sqref="O1:R1 O192:O1048576">
    <cfRule type="cellIs" dxfId="8" priority="10" operator="equal">
      <formula>75</formula>
    </cfRule>
    <cfRule type="cellIs" dxfId="7" priority="11" operator="equal">
      <formula>88</formula>
    </cfRule>
    <cfRule type="cellIs" dxfId="6" priority="12" operator="equal">
      <formula>85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920F-C009-4BE1-8DCB-AF70F1D6AE13}">
  <dimension ref="A1:M221"/>
  <sheetViews>
    <sheetView workbookViewId="0">
      <selection activeCell="P21" sqref="P21"/>
    </sheetView>
  </sheetViews>
  <sheetFormatPr defaultRowHeight="15" x14ac:dyDescent="0.25"/>
  <cols>
    <col min="1" max="1" width="9.85546875" customWidth="1"/>
  </cols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12</v>
      </c>
      <c r="M1" t="s">
        <v>18</v>
      </c>
    </row>
    <row r="2" spans="1:13" x14ac:dyDescent="0.25">
      <c r="A2" t="s">
        <v>10</v>
      </c>
      <c r="B2">
        <f>IF(ISBLANK(gear!B2),0,gear!B2)</f>
        <v>500</v>
      </c>
      <c r="C2">
        <f>IF(ISBLANK(gear!C2),0,gear!C2)</f>
        <v>0</v>
      </c>
      <c r="D2">
        <f>IF(ISBLANK(gear!D2),0,gear!D2)</f>
        <v>0</v>
      </c>
      <c r="E2">
        <f>IF(ISBLANK(gear!E2),0,gear!E2)</f>
        <v>9</v>
      </c>
      <c r="F2">
        <f>IF(ISBLANK(gear!F2),0,gear!F2)</f>
        <v>0</v>
      </c>
      <c r="G2">
        <f>IF(ISBLANK(gear!G2),0,gear!G2)</f>
        <v>8</v>
      </c>
      <c r="H2">
        <f>IF(ISBLANK(gear!H2),0,gear!H2)</f>
        <v>8</v>
      </c>
      <c r="I2">
        <f>IF(ISBLANK(gear!I2),0,gear!I2)</f>
        <v>0</v>
      </c>
      <c r="J2">
        <f>IF(ISBLANK(gear!J2),0,gear!J2)</f>
        <v>13</v>
      </c>
      <c r="K2">
        <f>IF(ISBLANK(gear!K2),0,gear!K2)</f>
        <v>0</v>
      </c>
      <c r="L2">
        <f>IF(ISBLANK(gear!L2),0,gear!L2)</f>
        <v>0</v>
      </c>
      <c r="M2" t="str">
        <f>IF(ISBLANK(gear!M2),0,gear!M2)</f>
        <v>life</v>
      </c>
    </row>
    <row r="3" spans="1:13" x14ac:dyDescent="0.25">
      <c r="A3" t="s">
        <v>10</v>
      </c>
      <c r="B3">
        <f>IF(ISBLANK(gear!B3),0,gear!B3)</f>
        <v>440</v>
      </c>
      <c r="C3">
        <f>IF(ISBLANK(gear!C3),0,gear!C3)</f>
        <v>0</v>
      </c>
      <c r="D3">
        <f>IF(ISBLANK(gear!D3),0,gear!D3)</f>
        <v>0</v>
      </c>
      <c r="E3">
        <f>IF(ISBLANK(gear!E3),0,gear!E3)</f>
        <v>12</v>
      </c>
      <c r="F3">
        <f>IF(ISBLANK(gear!F3),0,gear!F3)</f>
        <v>0</v>
      </c>
      <c r="G3">
        <f>IF(ISBLANK(gear!G3),0,gear!G3)</f>
        <v>11</v>
      </c>
      <c r="H3">
        <f>IF(ISBLANK(gear!H3),0,gear!H3)</f>
        <v>11</v>
      </c>
      <c r="I3">
        <f>IF(ISBLANK(gear!I3),0,gear!I3)</f>
        <v>0</v>
      </c>
      <c r="J3">
        <f>IF(ISBLANK(gear!J3),0,gear!J3)</f>
        <v>4</v>
      </c>
      <c r="K3">
        <f>IF(ISBLANK(gear!K3),0,gear!K3)</f>
        <v>0</v>
      </c>
      <c r="L3">
        <f>IF(ISBLANK(gear!L3),0,gear!L3)</f>
        <v>0</v>
      </c>
      <c r="M3" t="str">
        <f>IF(ISBLANK(gear!M3),0,gear!M3)</f>
        <v>life</v>
      </c>
    </row>
    <row r="4" spans="1:13" x14ac:dyDescent="0.25">
      <c r="A4" t="s">
        <v>10</v>
      </c>
      <c r="B4">
        <f>IF(ISBLANK(gear!B4),0,gear!B4)</f>
        <v>440</v>
      </c>
      <c r="C4">
        <f>IF(ISBLANK(gear!C4),0,gear!C4)</f>
        <v>0</v>
      </c>
      <c r="D4">
        <f>IF(ISBLANK(gear!D4),0,gear!D4)</f>
        <v>0</v>
      </c>
      <c r="E4">
        <f>IF(ISBLANK(gear!E4),0,gear!E4)</f>
        <v>16</v>
      </c>
      <c r="F4">
        <f>IF(ISBLANK(gear!F4),0,gear!F4)</f>
        <v>0</v>
      </c>
      <c r="G4">
        <f>IF(ISBLANK(gear!G4),0,gear!G4)</f>
        <v>0</v>
      </c>
      <c r="H4">
        <f>IF(ISBLANK(gear!H4),0,gear!H4)</f>
        <v>4</v>
      </c>
      <c r="I4">
        <f>IF(ISBLANK(gear!I4),0,gear!I4)</f>
        <v>0</v>
      </c>
      <c r="J4">
        <f>IF(ISBLANK(gear!J4),0,gear!J4)</f>
        <v>7</v>
      </c>
      <c r="K4">
        <f>IF(ISBLANK(gear!K4),0,gear!K4)</f>
        <v>18</v>
      </c>
      <c r="L4">
        <f>IF(ISBLANK(gear!L4),0,gear!L4)</f>
        <v>0</v>
      </c>
      <c r="M4" t="str">
        <f>IF(ISBLANK(gear!M4),0,gear!M4)</f>
        <v>atk</v>
      </c>
    </row>
    <row r="5" spans="1:13" x14ac:dyDescent="0.25">
      <c r="A5" t="s">
        <v>10</v>
      </c>
      <c r="B5">
        <f>IF(ISBLANK(gear!B5),0,gear!B5)</f>
        <v>465</v>
      </c>
      <c r="C5">
        <f>IF(ISBLANK(gear!C5),0,gear!C5)</f>
        <v>0</v>
      </c>
      <c r="D5">
        <f>IF(ISBLANK(gear!D5),0,gear!D5)</f>
        <v>0</v>
      </c>
      <c r="E5">
        <f>IF(ISBLANK(gear!E5),0,gear!E5)</f>
        <v>0</v>
      </c>
      <c r="F5">
        <f>IF(ISBLANK(gear!F5),0,gear!F5)</f>
        <v>0</v>
      </c>
      <c r="G5">
        <f>IF(ISBLANK(gear!G5),0,gear!G5)</f>
        <v>7</v>
      </c>
      <c r="H5">
        <f>IF(ISBLANK(gear!H5),0,gear!H5)</f>
        <v>9</v>
      </c>
      <c r="I5">
        <f>IF(ISBLANK(gear!I5),0,gear!I5)</f>
        <v>0</v>
      </c>
      <c r="J5">
        <f>IF(ISBLANK(gear!J5),0,gear!J5)</f>
        <v>8</v>
      </c>
      <c r="K5">
        <f>IF(ISBLANK(gear!K5),0,gear!K5)</f>
        <v>0</v>
      </c>
      <c r="L5">
        <f>IF(ISBLANK(gear!L5),0,gear!L5)</f>
        <v>29</v>
      </c>
      <c r="M5" t="str">
        <f>IF(ISBLANK(gear!M5),0,gear!M5)</f>
        <v>hp</v>
      </c>
    </row>
    <row r="6" spans="1:13" x14ac:dyDescent="0.25">
      <c r="A6" t="s">
        <v>10</v>
      </c>
      <c r="B6">
        <f>IF(ISBLANK(gear!B6),0,gear!B6)</f>
        <v>465</v>
      </c>
      <c r="C6">
        <f>IF(ISBLANK(gear!C6),0,gear!C6)</f>
        <v>0</v>
      </c>
      <c r="D6">
        <f>IF(ISBLANK(gear!D6),0,gear!D6)</f>
        <v>0</v>
      </c>
      <c r="E6">
        <f>IF(ISBLANK(gear!E6),0,gear!E6)</f>
        <v>0</v>
      </c>
      <c r="F6">
        <f>IF(ISBLANK(gear!F6),0,gear!F6)</f>
        <v>0</v>
      </c>
      <c r="G6">
        <f>IF(ISBLANK(gear!G6),0,gear!G6)</f>
        <v>14</v>
      </c>
      <c r="H6">
        <f>IF(ISBLANK(gear!H6),0,gear!H6)</f>
        <v>11</v>
      </c>
      <c r="I6">
        <f>IF(ISBLANK(gear!I6),0,gear!I6)</f>
        <v>0</v>
      </c>
      <c r="J6">
        <f>IF(ISBLANK(gear!J6),0,gear!J6)</f>
        <v>6</v>
      </c>
      <c r="K6">
        <f>IF(ISBLANK(gear!K6),0,gear!K6)</f>
        <v>0</v>
      </c>
      <c r="L6">
        <f>IF(ISBLANK(gear!L6),0,gear!L6)</f>
        <v>14</v>
      </c>
      <c r="M6" t="str">
        <f>IF(ISBLANK(gear!M6),0,gear!M6)</f>
        <v>hp</v>
      </c>
    </row>
    <row r="7" spans="1:13" x14ac:dyDescent="0.25">
      <c r="A7" t="s">
        <v>10</v>
      </c>
      <c r="B7">
        <f>IF(ISBLANK(gear!B7),0,gear!B7)</f>
        <v>465</v>
      </c>
      <c r="C7">
        <f>IF(ISBLANK(gear!C7),0,gear!C7)</f>
        <v>0</v>
      </c>
      <c r="D7">
        <f>IF(ISBLANK(gear!D7),0,gear!D7)</f>
        <v>0</v>
      </c>
      <c r="E7">
        <f>IF(ISBLANK(gear!E7),0,gear!E7)</f>
        <v>7</v>
      </c>
      <c r="F7">
        <f>IF(ISBLANK(gear!F7),0,gear!F7)</f>
        <v>0</v>
      </c>
      <c r="G7">
        <f>IF(ISBLANK(gear!G7),0,gear!G7)</f>
        <v>33</v>
      </c>
      <c r="H7">
        <f>IF(ISBLANK(gear!H7),0,gear!H7)</f>
        <v>9</v>
      </c>
      <c r="I7">
        <f>IF(ISBLANK(gear!I7),0,gear!I7)</f>
        <v>0</v>
      </c>
      <c r="J7">
        <f>IF(ISBLANK(gear!J7),0,gear!J7)</f>
        <v>4</v>
      </c>
      <c r="K7">
        <f>IF(ISBLANK(gear!K7),0,gear!K7)</f>
        <v>0</v>
      </c>
      <c r="L7">
        <f>IF(ISBLANK(gear!L7),0,gear!L7)</f>
        <v>0</v>
      </c>
      <c r="M7" t="str">
        <f>IF(ISBLANK(gear!M7),0,gear!M7)</f>
        <v>atk</v>
      </c>
    </row>
    <row r="8" spans="1:13" x14ac:dyDescent="0.25">
      <c r="A8" t="s">
        <v>10</v>
      </c>
      <c r="B8">
        <f>IF(ISBLANK(gear!B8),0,gear!B8)</f>
        <v>465</v>
      </c>
      <c r="C8">
        <f>IF(ISBLANK(gear!C8),0,gear!C8)</f>
        <v>0</v>
      </c>
      <c r="D8">
        <f>IF(ISBLANK(gear!D8),0,gear!D8)</f>
        <v>0</v>
      </c>
      <c r="E8">
        <f>IF(ISBLANK(gear!E8),0,gear!E8)</f>
        <v>7</v>
      </c>
      <c r="F8">
        <f>IF(ISBLANK(gear!F8),0,gear!F8)</f>
        <v>0</v>
      </c>
      <c r="G8">
        <f>IF(ISBLANK(gear!G8),0,gear!G8)</f>
        <v>21</v>
      </c>
      <c r="H8">
        <f>IF(ISBLANK(gear!H8),0,gear!H8)</f>
        <v>9</v>
      </c>
      <c r="I8">
        <f>IF(ISBLANK(gear!I8),0,gear!I8)</f>
        <v>0</v>
      </c>
      <c r="J8">
        <f>IF(ISBLANK(gear!J8),0,gear!J8)</f>
        <v>11</v>
      </c>
      <c r="K8">
        <f>IF(ISBLANK(gear!K8),0,gear!K8)</f>
        <v>0</v>
      </c>
      <c r="L8">
        <f>IF(ISBLANK(gear!L8),0,gear!L8)</f>
        <v>0</v>
      </c>
      <c r="M8" t="str">
        <f>IF(ISBLANK(gear!M8),0,gear!M8)</f>
        <v>atk</v>
      </c>
    </row>
    <row r="9" spans="1:13" x14ac:dyDescent="0.25">
      <c r="A9" t="s">
        <v>10</v>
      </c>
      <c r="B9">
        <f>IF(ISBLANK(gear!B9),0,gear!B9)</f>
        <v>515</v>
      </c>
      <c r="C9">
        <f>IF(ISBLANK(gear!C9),0,gear!C9)</f>
        <v>0</v>
      </c>
      <c r="D9">
        <f>IF(ISBLANK(gear!D9),0,gear!D9)</f>
        <v>0</v>
      </c>
      <c r="E9">
        <f>IF(ISBLANK(gear!E9),0,gear!E9)</f>
        <v>0</v>
      </c>
      <c r="F9">
        <f>IF(ISBLANK(gear!F9),0,gear!F9)</f>
        <v>0</v>
      </c>
      <c r="G9">
        <f>IF(ISBLANK(gear!G9),0,gear!G9)</f>
        <v>8</v>
      </c>
      <c r="H9">
        <f>IF(ISBLANK(gear!H9),0,gear!H9)</f>
        <v>14</v>
      </c>
      <c r="I9">
        <f>IF(ISBLANK(gear!I9),0,gear!I9)</f>
        <v>0</v>
      </c>
      <c r="J9">
        <f>IF(ISBLANK(gear!J9),0,gear!J9)</f>
        <v>5</v>
      </c>
      <c r="K9">
        <f>IF(ISBLANK(gear!K9),0,gear!K9)</f>
        <v>25</v>
      </c>
      <c r="L9">
        <f>IF(ISBLANK(gear!L9),0,gear!L9)</f>
        <v>0</v>
      </c>
      <c r="M9" t="str">
        <f>IF(ISBLANK(gear!M9),0,gear!M9)</f>
        <v>eff</v>
      </c>
    </row>
    <row r="10" spans="1:13" x14ac:dyDescent="0.25">
      <c r="A10" t="s">
        <v>10</v>
      </c>
      <c r="B10">
        <f>IF(ISBLANK(gear!B10),0,gear!B10)</f>
        <v>515</v>
      </c>
      <c r="C10">
        <f>IF(ISBLANK(gear!C10),0,gear!C10)</f>
        <v>0</v>
      </c>
      <c r="D10">
        <f>IF(ISBLANK(gear!D10),0,gear!D10)</f>
        <v>0</v>
      </c>
      <c r="E10">
        <f>IF(ISBLANK(gear!E10),0,gear!E10)</f>
        <v>9</v>
      </c>
      <c r="F10">
        <f>IF(ISBLANK(gear!F10),0,gear!F10)</f>
        <v>0</v>
      </c>
      <c r="G10">
        <f>IF(ISBLANK(gear!G10),0,gear!G10)</f>
        <v>21</v>
      </c>
      <c r="H10">
        <f>IF(ISBLANK(gear!H10),0,gear!H10)</f>
        <v>12</v>
      </c>
      <c r="I10">
        <f>IF(ISBLANK(gear!I10),0,gear!I10)</f>
        <v>0</v>
      </c>
      <c r="J10">
        <f>IF(ISBLANK(gear!J10),0,gear!J10)</f>
        <v>12</v>
      </c>
      <c r="K10">
        <f>IF(ISBLANK(gear!K10),0,gear!K10)</f>
        <v>0</v>
      </c>
      <c r="L10">
        <f>IF(ISBLANK(gear!L10),0,gear!L10)</f>
        <v>0</v>
      </c>
      <c r="M10" t="str">
        <f>IF(ISBLANK(gear!M10),0,gear!M10)</f>
        <v>spd</v>
      </c>
    </row>
    <row r="11" spans="1:13" x14ac:dyDescent="0.25">
      <c r="A11" t="s">
        <v>10</v>
      </c>
      <c r="B11">
        <f>IF(ISBLANK(gear!B11),0,gear!B11)</f>
        <v>525</v>
      </c>
      <c r="C11">
        <f>IF(ISBLANK(gear!C11),0,gear!C11)</f>
        <v>0</v>
      </c>
      <c r="D11">
        <f>IF(ISBLANK(gear!D11),0,gear!D11)</f>
        <v>0</v>
      </c>
      <c r="E11">
        <f>IF(ISBLANK(gear!E11),0,gear!E11)</f>
        <v>22</v>
      </c>
      <c r="F11">
        <f>IF(ISBLANK(gear!F11),0,gear!F11)</f>
        <v>0</v>
      </c>
      <c r="G11">
        <f>IF(ISBLANK(gear!G11),0,gear!G11)</f>
        <v>0</v>
      </c>
      <c r="H11">
        <f>IF(ISBLANK(gear!H11),0,gear!H11)</f>
        <v>10</v>
      </c>
      <c r="I11">
        <f>IF(ISBLANK(gear!I11),0,gear!I11)</f>
        <v>11</v>
      </c>
      <c r="J11">
        <f>IF(ISBLANK(gear!J11),0,gear!J11)</f>
        <v>0</v>
      </c>
      <c r="K11">
        <f>IF(ISBLANK(gear!K11),0,gear!K11)</f>
        <v>0</v>
      </c>
      <c r="L11">
        <f>IF(ISBLANK(gear!L11),0,gear!L11)</f>
        <v>17</v>
      </c>
      <c r="M11" t="str">
        <f>IF(ISBLANK(gear!M11),0,gear!M11)</f>
        <v>spd</v>
      </c>
    </row>
    <row r="12" spans="1:13" x14ac:dyDescent="0.25">
      <c r="A12" t="s">
        <v>10</v>
      </c>
      <c r="B12">
        <f>IF(ISBLANK(gear!B12),0,gear!B12)</f>
        <v>500</v>
      </c>
      <c r="C12">
        <f>IF(ISBLANK(gear!C12),0,gear!C12)</f>
        <v>0</v>
      </c>
      <c r="D12">
        <f>IF(ISBLANK(gear!D12),0,gear!D12)</f>
        <v>340</v>
      </c>
      <c r="E12">
        <f>IF(ISBLANK(gear!E12),0,gear!E12)</f>
        <v>10</v>
      </c>
      <c r="F12">
        <f>IF(ISBLANK(gear!F12),0,gear!F12)</f>
        <v>0</v>
      </c>
      <c r="G12">
        <f>IF(ISBLANK(gear!G12),0,gear!G12)</f>
        <v>0</v>
      </c>
      <c r="H12">
        <f>IF(ISBLANK(gear!H12),0,gear!H12)</f>
        <v>13</v>
      </c>
      <c r="I12">
        <f>IF(ISBLANK(gear!I12),0,gear!I12)</f>
        <v>0</v>
      </c>
      <c r="J12">
        <f>IF(ISBLANK(gear!J12),0,gear!J12)</f>
        <v>0</v>
      </c>
      <c r="K12">
        <f>IF(ISBLANK(gear!K12),0,gear!K12)</f>
        <v>17</v>
      </c>
      <c r="L12">
        <f>IF(ISBLANK(gear!L12),0,gear!L12)</f>
        <v>0</v>
      </c>
      <c r="M12" t="str">
        <f>IF(ISBLANK(gear!M12),0,gear!M12)</f>
        <v>im</v>
      </c>
    </row>
    <row r="13" spans="1:13" x14ac:dyDescent="0.25">
      <c r="A13" t="s">
        <v>10</v>
      </c>
      <c r="B13">
        <f>IF(ISBLANK(gear!B13),0,gear!B13)</f>
        <v>515</v>
      </c>
      <c r="C13">
        <f>IF(ISBLANK(gear!C13),0,gear!C13)</f>
        <v>0</v>
      </c>
      <c r="D13">
        <f>IF(ISBLANK(gear!D13),0,gear!D13)</f>
        <v>0</v>
      </c>
      <c r="E13">
        <f>IF(ISBLANK(gear!E13),0,gear!E13)</f>
        <v>14</v>
      </c>
      <c r="F13">
        <f>IF(ISBLANK(gear!F13),0,gear!F13)</f>
        <v>0</v>
      </c>
      <c r="G13">
        <f>IF(ISBLANK(gear!G13),0,gear!G13)</f>
        <v>10</v>
      </c>
      <c r="H13">
        <f>IF(ISBLANK(gear!H13),0,gear!H13)</f>
        <v>0</v>
      </c>
      <c r="I13">
        <f>IF(ISBLANK(gear!I13),0,gear!I13)</f>
        <v>0</v>
      </c>
      <c r="J13">
        <f>IF(ISBLANK(gear!J13),0,gear!J13)</f>
        <v>13</v>
      </c>
      <c r="K13">
        <f>IF(ISBLANK(gear!K13),0,gear!K13)</f>
        <v>0</v>
      </c>
      <c r="L13">
        <f>IF(ISBLANK(gear!L13),0,gear!L13)</f>
        <v>6</v>
      </c>
      <c r="M13" t="str">
        <f>IF(ISBLANK(gear!M13),0,gear!M13)</f>
        <v>spd</v>
      </c>
    </row>
    <row r="14" spans="1:13" x14ac:dyDescent="0.25">
      <c r="A14" t="s">
        <v>10</v>
      </c>
      <c r="B14">
        <f>IF(ISBLANK(gear!B14),0,gear!B14)</f>
        <v>515</v>
      </c>
      <c r="C14">
        <f>IF(ISBLANK(gear!C14),0,gear!C14)</f>
        <v>0</v>
      </c>
      <c r="D14">
        <f>IF(ISBLANK(gear!D14),0,gear!D14)</f>
        <v>0</v>
      </c>
      <c r="E14">
        <f>IF(ISBLANK(gear!E14),0,gear!E14)</f>
        <v>11</v>
      </c>
      <c r="F14">
        <f>IF(ISBLANK(gear!F14),0,gear!F14)</f>
        <v>0</v>
      </c>
      <c r="G14">
        <f>IF(ISBLANK(gear!G14),0,gear!G14)</f>
        <v>0</v>
      </c>
      <c r="H14">
        <f>IF(ISBLANK(gear!H14),0,gear!H14)</f>
        <v>15</v>
      </c>
      <c r="I14">
        <f>IF(ISBLANK(gear!I14),0,gear!I14)</f>
        <v>0</v>
      </c>
      <c r="J14">
        <f>IF(ISBLANK(gear!J14),0,gear!J14)</f>
        <v>7</v>
      </c>
      <c r="K14">
        <f>IF(ISBLANK(gear!K14),0,gear!K14)</f>
        <v>0</v>
      </c>
      <c r="L14">
        <f>IF(ISBLANK(gear!L14),0,gear!L14)</f>
        <v>13</v>
      </c>
      <c r="M14" t="str">
        <f>IF(ISBLANK(gear!M14),0,gear!M14)</f>
        <v>des</v>
      </c>
    </row>
    <row r="15" spans="1:13" x14ac:dyDescent="0.25">
      <c r="A15" t="s">
        <v>10</v>
      </c>
      <c r="B15">
        <f>IF(ISBLANK(gear!B15),0,gear!B15)</f>
        <v>500</v>
      </c>
      <c r="C15">
        <f>IF(ISBLANK(gear!C15),0,gear!C15)</f>
        <v>0</v>
      </c>
      <c r="D15">
        <f>IF(ISBLANK(gear!D15),0,gear!D15)</f>
        <v>0</v>
      </c>
      <c r="E15">
        <f>IF(ISBLANK(gear!E15),0,gear!E15)</f>
        <v>10</v>
      </c>
      <c r="F15">
        <f>IF(ISBLANK(gear!F15),0,gear!F15)</f>
        <v>0</v>
      </c>
      <c r="G15">
        <f>IF(ISBLANK(gear!G15),0,gear!G15)</f>
        <v>0</v>
      </c>
      <c r="H15">
        <f>IF(ISBLANK(gear!H15),0,gear!H15)</f>
        <v>0</v>
      </c>
      <c r="I15">
        <f>IF(ISBLANK(gear!I15),0,gear!I15)</f>
        <v>7</v>
      </c>
      <c r="J15">
        <f>IF(ISBLANK(gear!J15),0,gear!J15)</f>
        <v>8</v>
      </c>
      <c r="K15">
        <f>IF(ISBLANK(gear!K15),0,gear!K15)</f>
        <v>0</v>
      </c>
      <c r="L15">
        <f>IF(ISBLANK(gear!L15),0,gear!L15)</f>
        <v>19</v>
      </c>
      <c r="M15" t="str">
        <f>IF(ISBLANK(gear!M15),0,gear!M15)</f>
        <v>spd</v>
      </c>
    </row>
    <row r="16" spans="1:13" x14ac:dyDescent="0.25">
      <c r="A16" t="s">
        <v>10</v>
      </c>
      <c r="B16">
        <f>IF(ISBLANK(gear!B16),0,gear!B16)</f>
        <v>500</v>
      </c>
      <c r="C16">
        <f>IF(ISBLANK(gear!C16),0,gear!C16)</f>
        <v>0</v>
      </c>
      <c r="D16">
        <f>IF(ISBLANK(gear!D16),0,gear!D16)</f>
        <v>189</v>
      </c>
      <c r="E16">
        <f>IF(ISBLANK(gear!E16),0,gear!E16)</f>
        <v>0</v>
      </c>
      <c r="F16">
        <f>IF(ISBLANK(gear!F16),0,gear!F16)</f>
        <v>0</v>
      </c>
      <c r="G16">
        <f>IF(ISBLANK(gear!G16),0,gear!G16)</f>
        <v>21</v>
      </c>
      <c r="H16">
        <f>IF(ISBLANK(gear!H16),0,gear!H16)</f>
        <v>3</v>
      </c>
      <c r="I16">
        <f>IF(ISBLANK(gear!I16),0,gear!I16)</f>
        <v>0</v>
      </c>
      <c r="J16">
        <f>IF(ISBLANK(gear!J16),0,gear!J16)</f>
        <v>6</v>
      </c>
      <c r="K16">
        <f>IF(ISBLANK(gear!K16),0,gear!K16)</f>
        <v>0</v>
      </c>
      <c r="L16">
        <f>IF(ISBLANK(gear!L16),0,gear!L16)</f>
        <v>0</v>
      </c>
      <c r="M16" t="str">
        <f>IF(ISBLANK(gear!M16),0,gear!M16)</f>
        <v>spd</v>
      </c>
    </row>
    <row r="17" spans="1:13" x14ac:dyDescent="0.25">
      <c r="A17" t="s">
        <v>10</v>
      </c>
      <c r="B17">
        <f>IF(ISBLANK(gear!B17),0,gear!B17)</f>
        <v>500</v>
      </c>
      <c r="C17">
        <f>IF(ISBLANK(gear!C17),0,gear!C17)</f>
        <v>0</v>
      </c>
      <c r="D17">
        <f>IF(ISBLANK(gear!D17),0,gear!D17)</f>
        <v>0</v>
      </c>
      <c r="E17">
        <f>IF(ISBLANK(gear!E17),0,gear!E17)</f>
        <v>19</v>
      </c>
      <c r="F17">
        <f>IF(ISBLANK(gear!F17),0,gear!F17)</f>
        <v>0</v>
      </c>
      <c r="G17">
        <f>IF(ISBLANK(gear!G17),0,gear!G17)</f>
        <v>0</v>
      </c>
      <c r="H17">
        <f>IF(ISBLANK(gear!H17),0,gear!H17)</f>
        <v>0</v>
      </c>
      <c r="I17">
        <f>IF(ISBLANK(gear!I17),0,gear!I17)</f>
        <v>10</v>
      </c>
      <c r="J17">
        <f>IF(ISBLANK(gear!J17),0,gear!J17)</f>
        <v>4</v>
      </c>
      <c r="K17">
        <f>IF(ISBLANK(gear!K17),0,gear!K17)</f>
        <v>0</v>
      </c>
      <c r="L17">
        <f>IF(ISBLANK(gear!L17),0,gear!L17)</f>
        <v>10</v>
      </c>
      <c r="M17" t="str">
        <f>IF(ISBLANK(gear!M17),0,gear!M17)</f>
        <v>rage</v>
      </c>
    </row>
    <row r="18" spans="1:13" x14ac:dyDescent="0.25">
      <c r="A18" t="s">
        <v>10</v>
      </c>
      <c r="B18">
        <f>IF(ISBLANK(gear!B18),0,gear!B18)</f>
        <v>500</v>
      </c>
      <c r="C18">
        <f>IF(ISBLANK(gear!C18),0,gear!C18)</f>
        <v>0</v>
      </c>
      <c r="D18">
        <f>IF(ISBLANK(gear!D18),0,gear!D18)</f>
        <v>0</v>
      </c>
      <c r="E18">
        <f>IF(ISBLANK(gear!E18),0,gear!E18)</f>
        <v>0</v>
      </c>
      <c r="F18">
        <f>IF(ISBLANK(gear!F18),0,gear!F18)</f>
        <v>0</v>
      </c>
      <c r="G18">
        <f>IF(ISBLANK(gear!G18),0,gear!G18)</f>
        <v>6</v>
      </c>
      <c r="H18">
        <f>IF(ISBLANK(gear!H18),0,gear!H18)</f>
        <v>0</v>
      </c>
      <c r="I18">
        <f>IF(ISBLANK(gear!I18),0,gear!I18)</f>
        <v>16</v>
      </c>
      <c r="J18">
        <f>IF(ISBLANK(gear!J18),0,gear!J18)</f>
        <v>3</v>
      </c>
      <c r="K18">
        <f>IF(ISBLANK(gear!K18),0,gear!K18)</f>
        <v>0</v>
      </c>
      <c r="L18">
        <f>IF(ISBLANK(gear!L18),0,gear!L18)</f>
        <v>19</v>
      </c>
      <c r="M18" t="str">
        <f>IF(ISBLANK(gear!M18),0,gear!M18)</f>
        <v>des</v>
      </c>
    </row>
    <row r="19" spans="1:13" x14ac:dyDescent="0.25">
      <c r="A19" t="s">
        <v>10</v>
      </c>
      <c r="B19">
        <f>IF(ISBLANK(gear!B19),0,gear!B19)</f>
        <v>432</v>
      </c>
      <c r="C19">
        <f>IF(ISBLANK(gear!C19),0,gear!C19)</f>
        <v>0</v>
      </c>
      <c r="D19">
        <f>IF(ISBLANK(gear!D19),0,gear!D19)</f>
        <v>0</v>
      </c>
      <c r="E19">
        <f>IF(ISBLANK(gear!E19),0,gear!E19)</f>
        <v>5</v>
      </c>
      <c r="F19">
        <f>IF(ISBLANK(gear!F19),0,gear!F19)</f>
        <v>0</v>
      </c>
      <c r="G19">
        <f>IF(ISBLANK(gear!G19),0,gear!G19)</f>
        <v>0</v>
      </c>
      <c r="H19">
        <f>IF(ISBLANK(gear!H19),0,gear!H19)</f>
        <v>9</v>
      </c>
      <c r="I19">
        <f>IF(ISBLANK(gear!I19),0,gear!I19)</f>
        <v>0</v>
      </c>
      <c r="J19">
        <f>IF(ISBLANK(gear!J19),0,gear!J19)</f>
        <v>5</v>
      </c>
      <c r="K19">
        <f>IF(ISBLANK(gear!K19),0,gear!K19)</f>
        <v>0</v>
      </c>
      <c r="L19">
        <f>IF(ISBLANK(gear!L19),0,gear!L19)</f>
        <v>16</v>
      </c>
      <c r="M19" t="str">
        <f>IF(ISBLANK(gear!M19),0,gear!M19)</f>
        <v>atk</v>
      </c>
    </row>
    <row r="20" spans="1:13" x14ac:dyDescent="0.25">
      <c r="A20" t="s">
        <v>10</v>
      </c>
      <c r="B20">
        <f>IF(ISBLANK(gear!B20),0,gear!B20)</f>
        <v>390</v>
      </c>
      <c r="C20">
        <f>IF(ISBLANK(gear!C20),0,gear!C20)</f>
        <v>0</v>
      </c>
      <c r="D20">
        <f>IF(ISBLANK(gear!D20),0,gear!D20)</f>
        <v>154</v>
      </c>
      <c r="E20">
        <f>IF(ISBLANK(gear!E20),0,gear!E20)</f>
        <v>13</v>
      </c>
      <c r="F20">
        <f>IF(ISBLANK(gear!F20),0,gear!F20)</f>
        <v>0</v>
      </c>
      <c r="G20">
        <f>IF(ISBLANK(gear!G20),0,gear!G20)</f>
        <v>13</v>
      </c>
      <c r="H20">
        <f>IF(ISBLANK(gear!H20),0,gear!H20)</f>
        <v>0</v>
      </c>
      <c r="I20">
        <f>IF(ISBLANK(gear!I20),0,gear!I20)</f>
        <v>0</v>
      </c>
      <c r="J20">
        <f>IF(ISBLANK(gear!J20),0,gear!J20)</f>
        <v>0</v>
      </c>
      <c r="K20">
        <f>IF(ISBLANK(gear!K20),0,gear!K20)</f>
        <v>13</v>
      </c>
      <c r="L20">
        <f>IF(ISBLANK(gear!L20),0,gear!L20)</f>
        <v>0</v>
      </c>
      <c r="M20" t="str">
        <f>IF(ISBLANK(gear!M20),0,gear!M20)</f>
        <v>eff</v>
      </c>
    </row>
    <row r="21" spans="1:13" x14ac:dyDescent="0.25">
      <c r="A21" t="s">
        <v>10</v>
      </c>
      <c r="B21">
        <f>IF(ISBLANK(gear!B21),0,gear!B21)</f>
        <v>370</v>
      </c>
      <c r="C21">
        <f>IF(ISBLANK(gear!C21),0,gear!C21)</f>
        <v>0</v>
      </c>
      <c r="D21">
        <f>IF(ISBLANK(gear!D21),0,gear!D21)</f>
        <v>601</v>
      </c>
      <c r="E21">
        <f>IF(ISBLANK(gear!E21),0,gear!E21)</f>
        <v>0</v>
      </c>
      <c r="F21">
        <f>IF(ISBLANK(gear!F21),0,gear!F21)</f>
        <v>0</v>
      </c>
      <c r="G21">
        <f>IF(ISBLANK(gear!G21),0,gear!G21)</f>
        <v>8</v>
      </c>
      <c r="H21">
        <f>IF(ISBLANK(gear!H21),0,gear!H21)</f>
        <v>8</v>
      </c>
      <c r="I21">
        <f>IF(ISBLANK(gear!I21),0,gear!I21)</f>
        <v>0</v>
      </c>
      <c r="J21">
        <f>IF(ISBLANK(gear!J21),0,gear!J21)</f>
        <v>6</v>
      </c>
      <c r="K21">
        <f>IF(ISBLANK(gear!K21),0,gear!K21)</f>
        <v>0</v>
      </c>
      <c r="L21">
        <f>IF(ISBLANK(gear!L21),0,gear!L21)</f>
        <v>0</v>
      </c>
      <c r="M21" t="str">
        <f>IF(ISBLANK(gear!M21),0,gear!M21)</f>
        <v>hp</v>
      </c>
    </row>
    <row r="22" spans="1:13" x14ac:dyDescent="0.25">
      <c r="A22" t="s">
        <v>10</v>
      </c>
      <c r="B22">
        <f>IF(ISBLANK(gear!B22),0,gear!B22)</f>
        <v>360</v>
      </c>
      <c r="C22">
        <f>IF(ISBLANK(gear!C22),0,gear!C22)</f>
        <v>0</v>
      </c>
      <c r="D22">
        <f>IF(ISBLANK(gear!D22),0,gear!D22)</f>
        <v>0</v>
      </c>
      <c r="E22">
        <f>IF(ISBLANK(gear!E22),0,gear!E22)</f>
        <v>0</v>
      </c>
      <c r="F22">
        <f>IF(ISBLANK(gear!F22),0,gear!F22)</f>
        <v>0</v>
      </c>
      <c r="G22">
        <f>IF(ISBLANK(gear!G22),0,gear!G22)</f>
        <v>0</v>
      </c>
      <c r="H22">
        <f>IF(ISBLANK(gear!H22),0,gear!H22)</f>
        <v>3</v>
      </c>
      <c r="I22">
        <f>IF(ISBLANK(gear!I22),0,gear!I22)</f>
        <v>6</v>
      </c>
      <c r="J22">
        <f>IF(ISBLANK(gear!J22),0,gear!J22)</f>
        <v>13</v>
      </c>
      <c r="K22">
        <f>IF(ISBLANK(gear!K22),0,gear!K22)</f>
        <v>12</v>
      </c>
      <c r="L22">
        <f>IF(ISBLANK(gear!L22),0,gear!L22)</f>
        <v>0</v>
      </c>
      <c r="M22" t="str">
        <f>IF(ISBLANK(gear!M22),0,gear!M22)</f>
        <v>crit</v>
      </c>
    </row>
    <row r="23" spans="1:13" x14ac:dyDescent="0.25">
      <c r="A23" t="s">
        <v>10</v>
      </c>
      <c r="B23">
        <f>IF(ISBLANK(gear!B23),0,gear!B23)</f>
        <v>330</v>
      </c>
      <c r="C23">
        <f>IF(ISBLANK(gear!C23),0,gear!C23)</f>
        <v>0</v>
      </c>
      <c r="D23">
        <f>IF(ISBLANK(gear!D23),0,gear!D23)</f>
        <v>0</v>
      </c>
      <c r="E23">
        <f>IF(ISBLANK(gear!E23),0,gear!E23)</f>
        <v>0</v>
      </c>
      <c r="F23">
        <f>IF(ISBLANK(gear!F23),0,gear!F23)</f>
        <v>0</v>
      </c>
      <c r="G23">
        <f>IF(ISBLANK(gear!G23),0,gear!G23)</f>
        <v>16</v>
      </c>
      <c r="H23">
        <f>IF(ISBLANK(gear!H23),0,gear!H23)</f>
        <v>9</v>
      </c>
      <c r="I23">
        <f>IF(ISBLANK(gear!I23),0,gear!I23)</f>
        <v>4</v>
      </c>
      <c r="J23">
        <f>IF(ISBLANK(gear!J23),0,gear!J23)</f>
        <v>0</v>
      </c>
      <c r="K23">
        <f>IF(ISBLANK(gear!K23),0,gear!K23)</f>
        <v>0</v>
      </c>
      <c r="L23">
        <f>IF(ISBLANK(gear!L23),0,gear!L23)</f>
        <v>0</v>
      </c>
      <c r="M23" t="str">
        <f>IF(ISBLANK(gear!M23),0,gear!M23)</f>
        <v>spd</v>
      </c>
    </row>
    <row r="24" spans="1:13" x14ac:dyDescent="0.25">
      <c r="A24" t="s">
        <v>10</v>
      </c>
      <c r="B24">
        <f>IF(ISBLANK(gear!B24),0,gear!B24)</f>
        <v>280</v>
      </c>
      <c r="C24">
        <f>IF(ISBLANK(gear!C24),0,gear!C24)</f>
        <v>0</v>
      </c>
      <c r="D24">
        <f>IF(ISBLANK(gear!D24),0,gear!D24)</f>
        <v>358</v>
      </c>
      <c r="E24">
        <f>IF(ISBLANK(gear!E24),0,gear!E24)</f>
        <v>4</v>
      </c>
      <c r="F24">
        <f>IF(ISBLANK(gear!F24),0,gear!F24)</f>
        <v>0</v>
      </c>
      <c r="G24">
        <f>IF(ISBLANK(gear!G24),0,gear!G24)</f>
        <v>0</v>
      </c>
      <c r="H24">
        <f>IF(ISBLANK(gear!H24),0,gear!H24)</f>
        <v>8</v>
      </c>
      <c r="I24">
        <f>IF(ISBLANK(gear!I24),0,gear!I24)</f>
        <v>0</v>
      </c>
      <c r="J24">
        <f>IF(ISBLANK(gear!J24),0,gear!J24)</f>
        <v>7</v>
      </c>
      <c r="K24">
        <f>IF(ISBLANK(gear!K24),0,gear!K24)</f>
        <v>0</v>
      </c>
      <c r="L24">
        <f>IF(ISBLANK(gear!L24),0,gear!L24)</f>
        <v>0</v>
      </c>
      <c r="M24" t="str">
        <f>IF(ISBLANK(gear!M24),0,gear!M24)</f>
        <v>rage</v>
      </c>
    </row>
    <row r="25" spans="1:13" x14ac:dyDescent="0.25">
      <c r="A25" t="s">
        <v>10</v>
      </c>
      <c r="B25">
        <f>IF(ISBLANK(gear!B25),0,gear!B25)</f>
        <v>240</v>
      </c>
      <c r="C25">
        <f>IF(ISBLANK(gear!C25),0,gear!C25)</f>
        <v>0</v>
      </c>
      <c r="D25">
        <f>IF(ISBLANK(gear!D25),0,gear!D25)</f>
        <v>0</v>
      </c>
      <c r="E25">
        <f>IF(ISBLANK(gear!E25),0,gear!E25)</f>
        <v>11</v>
      </c>
      <c r="F25">
        <f>IF(ISBLANK(gear!F25),0,gear!F25)</f>
        <v>0</v>
      </c>
      <c r="G25">
        <f>IF(ISBLANK(gear!G25),0,gear!G25)</f>
        <v>0</v>
      </c>
      <c r="H25">
        <f>IF(ISBLANK(gear!H25),0,gear!H25)</f>
        <v>0</v>
      </c>
      <c r="I25">
        <f>IF(ISBLANK(gear!I25),0,gear!I25)</f>
        <v>0</v>
      </c>
      <c r="J25">
        <f>IF(ISBLANK(gear!J25),0,gear!J25)</f>
        <v>3</v>
      </c>
      <c r="K25">
        <f>IF(ISBLANK(gear!K25),0,gear!K25)</f>
        <v>12</v>
      </c>
      <c r="L25">
        <f>IF(ISBLANK(gear!L25),0,gear!L25)</f>
        <v>6</v>
      </c>
      <c r="M25" t="str">
        <f>IF(ISBLANK(gear!M25),0,gear!M25)</f>
        <v>crit</v>
      </c>
    </row>
    <row r="26" spans="1:13" x14ac:dyDescent="0.25">
      <c r="A26" t="s">
        <v>10</v>
      </c>
      <c r="B26">
        <f>IF(ISBLANK(gear!B26),0,gear!B26)</f>
        <v>220</v>
      </c>
      <c r="C26">
        <f>IF(ISBLANK(gear!C26),0,gear!C26)</f>
        <v>0</v>
      </c>
      <c r="D26">
        <f>IF(ISBLANK(gear!D26),0,gear!D26)</f>
        <v>0</v>
      </c>
      <c r="E26">
        <f>IF(ISBLANK(gear!E26),0,gear!E26)</f>
        <v>10</v>
      </c>
      <c r="F26">
        <f>IF(ISBLANK(gear!F26),0,gear!F26)</f>
        <v>0</v>
      </c>
      <c r="G26">
        <f>IF(ISBLANK(gear!G26),0,gear!G26)</f>
        <v>12</v>
      </c>
      <c r="H26">
        <f>IF(ISBLANK(gear!H26),0,gear!H26)</f>
        <v>5</v>
      </c>
      <c r="I26">
        <f>IF(ISBLANK(gear!I26),0,gear!I26)</f>
        <v>4</v>
      </c>
      <c r="J26">
        <f>IF(ISBLANK(gear!J26),0,gear!J26)</f>
        <v>0</v>
      </c>
      <c r="K26">
        <f>IF(ISBLANK(gear!K26),0,gear!K26)</f>
        <v>0</v>
      </c>
      <c r="L26">
        <f>IF(ISBLANK(gear!L26),0,gear!L26)</f>
        <v>0</v>
      </c>
      <c r="M26" t="str">
        <f>IF(ISBLANK(gear!M26),0,gear!M26)</f>
        <v>eff</v>
      </c>
    </row>
    <row r="27" spans="1:13" x14ac:dyDescent="0.25">
      <c r="A27" t="s">
        <v>13</v>
      </c>
      <c r="B27">
        <f>IF(ISBLANK(gear!B27),0,gear!B27)</f>
        <v>0</v>
      </c>
      <c r="C27">
        <f>IF(ISBLANK(gear!C27),0,gear!C27)</f>
        <v>0</v>
      </c>
      <c r="D27">
        <f>IF(ISBLANK(gear!D27),0,gear!D27)</f>
        <v>2700</v>
      </c>
      <c r="E27">
        <f>IF(ISBLANK(gear!E27),0,gear!E27)</f>
        <v>8</v>
      </c>
      <c r="F27">
        <f>IF(ISBLANK(gear!F27),0,gear!F27)</f>
        <v>0</v>
      </c>
      <c r="G27">
        <f>IF(ISBLANK(gear!G27),0,gear!G27)</f>
        <v>25</v>
      </c>
      <c r="H27">
        <f>IF(ISBLANK(gear!H27),0,gear!H27)</f>
        <v>11</v>
      </c>
      <c r="I27">
        <f>IF(ISBLANK(gear!I27),0,gear!I27)</f>
        <v>0</v>
      </c>
      <c r="J27">
        <f>IF(ISBLANK(gear!J27),0,gear!J27)</f>
        <v>2</v>
      </c>
      <c r="K27">
        <f>IF(ISBLANK(gear!K27),0,gear!K27)</f>
        <v>0</v>
      </c>
      <c r="L27">
        <f>IF(ISBLANK(gear!L27),0,gear!L27)</f>
        <v>0</v>
      </c>
      <c r="M27" t="str">
        <f>IF(ISBLANK(gear!M27),0,gear!M27)</f>
        <v>life</v>
      </c>
    </row>
    <row r="28" spans="1:13" x14ac:dyDescent="0.25">
      <c r="A28" t="s">
        <v>13</v>
      </c>
      <c r="B28">
        <f>IF(ISBLANK(gear!B28),0,gear!B28)</f>
        <v>0</v>
      </c>
      <c r="C28">
        <f>IF(ISBLANK(gear!C28),0,gear!C28)</f>
        <v>0</v>
      </c>
      <c r="D28">
        <f>IF(ISBLANK(gear!D28),0,gear!D28)</f>
        <v>2360</v>
      </c>
      <c r="E28">
        <f>IF(ISBLANK(gear!E28),0,gear!E28)</f>
        <v>7</v>
      </c>
      <c r="F28">
        <f>IF(ISBLANK(gear!F28),0,gear!F28)</f>
        <v>0</v>
      </c>
      <c r="G28">
        <f>IF(ISBLANK(gear!G28),0,gear!G28)</f>
        <v>0</v>
      </c>
      <c r="H28">
        <f>IF(ISBLANK(gear!H28),0,gear!H28)</f>
        <v>4</v>
      </c>
      <c r="I28">
        <f>IF(ISBLANK(gear!I28),0,gear!I28)</f>
        <v>22</v>
      </c>
      <c r="J28">
        <f>IF(ISBLANK(gear!J28),0,gear!J28)</f>
        <v>6</v>
      </c>
      <c r="K28">
        <f>IF(ISBLANK(gear!K28),0,gear!K28)</f>
        <v>0</v>
      </c>
      <c r="L28">
        <f>IF(ISBLANK(gear!L28),0,gear!L28)</f>
        <v>0</v>
      </c>
      <c r="M28" t="str">
        <f>IF(ISBLANK(gear!M28),0,gear!M28)</f>
        <v>atk</v>
      </c>
    </row>
    <row r="29" spans="1:13" x14ac:dyDescent="0.25">
      <c r="A29" t="s">
        <v>13</v>
      </c>
      <c r="B29">
        <f>IF(ISBLANK(gear!B29),0,gear!B29)</f>
        <v>0</v>
      </c>
      <c r="C29">
        <f>IF(ISBLANK(gear!C29),0,gear!C29)</f>
        <v>0</v>
      </c>
      <c r="D29">
        <f>IF(ISBLANK(gear!D29),0,gear!D29)</f>
        <v>2495</v>
      </c>
      <c r="E29">
        <f>IF(ISBLANK(gear!E29),0,gear!E29)</f>
        <v>0</v>
      </c>
      <c r="F29">
        <f>IF(ISBLANK(gear!F29),0,gear!F29)</f>
        <v>7</v>
      </c>
      <c r="G29">
        <f>IF(ISBLANK(gear!G29),0,gear!G29)</f>
        <v>20</v>
      </c>
      <c r="H29">
        <f>IF(ISBLANK(gear!H29),0,gear!H29)</f>
        <v>0</v>
      </c>
      <c r="I29">
        <f>IF(ISBLANK(gear!I29),0,gear!I29)</f>
        <v>0</v>
      </c>
      <c r="J29">
        <f>IF(ISBLANK(gear!J29),0,gear!J29)</f>
        <v>10</v>
      </c>
      <c r="K29">
        <f>IF(ISBLANK(gear!K29),0,gear!K29)</f>
        <v>0</v>
      </c>
      <c r="L29">
        <f>IF(ISBLANK(gear!L29),0,gear!L29)</f>
        <v>11</v>
      </c>
      <c r="M29" t="str">
        <f>IF(ISBLANK(gear!M29),0,gear!M29)</f>
        <v>hp</v>
      </c>
    </row>
    <row r="30" spans="1:13" x14ac:dyDescent="0.25">
      <c r="A30" t="s">
        <v>13</v>
      </c>
      <c r="B30">
        <f>IF(ISBLANK(gear!B30),0,gear!B30)</f>
        <v>0</v>
      </c>
      <c r="C30">
        <f>IF(ISBLANK(gear!C30),0,gear!C30)</f>
        <v>0</v>
      </c>
      <c r="D30">
        <f>IF(ISBLANK(gear!D30),0,gear!D30)</f>
        <v>2495</v>
      </c>
      <c r="E30">
        <f>IF(ISBLANK(gear!E30),0,gear!E30)</f>
        <v>0</v>
      </c>
      <c r="F30">
        <f>IF(ISBLANK(gear!F30),0,gear!F30)</f>
        <v>23</v>
      </c>
      <c r="G30">
        <f>IF(ISBLANK(gear!G30),0,gear!G30)</f>
        <v>15</v>
      </c>
      <c r="H30">
        <f>IF(ISBLANK(gear!H30),0,gear!H30)</f>
        <v>0</v>
      </c>
      <c r="I30">
        <f>IF(ISBLANK(gear!I30),0,gear!I30)</f>
        <v>0</v>
      </c>
      <c r="J30">
        <f>IF(ISBLANK(gear!J30),0,gear!J30)</f>
        <v>6</v>
      </c>
      <c r="K30">
        <f>IF(ISBLANK(gear!K30),0,gear!K30)</f>
        <v>0</v>
      </c>
      <c r="L30">
        <f>IF(ISBLANK(gear!L30),0,gear!L30)</f>
        <v>7</v>
      </c>
      <c r="M30" t="str">
        <f>IF(ISBLANK(gear!M30),0,gear!M30)</f>
        <v>hp</v>
      </c>
    </row>
    <row r="31" spans="1:13" x14ac:dyDescent="0.25">
      <c r="A31" t="s">
        <v>13</v>
      </c>
      <c r="B31">
        <f>IF(ISBLANK(gear!B31),0,gear!B31)</f>
        <v>0</v>
      </c>
      <c r="C31">
        <f>IF(ISBLANK(gear!C31),0,gear!C31)</f>
        <v>0</v>
      </c>
      <c r="D31">
        <f>IF(ISBLANK(gear!D31),0,gear!D31)</f>
        <v>2495</v>
      </c>
      <c r="E31">
        <f>IF(ISBLANK(gear!E31),0,gear!E31)</f>
        <v>15</v>
      </c>
      <c r="F31">
        <f>IF(ISBLANK(gear!F31),0,gear!F31)</f>
        <v>0</v>
      </c>
      <c r="G31">
        <f>IF(ISBLANK(gear!G31),0,gear!G31)</f>
        <v>11</v>
      </c>
      <c r="H31">
        <f>IF(ISBLANK(gear!H31),0,gear!H31)</f>
        <v>4</v>
      </c>
      <c r="I31">
        <f>IF(ISBLANK(gear!I31),0,gear!I31)</f>
        <v>0</v>
      </c>
      <c r="J31">
        <f>IF(ISBLANK(gear!J31),0,gear!J31)</f>
        <v>11</v>
      </c>
      <c r="K31">
        <f>IF(ISBLANK(gear!K31),0,gear!K31)</f>
        <v>0</v>
      </c>
      <c r="L31">
        <f>IF(ISBLANK(gear!L31),0,gear!L31)</f>
        <v>0</v>
      </c>
      <c r="M31" t="str">
        <f>IF(ISBLANK(gear!M31),0,gear!M31)</f>
        <v>atk</v>
      </c>
    </row>
    <row r="32" spans="1:13" x14ac:dyDescent="0.25">
      <c r="A32" t="s">
        <v>13</v>
      </c>
      <c r="B32">
        <f>IF(ISBLANK(gear!B32),0,gear!B32)</f>
        <v>0</v>
      </c>
      <c r="C32">
        <f>IF(ISBLANK(gear!C32),0,gear!C32)</f>
        <v>0</v>
      </c>
      <c r="D32">
        <f>IF(ISBLANK(gear!D32),0,gear!D32)</f>
        <v>2495</v>
      </c>
      <c r="E32">
        <f>IF(ISBLANK(gear!E32),0,gear!E32)</f>
        <v>27</v>
      </c>
      <c r="F32">
        <f>IF(ISBLANK(gear!F32),0,gear!F32)</f>
        <v>0</v>
      </c>
      <c r="G32">
        <f>IF(ISBLANK(gear!G32),0,gear!G32)</f>
        <v>7</v>
      </c>
      <c r="H32">
        <f>IF(ISBLANK(gear!H32),0,gear!H32)</f>
        <v>4</v>
      </c>
      <c r="I32">
        <f>IF(ISBLANK(gear!I32),0,gear!I32)</f>
        <v>0</v>
      </c>
      <c r="J32">
        <f>IF(ISBLANK(gear!J32),0,gear!J32)</f>
        <v>8</v>
      </c>
      <c r="K32">
        <f>IF(ISBLANK(gear!K32),0,gear!K32)</f>
        <v>0</v>
      </c>
      <c r="L32">
        <f>IF(ISBLANK(gear!L32),0,gear!L32)</f>
        <v>0</v>
      </c>
      <c r="M32" t="str">
        <f>IF(ISBLANK(gear!M32),0,gear!M32)</f>
        <v>atk</v>
      </c>
    </row>
    <row r="33" spans="1:13" x14ac:dyDescent="0.25">
      <c r="A33" t="s">
        <v>13</v>
      </c>
      <c r="B33">
        <f>IF(ISBLANK(gear!B33),0,gear!B33)</f>
        <v>0</v>
      </c>
      <c r="C33">
        <f>IF(ISBLANK(gear!C33),0,gear!C33)</f>
        <v>0</v>
      </c>
      <c r="D33">
        <f>IF(ISBLANK(gear!D33),0,gear!D33)</f>
        <v>2765</v>
      </c>
      <c r="E33">
        <f>IF(ISBLANK(gear!E33),0,gear!E33)</f>
        <v>8</v>
      </c>
      <c r="F33">
        <f>IF(ISBLANK(gear!F33),0,gear!F33)</f>
        <v>0</v>
      </c>
      <c r="G33">
        <f>IF(ISBLANK(gear!G33),0,gear!G33)</f>
        <v>8</v>
      </c>
      <c r="H33">
        <f>IF(ISBLANK(gear!H33),0,gear!H33)</f>
        <v>0</v>
      </c>
      <c r="I33">
        <f>IF(ISBLANK(gear!I33),0,gear!I33)</f>
        <v>21</v>
      </c>
      <c r="J33">
        <f>IF(ISBLANK(gear!J33),0,gear!J33)</f>
        <v>0</v>
      </c>
      <c r="K33">
        <f>IF(ISBLANK(gear!K33),0,gear!K33)</f>
        <v>21</v>
      </c>
      <c r="L33">
        <f>IF(ISBLANK(gear!L33),0,gear!L33)</f>
        <v>0</v>
      </c>
      <c r="M33" t="str">
        <f>IF(ISBLANK(gear!M33),0,gear!M33)</f>
        <v>atk</v>
      </c>
    </row>
    <row r="34" spans="1:13" x14ac:dyDescent="0.25">
      <c r="A34" t="s">
        <v>13</v>
      </c>
      <c r="B34">
        <f>IF(ISBLANK(gear!B34),0,gear!B34)</f>
        <v>0</v>
      </c>
      <c r="C34">
        <f>IF(ISBLANK(gear!C34),0,gear!C34)</f>
        <v>0</v>
      </c>
      <c r="D34">
        <f>IF(ISBLANK(gear!D34),0,gear!D34)</f>
        <v>2765</v>
      </c>
      <c r="E34">
        <f>IF(ISBLANK(gear!E34),0,gear!E34)</f>
        <v>33</v>
      </c>
      <c r="F34">
        <f>IF(ISBLANK(gear!F34),0,gear!F34)</f>
        <v>16</v>
      </c>
      <c r="G34">
        <f>IF(ISBLANK(gear!G34),0,gear!G34)</f>
        <v>0</v>
      </c>
      <c r="H34">
        <f>IF(ISBLANK(gear!H34),0,gear!H34)</f>
        <v>0</v>
      </c>
      <c r="I34">
        <f>IF(ISBLANK(gear!I34),0,gear!I34)</f>
        <v>0</v>
      </c>
      <c r="J34">
        <f>IF(ISBLANK(gear!J34),0,gear!J34)</f>
        <v>4</v>
      </c>
      <c r="K34">
        <f>IF(ISBLANK(gear!K34),0,gear!K34)</f>
        <v>6</v>
      </c>
      <c r="L34">
        <f>IF(ISBLANK(gear!L34),0,gear!L34)</f>
        <v>0</v>
      </c>
      <c r="M34" t="str">
        <f>IF(ISBLANK(gear!M34),0,gear!M34)</f>
        <v>def</v>
      </c>
    </row>
    <row r="35" spans="1:13" x14ac:dyDescent="0.25">
      <c r="A35" t="s">
        <v>13</v>
      </c>
      <c r="B35">
        <f>IF(ISBLANK(gear!B35),0,gear!B35)</f>
        <v>0</v>
      </c>
      <c r="C35">
        <f>IF(ISBLANK(gear!C35),0,gear!C35)</f>
        <v>0</v>
      </c>
      <c r="D35">
        <f>IF(ISBLANK(gear!D35),0,gear!D35)</f>
        <v>2565</v>
      </c>
      <c r="E35">
        <f>IF(ISBLANK(gear!E35),0,gear!E35)</f>
        <v>26</v>
      </c>
      <c r="F35">
        <f>IF(ISBLANK(gear!F35),0,gear!F35)</f>
        <v>0</v>
      </c>
      <c r="G35">
        <f>IF(ISBLANK(gear!G35),0,gear!G35)</f>
        <v>0</v>
      </c>
      <c r="H35">
        <f>IF(ISBLANK(gear!H35),0,gear!H35)</f>
        <v>5</v>
      </c>
      <c r="I35">
        <f>IF(ISBLANK(gear!I35),0,gear!I35)</f>
        <v>12</v>
      </c>
      <c r="J35">
        <f>IF(ISBLANK(gear!J35),0,gear!J35)</f>
        <v>3</v>
      </c>
      <c r="K35">
        <f>IF(ISBLANK(gear!K35),0,gear!K35)</f>
        <v>0</v>
      </c>
      <c r="L35">
        <f>IF(ISBLANK(gear!L35),0,gear!L35)</f>
        <v>0</v>
      </c>
      <c r="M35" t="str">
        <f>IF(ISBLANK(gear!M35),0,gear!M35)</f>
        <v>def</v>
      </c>
    </row>
    <row r="36" spans="1:13" x14ac:dyDescent="0.25">
      <c r="A36" t="s">
        <v>13</v>
      </c>
      <c r="B36">
        <f>IF(ISBLANK(gear!B36),0,gear!B36)</f>
        <v>0</v>
      </c>
      <c r="C36">
        <f>IF(ISBLANK(gear!C36),0,gear!C36)</f>
        <v>125</v>
      </c>
      <c r="D36">
        <f>IF(ISBLANK(gear!D36),0,gear!D36)</f>
        <v>2700</v>
      </c>
      <c r="E36">
        <f>IF(ISBLANK(gear!E36),0,gear!E36)</f>
        <v>0</v>
      </c>
      <c r="F36">
        <f>IF(ISBLANK(gear!F36),0,gear!F36)</f>
        <v>0</v>
      </c>
      <c r="G36">
        <f>IF(ISBLANK(gear!G36),0,gear!G36)</f>
        <v>0</v>
      </c>
      <c r="H36">
        <f>IF(ISBLANK(gear!H36),0,gear!H36)</f>
        <v>0</v>
      </c>
      <c r="I36">
        <f>IF(ISBLANK(gear!I36),0,gear!I36)</f>
        <v>4</v>
      </c>
      <c r="J36">
        <f>IF(ISBLANK(gear!J36),0,gear!J36)</f>
        <v>9</v>
      </c>
      <c r="K36">
        <f>IF(ISBLANK(gear!K36),0,gear!K36)</f>
        <v>5</v>
      </c>
      <c r="L36">
        <f>IF(ISBLANK(gear!L36),0,gear!L36)</f>
        <v>0</v>
      </c>
      <c r="M36" t="str">
        <f>IF(ISBLANK(gear!M36),0,gear!M36)</f>
        <v>spd</v>
      </c>
    </row>
    <row r="37" spans="1:13" x14ac:dyDescent="0.25">
      <c r="A37" t="s">
        <v>13</v>
      </c>
      <c r="B37">
        <f>IF(ISBLANK(gear!B37),0,gear!B37)</f>
        <v>35</v>
      </c>
      <c r="C37">
        <f>IF(ISBLANK(gear!C37),0,gear!C37)</f>
        <v>0</v>
      </c>
      <c r="D37">
        <f>IF(ISBLANK(gear!D37),0,gear!D37)</f>
        <v>2700</v>
      </c>
      <c r="E37">
        <f>IF(ISBLANK(gear!E37),0,gear!E37)</f>
        <v>21</v>
      </c>
      <c r="F37">
        <f>IF(ISBLANK(gear!F37),0,gear!F37)</f>
        <v>0</v>
      </c>
      <c r="G37">
        <f>IF(ISBLANK(gear!G37),0,gear!G37)</f>
        <v>0</v>
      </c>
      <c r="H37">
        <f>IF(ISBLANK(gear!H37),0,gear!H37)</f>
        <v>0</v>
      </c>
      <c r="I37">
        <f>IF(ISBLANK(gear!I37),0,gear!I37)</f>
        <v>0</v>
      </c>
      <c r="J37">
        <f>IF(ISBLANK(gear!J37),0,gear!J37)</f>
        <v>0</v>
      </c>
      <c r="K37">
        <f>IF(ISBLANK(gear!K37),0,gear!K37)</f>
        <v>10</v>
      </c>
      <c r="L37">
        <f>IF(ISBLANK(gear!L37),0,gear!L37)</f>
        <v>16</v>
      </c>
      <c r="M37" t="str">
        <f>IF(ISBLANK(gear!M37),0,gear!M37)</f>
        <v>spd</v>
      </c>
    </row>
    <row r="38" spans="1:13" x14ac:dyDescent="0.25">
      <c r="A38" t="s">
        <v>13</v>
      </c>
      <c r="B38">
        <f>IF(ISBLANK(gear!B38),0,gear!B38)</f>
        <v>39</v>
      </c>
      <c r="C38">
        <f>IF(ISBLANK(gear!C38),0,gear!C38)</f>
        <v>0</v>
      </c>
      <c r="D38">
        <f>IF(ISBLANK(gear!D38),0,gear!D38)</f>
        <v>2700</v>
      </c>
      <c r="E38">
        <f>IF(ISBLANK(gear!E38),0,gear!E38)</f>
        <v>0</v>
      </c>
      <c r="F38">
        <f>IF(ISBLANK(gear!F38),0,gear!F38)</f>
        <v>16</v>
      </c>
      <c r="G38">
        <f>IF(ISBLANK(gear!G38),0,gear!G38)</f>
        <v>0</v>
      </c>
      <c r="H38">
        <f>IF(ISBLANK(gear!H38),0,gear!H38)</f>
        <v>0</v>
      </c>
      <c r="I38">
        <f>IF(ISBLANK(gear!I38),0,gear!I38)</f>
        <v>19</v>
      </c>
      <c r="J38">
        <f>IF(ISBLANK(gear!J38),0,gear!J38)</f>
        <v>0</v>
      </c>
      <c r="K38">
        <f>IF(ISBLANK(gear!K38),0,gear!K38)</f>
        <v>0</v>
      </c>
      <c r="L38">
        <f>IF(ISBLANK(gear!L38),0,gear!L38)</f>
        <v>14</v>
      </c>
      <c r="M38" t="str">
        <f>IF(ISBLANK(gear!M38),0,gear!M38)</f>
        <v>spd</v>
      </c>
    </row>
    <row r="39" spans="1:13" x14ac:dyDescent="0.25">
      <c r="A39" t="s">
        <v>13</v>
      </c>
      <c r="B39">
        <f>IF(ISBLANK(gear!B39),0,gear!B39)</f>
        <v>43</v>
      </c>
      <c r="C39">
        <f>IF(ISBLANK(gear!C39),0,gear!C39)</f>
        <v>0</v>
      </c>
      <c r="D39">
        <f>IF(ISBLANK(gear!D39),0,gear!D39)</f>
        <v>2700</v>
      </c>
      <c r="E39">
        <f>IF(ISBLANK(gear!E39),0,gear!E39)</f>
        <v>23</v>
      </c>
      <c r="F39">
        <f>IF(ISBLANK(gear!F39),0,gear!F39)</f>
        <v>0</v>
      </c>
      <c r="G39">
        <f>IF(ISBLANK(gear!G39),0,gear!G39)</f>
        <v>0</v>
      </c>
      <c r="H39">
        <f>IF(ISBLANK(gear!H39),0,gear!H39)</f>
        <v>8</v>
      </c>
      <c r="I39">
        <f>IF(ISBLANK(gear!I39),0,gear!I39)</f>
        <v>12</v>
      </c>
      <c r="J39">
        <f>IF(ISBLANK(gear!J39),0,gear!J39)</f>
        <v>0</v>
      </c>
      <c r="K39">
        <f>IF(ISBLANK(gear!K39),0,gear!K39)</f>
        <v>0</v>
      </c>
      <c r="L39">
        <f>IF(ISBLANK(gear!L39),0,gear!L39)</f>
        <v>0</v>
      </c>
      <c r="M39" t="str">
        <f>IF(ISBLANK(gear!M39),0,gear!M39)</f>
        <v>life</v>
      </c>
    </row>
    <row r="40" spans="1:13" x14ac:dyDescent="0.25">
      <c r="A40" t="s">
        <v>13</v>
      </c>
      <c r="B40">
        <f>IF(ISBLANK(gear!B40),0,gear!B40)</f>
        <v>0</v>
      </c>
      <c r="C40">
        <f>IF(ISBLANK(gear!C40),0,gear!C40)</f>
        <v>0</v>
      </c>
      <c r="D40">
        <f>IF(ISBLANK(gear!D40),0,gear!D40)</f>
        <v>2360</v>
      </c>
      <c r="E40">
        <f>IF(ISBLANK(gear!E40),0,gear!E40)</f>
        <v>17</v>
      </c>
      <c r="F40">
        <f>IF(ISBLANK(gear!F40),0,gear!F40)</f>
        <v>5</v>
      </c>
      <c r="G40">
        <f>IF(ISBLANK(gear!G40),0,gear!G40)</f>
        <v>0</v>
      </c>
      <c r="H40">
        <f>IF(ISBLANK(gear!H40),0,gear!H40)</f>
        <v>0</v>
      </c>
      <c r="I40">
        <f>IF(ISBLANK(gear!I40),0,gear!I40)</f>
        <v>7</v>
      </c>
      <c r="J40">
        <f>IF(ISBLANK(gear!J40),0,gear!J40)</f>
        <v>0</v>
      </c>
      <c r="K40">
        <f>IF(ISBLANK(gear!K40),0,gear!K40)</f>
        <v>0</v>
      </c>
      <c r="L40">
        <f>IF(ISBLANK(gear!L40),0,gear!L40)</f>
        <v>18</v>
      </c>
      <c r="M40" t="str">
        <f>IF(ISBLANK(gear!M40),0,gear!M40)</f>
        <v>des</v>
      </c>
    </row>
    <row r="41" spans="1:13" x14ac:dyDescent="0.25">
      <c r="A41" t="s">
        <v>13</v>
      </c>
      <c r="B41">
        <f>IF(ISBLANK(gear!B41),0,gear!B41)</f>
        <v>0</v>
      </c>
      <c r="C41">
        <f>IF(ISBLANK(gear!C41),0,gear!C41)</f>
        <v>0</v>
      </c>
      <c r="D41">
        <f>IF(ISBLANK(gear!D41),0,gear!D41)</f>
        <v>2765</v>
      </c>
      <c r="E41">
        <f>IF(ISBLANK(gear!E41),0,gear!E41)</f>
        <v>15</v>
      </c>
      <c r="F41">
        <f>IF(ISBLANK(gear!F41),0,gear!F41)</f>
        <v>0</v>
      </c>
      <c r="G41">
        <f>IF(ISBLANK(gear!G41),0,gear!G41)</f>
        <v>0</v>
      </c>
      <c r="H41">
        <f>IF(ISBLANK(gear!H41),0,gear!H41)</f>
        <v>5</v>
      </c>
      <c r="I41">
        <f>IF(ISBLANK(gear!I41),0,gear!I41)</f>
        <v>0</v>
      </c>
      <c r="J41">
        <f>IF(ISBLANK(gear!J41),0,gear!J41)</f>
        <v>6</v>
      </c>
      <c r="K41">
        <f>IF(ISBLANK(gear!K41),0,gear!K41)</f>
        <v>0</v>
      </c>
      <c r="L41">
        <f>IF(ISBLANK(gear!L41),0,gear!L41)</f>
        <v>19</v>
      </c>
      <c r="M41" t="str">
        <f>IF(ISBLANK(gear!M41),0,gear!M41)</f>
        <v>eff</v>
      </c>
    </row>
    <row r="42" spans="1:13" x14ac:dyDescent="0.25">
      <c r="A42" t="s">
        <v>13</v>
      </c>
      <c r="B42">
        <f>IF(ISBLANK(gear!B42),0,gear!B42)</f>
        <v>0</v>
      </c>
      <c r="C42">
        <f>IF(ISBLANK(gear!C42),0,gear!C42)</f>
        <v>0</v>
      </c>
      <c r="D42">
        <f>IF(ISBLANK(gear!D42),0,gear!D42)</f>
        <v>2765</v>
      </c>
      <c r="E42">
        <f>IF(ISBLANK(gear!E42),0,gear!E42)</f>
        <v>0</v>
      </c>
      <c r="F42">
        <f>IF(ISBLANK(gear!F42),0,gear!F42)</f>
        <v>6</v>
      </c>
      <c r="G42">
        <f>IF(ISBLANK(gear!G42),0,gear!G42)</f>
        <v>18</v>
      </c>
      <c r="H42">
        <f>IF(ISBLANK(gear!H42),0,gear!H42)</f>
        <v>0</v>
      </c>
      <c r="I42">
        <f>IF(ISBLANK(gear!I42),0,gear!I42)</f>
        <v>0</v>
      </c>
      <c r="J42">
        <f>IF(ISBLANK(gear!J42),0,gear!J42)</f>
        <v>13</v>
      </c>
      <c r="K42">
        <f>IF(ISBLANK(gear!K42),0,gear!K42)</f>
        <v>0</v>
      </c>
      <c r="L42">
        <f>IF(ISBLANK(gear!L42),0,gear!L42)</f>
        <v>6</v>
      </c>
      <c r="M42" t="str">
        <f>IF(ISBLANK(gear!M42),0,gear!M42)</f>
        <v>spd</v>
      </c>
    </row>
    <row r="43" spans="1:13" x14ac:dyDescent="0.25">
      <c r="A43" t="s">
        <v>13</v>
      </c>
      <c r="B43">
        <f>IF(ISBLANK(gear!B43),0,gear!B43)</f>
        <v>0</v>
      </c>
      <c r="C43">
        <f>IF(ISBLANK(gear!C43),0,gear!C43)</f>
        <v>0</v>
      </c>
      <c r="D43">
        <f>IF(ISBLANK(gear!D43),0,gear!D43)</f>
        <v>2765</v>
      </c>
      <c r="E43">
        <f>IF(ISBLANK(gear!E43),0,gear!E43)</f>
        <v>6</v>
      </c>
      <c r="F43">
        <f>IF(ISBLANK(gear!F43),0,gear!F43)</f>
        <v>0</v>
      </c>
      <c r="G43">
        <f>IF(ISBLANK(gear!G43),0,gear!G43)</f>
        <v>0</v>
      </c>
      <c r="H43">
        <f>IF(ISBLANK(gear!H43),0,gear!H43)</f>
        <v>18</v>
      </c>
      <c r="I43">
        <f>IF(ISBLANK(gear!I43),0,gear!I43)</f>
        <v>17</v>
      </c>
      <c r="J43">
        <f>IF(ISBLANK(gear!J43),0,gear!J43)</f>
        <v>0</v>
      </c>
      <c r="K43">
        <f>IF(ISBLANK(gear!K43),0,gear!K43)</f>
        <v>0</v>
      </c>
      <c r="L43">
        <f>IF(ISBLANK(gear!L43),0,gear!L43)</f>
        <v>6</v>
      </c>
      <c r="M43" t="str">
        <f>IF(ISBLANK(gear!M43),0,gear!M43)</f>
        <v>des</v>
      </c>
    </row>
    <row r="44" spans="1:13" x14ac:dyDescent="0.25">
      <c r="A44" t="s">
        <v>13</v>
      </c>
      <c r="B44">
        <f>IF(ISBLANK(gear!B44),0,gear!B44)</f>
        <v>0</v>
      </c>
      <c r="C44">
        <f>IF(ISBLANK(gear!C44),0,gear!C44)</f>
        <v>0</v>
      </c>
      <c r="D44">
        <f>IF(ISBLANK(gear!D44),0,gear!D44)</f>
        <v>2360</v>
      </c>
      <c r="E44">
        <f>IF(ISBLANK(gear!E44),0,gear!E44)</f>
        <v>0</v>
      </c>
      <c r="F44">
        <f>IF(ISBLANK(gear!F44),0,gear!F44)</f>
        <v>5</v>
      </c>
      <c r="G44">
        <f>IF(ISBLANK(gear!G44),0,gear!G44)</f>
        <v>12</v>
      </c>
      <c r="H44">
        <f>IF(ISBLANK(gear!H44),0,gear!H44)</f>
        <v>4</v>
      </c>
      <c r="I44">
        <f>IF(ISBLANK(gear!I44),0,gear!I44)</f>
        <v>0</v>
      </c>
      <c r="J44">
        <f>IF(ISBLANK(gear!J44),0,gear!J44)</f>
        <v>9</v>
      </c>
      <c r="K44">
        <f>IF(ISBLANK(gear!K44),0,gear!K44)</f>
        <v>0</v>
      </c>
      <c r="L44">
        <f>IF(ISBLANK(gear!L44),0,gear!L44)</f>
        <v>0</v>
      </c>
      <c r="M44" t="str">
        <f>IF(ISBLANK(gear!M44),0,gear!M44)</f>
        <v>spd</v>
      </c>
    </row>
    <row r="45" spans="1:13" x14ac:dyDescent="0.25">
      <c r="A45" t="s">
        <v>13</v>
      </c>
      <c r="B45">
        <f>IF(ISBLANK(gear!B45),0,gear!B45)</f>
        <v>0</v>
      </c>
      <c r="C45">
        <f>IF(ISBLANK(gear!C45),0,gear!C45)</f>
        <v>0</v>
      </c>
      <c r="D45">
        <f>IF(ISBLANK(gear!D45),0,gear!D45)</f>
        <v>2106</v>
      </c>
      <c r="E45">
        <f>IF(ISBLANK(gear!E45),0,gear!E45)</f>
        <v>0</v>
      </c>
      <c r="F45">
        <f>IF(ISBLANK(gear!F45),0,gear!F45)</f>
        <v>13</v>
      </c>
      <c r="G45">
        <f>IF(ISBLANK(gear!G45),0,gear!G45)</f>
        <v>0</v>
      </c>
      <c r="H45">
        <f>IF(ISBLANK(gear!H45),0,gear!H45)</f>
        <v>8</v>
      </c>
      <c r="I45">
        <f>IF(ISBLANK(gear!I45),0,gear!I45)</f>
        <v>0</v>
      </c>
      <c r="J45">
        <f>IF(ISBLANK(gear!J45),0,gear!J45)</f>
        <v>2</v>
      </c>
      <c r="K45">
        <f>IF(ISBLANK(gear!K45),0,gear!K45)</f>
        <v>0</v>
      </c>
      <c r="L45">
        <f>IF(ISBLANK(gear!L45),0,gear!L45)</f>
        <v>19</v>
      </c>
      <c r="M45" t="str">
        <f>IF(ISBLANK(gear!M45),0,gear!M45)</f>
        <v>life</v>
      </c>
    </row>
    <row r="46" spans="1:13" x14ac:dyDescent="0.25">
      <c r="A46" t="s">
        <v>13</v>
      </c>
      <c r="B46">
        <f>IF(ISBLANK(gear!B46),0,gear!B46)</f>
        <v>0</v>
      </c>
      <c r="C46">
        <f>IF(ISBLANK(gear!C46),0,gear!C46)</f>
        <v>0</v>
      </c>
      <c r="D46">
        <f>IF(ISBLANK(gear!D46),0,gear!D46)</f>
        <v>1944</v>
      </c>
      <c r="E46">
        <f>IF(ISBLANK(gear!E46),0,gear!E46)</f>
        <v>9</v>
      </c>
      <c r="F46">
        <f>IF(ISBLANK(gear!F46),0,gear!F46)</f>
        <v>0</v>
      </c>
      <c r="G46">
        <f>IF(ISBLANK(gear!G46),0,gear!G46)</f>
        <v>0</v>
      </c>
      <c r="H46">
        <f>IF(ISBLANK(gear!H46),0,gear!H46)</f>
        <v>5</v>
      </c>
      <c r="I46">
        <f>IF(ISBLANK(gear!I46),0,gear!I46)</f>
        <v>9</v>
      </c>
      <c r="J46">
        <f>IF(ISBLANK(gear!J46),0,gear!J46)</f>
        <v>5</v>
      </c>
      <c r="K46">
        <f>IF(ISBLANK(gear!K46),0,gear!K46)</f>
        <v>0</v>
      </c>
      <c r="L46">
        <f>IF(ISBLANK(gear!L46),0,gear!L46)</f>
        <v>0</v>
      </c>
      <c r="M46" t="str">
        <f>IF(ISBLANK(gear!M46),0,gear!M46)</f>
        <v>crit</v>
      </c>
    </row>
    <row r="47" spans="1:13" x14ac:dyDescent="0.25">
      <c r="A47" t="s">
        <v>13</v>
      </c>
      <c r="B47">
        <f>IF(ISBLANK(gear!B47),0,gear!B47)</f>
        <v>0</v>
      </c>
      <c r="C47">
        <f>IF(ISBLANK(gear!C47),0,gear!C47)</f>
        <v>0</v>
      </c>
      <c r="D47">
        <f>IF(ISBLANK(gear!D47),0,gear!D47)</f>
        <v>1512</v>
      </c>
      <c r="E47">
        <f>IF(ISBLANK(gear!E47),0,gear!E47)</f>
        <v>12</v>
      </c>
      <c r="F47">
        <f>IF(ISBLANK(gear!F47),0,gear!F47)</f>
        <v>0</v>
      </c>
      <c r="G47">
        <f>IF(ISBLANK(gear!G47),0,gear!G47)</f>
        <v>0</v>
      </c>
      <c r="H47">
        <f>IF(ISBLANK(gear!H47),0,gear!H47)</f>
        <v>0</v>
      </c>
      <c r="I47">
        <f>IF(ISBLANK(gear!I47),0,gear!I47)</f>
        <v>9</v>
      </c>
      <c r="J47">
        <f>IF(ISBLANK(gear!J47),0,gear!J47)</f>
        <v>7</v>
      </c>
      <c r="K47">
        <f>IF(ISBLANK(gear!K47),0,gear!K47)</f>
        <v>4</v>
      </c>
      <c r="L47">
        <f>IF(ISBLANK(gear!L47),0,gear!L47)</f>
        <v>0</v>
      </c>
      <c r="M47" t="str">
        <f>IF(ISBLANK(gear!M47),0,gear!M47)</f>
        <v>eff</v>
      </c>
    </row>
    <row r="48" spans="1:13" x14ac:dyDescent="0.25">
      <c r="A48" t="s">
        <v>13</v>
      </c>
      <c r="B48">
        <f>IF(ISBLANK(gear!B48),0,gear!B48)</f>
        <v>0</v>
      </c>
      <c r="C48">
        <f>IF(ISBLANK(gear!C48),0,gear!C48)</f>
        <v>0</v>
      </c>
      <c r="D48">
        <f>IF(ISBLANK(gear!D48),0,gear!D48)</f>
        <v>1327</v>
      </c>
      <c r="E48">
        <f>IF(ISBLANK(gear!E48),0,gear!E48)</f>
        <v>0</v>
      </c>
      <c r="F48">
        <f>IF(ISBLANK(gear!F48),0,gear!F48)</f>
        <v>0</v>
      </c>
      <c r="G48">
        <f>IF(ISBLANK(gear!G48),0,gear!G48)</f>
        <v>12</v>
      </c>
      <c r="H48">
        <f>IF(ISBLANK(gear!H48),0,gear!H48)</f>
        <v>3</v>
      </c>
      <c r="I48">
        <f>IF(ISBLANK(gear!I48),0,gear!I48)</f>
        <v>13</v>
      </c>
      <c r="J48">
        <f>IF(ISBLANK(gear!J48),0,gear!J48)</f>
        <v>0</v>
      </c>
      <c r="K48">
        <f>IF(ISBLANK(gear!K48),0,gear!K48)</f>
        <v>9</v>
      </c>
      <c r="L48">
        <f>IF(ISBLANK(gear!L48),0,gear!L48)</f>
        <v>0</v>
      </c>
      <c r="M48" t="str">
        <f>IF(ISBLANK(gear!M48),0,gear!M48)</f>
        <v>counter</v>
      </c>
    </row>
    <row r="49" spans="1:13" x14ac:dyDescent="0.25">
      <c r="A49" t="s">
        <v>13</v>
      </c>
      <c r="B49">
        <f>IF(ISBLANK(gear!B49),0,gear!B49)</f>
        <v>0</v>
      </c>
      <c r="C49">
        <f>IF(ISBLANK(gear!C49),0,gear!C49)</f>
        <v>0</v>
      </c>
      <c r="D49">
        <f>IF(ISBLANK(gear!D49),0,gear!D49)</f>
        <v>1038</v>
      </c>
      <c r="E49">
        <f>IF(ISBLANK(gear!E49),0,gear!E49)</f>
        <v>5</v>
      </c>
      <c r="F49">
        <f>IF(ISBLANK(gear!F49),0,gear!F49)</f>
        <v>14</v>
      </c>
      <c r="G49">
        <f>IF(ISBLANK(gear!G49),0,gear!G49)</f>
        <v>0</v>
      </c>
      <c r="H49">
        <f>IF(ISBLANK(gear!H49),0,gear!H49)</f>
        <v>3</v>
      </c>
      <c r="I49">
        <f>IF(ISBLANK(gear!I49),0,gear!I49)</f>
        <v>5</v>
      </c>
      <c r="J49">
        <f>IF(ISBLANK(gear!J49),0,gear!J49)</f>
        <v>0</v>
      </c>
      <c r="K49">
        <f>IF(ISBLANK(gear!K49),0,gear!K49)</f>
        <v>0</v>
      </c>
      <c r="L49">
        <f>IF(ISBLANK(gear!L49),0,gear!L49)</f>
        <v>0</v>
      </c>
      <c r="M49" t="str">
        <f>IF(ISBLANK(gear!M49),0,gear!M49)</f>
        <v>spd</v>
      </c>
    </row>
    <row r="50" spans="1:13" x14ac:dyDescent="0.25">
      <c r="A50" s="1" t="s">
        <v>14</v>
      </c>
      <c r="B50">
        <f>IF(ISBLANK(gear!B50),0,gear!B50)</f>
        <v>0</v>
      </c>
      <c r="C50">
        <f>IF(ISBLANK(gear!C50),0,gear!C50)</f>
        <v>300</v>
      </c>
      <c r="D50">
        <f>IF(ISBLANK(gear!D50),0,gear!D50)</f>
        <v>0</v>
      </c>
      <c r="E50">
        <f>IF(ISBLANK(gear!E50),0,gear!E50)</f>
        <v>0</v>
      </c>
      <c r="F50">
        <f>IF(ISBLANK(gear!F50),0,gear!F50)</f>
        <v>0</v>
      </c>
      <c r="G50">
        <f>IF(ISBLANK(gear!G50),0,gear!G50)</f>
        <v>13</v>
      </c>
      <c r="H50">
        <f>IF(ISBLANK(gear!H50),0,gear!H50)</f>
        <v>4</v>
      </c>
      <c r="I50">
        <f>IF(ISBLANK(gear!I50),0,gear!I50)</f>
        <v>0</v>
      </c>
      <c r="J50">
        <f>IF(ISBLANK(gear!J50),0,gear!J50)</f>
        <v>12</v>
      </c>
      <c r="K50">
        <f>IF(ISBLANK(gear!K50),0,gear!K50)</f>
        <v>10</v>
      </c>
      <c r="L50">
        <f>IF(ISBLANK(gear!L50),0,gear!L50)</f>
        <v>0</v>
      </c>
      <c r="M50" t="str">
        <f>IF(ISBLANK(gear!M50),0,gear!M50)</f>
        <v>life</v>
      </c>
    </row>
    <row r="51" spans="1:13" x14ac:dyDescent="0.25">
      <c r="A51" s="1" t="s">
        <v>14</v>
      </c>
      <c r="B51">
        <f>IF(ISBLANK(gear!B51),0,gear!B51)</f>
        <v>0</v>
      </c>
      <c r="C51">
        <f>IF(ISBLANK(gear!C51),0,gear!C51)</f>
        <v>260</v>
      </c>
      <c r="D51">
        <f>IF(ISBLANK(gear!D51),0,gear!D51)</f>
        <v>0</v>
      </c>
      <c r="E51">
        <f>IF(ISBLANK(gear!E51),0,gear!E51)</f>
        <v>0</v>
      </c>
      <c r="F51">
        <f>IF(ISBLANK(gear!F51),0,gear!F51)</f>
        <v>0</v>
      </c>
      <c r="G51">
        <f>IF(ISBLANK(gear!G51),0,gear!G51)</f>
        <v>20</v>
      </c>
      <c r="H51">
        <f>IF(ISBLANK(gear!H51),0,gear!H51)</f>
        <v>6</v>
      </c>
      <c r="I51">
        <f>IF(ISBLANK(gear!I51),0,gear!I51)</f>
        <v>11</v>
      </c>
      <c r="J51">
        <f>IF(ISBLANK(gear!J51),0,gear!J51)</f>
        <v>6</v>
      </c>
      <c r="K51">
        <f>IF(ISBLANK(gear!K51),0,gear!K51)</f>
        <v>0</v>
      </c>
      <c r="L51">
        <f>IF(ISBLANK(gear!L51),0,gear!L51)</f>
        <v>0</v>
      </c>
      <c r="M51" t="str">
        <f>IF(ISBLANK(gear!M51),0,gear!M51)</f>
        <v>atk</v>
      </c>
    </row>
    <row r="52" spans="1:13" x14ac:dyDescent="0.25">
      <c r="A52" s="1" t="s">
        <v>14</v>
      </c>
      <c r="B52">
        <f>IF(ISBLANK(gear!B52),0,gear!B52)</f>
        <v>0</v>
      </c>
      <c r="C52">
        <f>IF(ISBLANK(gear!C52),0,gear!C52)</f>
        <v>275</v>
      </c>
      <c r="D52">
        <f>IF(ISBLANK(gear!D52),0,gear!D52)</f>
        <v>0</v>
      </c>
      <c r="E52">
        <f>IF(ISBLANK(gear!E52),0,gear!E52)</f>
        <v>0</v>
      </c>
      <c r="F52">
        <f>IF(ISBLANK(gear!F52),0,gear!F52)</f>
        <v>23</v>
      </c>
      <c r="G52">
        <f>IF(ISBLANK(gear!G52),0,gear!G52)</f>
        <v>13</v>
      </c>
      <c r="H52">
        <f>IF(ISBLANK(gear!H52),0,gear!H52)</f>
        <v>0</v>
      </c>
      <c r="I52">
        <f>IF(ISBLANK(gear!I52),0,gear!I52)</f>
        <v>0</v>
      </c>
      <c r="J52">
        <f>IF(ISBLANK(gear!J52),0,gear!J52)</f>
        <v>6</v>
      </c>
      <c r="K52">
        <f>IF(ISBLANK(gear!K52),0,gear!K52)</f>
        <v>0</v>
      </c>
      <c r="L52">
        <f>IF(ISBLANK(gear!L52),0,gear!L52)</f>
        <v>7</v>
      </c>
      <c r="M52" t="str">
        <f>IF(ISBLANK(gear!M52),0,gear!M52)</f>
        <v>hp</v>
      </c>
    </row>
    <row r="53" spans="1:13" x14ac:dyDescent="0.25">
      <c r="A53" s="1" t="s">
        <v>14</v>
      </c>
      <c r="B53">
        <f>IF(ISBLANK(gear!B53),0,gear!B53)</f>
        <v>0</v>
      </c>
      <c r="C53">
        <f>IF(ISBLANK(gear!C53),0,gear!C53)</f>
        <v>275</v>
      </c>
      <c r="D53">
        <f>IF(ISBLANK(gear!D53),0,gear!D53)</f>
        <v>0</v>
      </c>
      <c r="E53">
        <f>IF(ISBLANK(gear!E53),0,gear!E53)</f>
        <v>0</v>
      </c>
      <c r="F53">
        <f>IF(ISBLANK(gear!F53),0,gear!F53)</f>
        <v>0</v>
      </c>
      <c r="G53">
        <f>IF(ISBLANK(gear!G53),0,gear!G53)</f>
        <v>12</v>
      </c>
      <c r="H53">
        <f>IF(ISBLANK(gear!H53),0,gear!H53)</f>
        <v>10</v>
      </c>
      <c r="I53">
        <f>IF(ISBLANK(gear!I53),0,gear!I53)</f>
        <v>11</v>
      </c>
      <c r="J53">
        <f>IF(ISBLANK(gear!J53),0,gear!J53)</f>
        <v>7</v>
      </c>
      <c r="K53">
        <f>IF(ISBLANK(gear!K53),0,gear!K53)</f>
        <v>0</v>
      </c>
      <c r="L53">
        <f>IF(ISBLANK(gear!L53),0,gear!L53)</f>
        <v>0</v>
      </c>
      <c r="M53" t="str">
        <f>IF(ISBLANK(gear!M53),0,gear!M53)</f>
        <v>atk</v>
      </c>
    </row>
    <row r="54" spans="1:13" x14ac:dyDescent="0.25">
      <c r="A54" s="1" t="s">
        <v>14</v>
      </c>
      <c r="B54">
        <f>IF(ISBLANK(gear!B54),0,gear!B54)</f>
        <v>0</v>
      </c>
      <c r="C54">
        <f>IF(ISBLANK(gear!C54),0,gear!C54)</f>
        <v>275</v>
      </c>
      <c r="D54">
        <f>IF(ISBLANK(gear!D54),0,gear!D54)</f>
        <v>0</v>
      </c>
      <c r="E54">
        <f>IF(ISBLANK(gear!E54),0,gear!E54)</f>
        <v>0</v>
      </c>
      <c r="F54">
        <f>IF(ISBLANK(gear!F54),0,gear!F54)</f>
        <v>0</v>
      </c>
      <c r="G54">
        <f>IF(ISBLANK(gear!G54),0,gear!G54)</f>
        <v>13</v>
      </c>
      <c r="H54">
        <f>IF(ISBLANK(gear!H54),0,gear!H54)</f>
        <v>8</v>
      </c>
      <c r="I54">
        <f>IF(ISBLANK(gear!I54),0,gear!I54)</f>
        <v>17</v>
      </c>
      <c r="J54">
        <f>IF(ISBLANK(gear!J54),0,gear!J54)</f>
        <v>8</v>
      </c>
      <c r="K54">
        <f>IF(ISBLANK(gear!K54),0,gear!K54)</f>
        <v>0</v>
      </c>
      <c r="L54">
        <f>IF(ISBLANK(gear!L54),0,gear!L54)</f>
        <v>0</v>
      </c>
      <c r="M54" t="str">
        <f>IF(ISBLANK(gear!M54),0,gear!M54)</f>
        <v>atk</v>
      </c>
    </row>
    <row r="55" spans="1:13" x14ac:dyDescent="0.25">
      <c r="A55" s="1" t="s">
        <v>14</v>
      </c>
      <c r="B55">
        <f>IF(ISBLANK(gear!B55),0,gear!B55)</f>
        <v>0</v>
      </c>
      <c r="C55">
        <f>IF(ISBLANK(gear!C55),0,gear!C55)</f>
        <v>310</v>
      </c>
      <c r="D55">
        <f>IF(ISBLANK(gear!D55),0,gear!D55)</f>
        <v>0</v>
      </c>
      <c r="E55">
        <f>IF(ISBLANK(gear!E55),0,gear!E55)</f>
        <v>0</v>
      </c>
      <c r="F55">
        <f>IF(ISBLANK(gear!F55),0,gear!F55)</f>
        <v>9</v>
      </c>
      <c r="G55">
        <f>IF(ISBLANK(gear!G55),0,gear!G55)</f>
        <v>17</v>
      </c>
      <c r="H55">
        <f>IF(ISBLANK(gear!H55),0,gear!H55)</f>
        <v>15</v>
      </c>
      <c r="I55">
        <f>IF(ISBLANK(gear!I55),0,gear!I55)</f>
        <v>0</v>
      </c>
      <c r="J55">
        <f>IF(ISBLANK(gear!J55),0,gear!J55)</f>
        <v>12</v>
      </c>
      <c r="K55">
        <f>IF(ISBLANK(gear!K55),0,gear!K55)</f>
        <v>0</v>
      </c>
      <c r="L55">
        <f>IF(ISBLANK(gear!L55),0,gear!L55)</f>
        <v>0</v>
      </c>
      <c r="M55" t="str">
        <f>IF(ISBLANK(gear!M55),0,gear!M55)</f>
        <v>im</v>
      </c>
    </row>
    <row r="56" spans="1:13" x14ac:dyDescent="0.25">
      <c r="A56" s="1" t="s">
        <v>14</v>
      </c>
      <c r="B56">
        <f>IF(ISBLANK(gear!B56),0,gear!B56)</f>
        <v>0</v>
      </c>
      <c r="C56">
        <f>IF(ISBLANK(gear!C56),0,gear!C56)</f>
        <v>310</v>
      </c>
      <c r="D56">
        <f>IF(ISBLANK(gear!D56),0,gear!D56)</f>
        <v>0</v>
      </c>
      <c r="E56">
        <f>IF(ISBLANK(gear!E56),0,gear!E56)</f>
        <v>0</v>
      </c>
      <c r="F56">
        <f>IF(ISBLANK(gear!F56),0,gear!F56)</f>
        <v>0</v>
      </c>
      <c r="G56">
        <f>IF(ISBLANK(gear!G56),0,gear!G56)</f>
        <v>0</v>
      </c>
      <c r="H56">
        <f>IF(ISBLANK(gear!H56),0,gear!H56)</f>
        <v>7</v>
      </c>
      <c r="I56">
        <f>IF(ISBLANK(gear!I56),0,gear!I56)</f>
        <v>17</v>
      </c>
      <c r="J56">
        <f>IF(ISBLANK(gear!J56),0,gear!J56)</f>
        <v>0</v>
      </c>
      <c r="K56">
        <f>IF(ISBLANK(gear!K56),0,gear!K56)</f>
        <v>22</v>
      </c>
      <c r="L56">
        <f>IF(ISBLANK(gear!L56),0,gear!L56)</f>
        <v>9</v>
      </c>
      <c r="M56" t="str">
        <f>IF(ISBLANK(gear!M56),0,gear!M56)</f>
        <v>counter</v>
      </c>
    </row>
    <row r="57" spans="1:13" x14ac:dyDescent="0.25">
      <c r="A57" s="1" t="s">
        <v>14</v>
      </c>
      <c r="B57">
        <f>IF(ISBLANK(gear!B57),0,gear!B57)</f>
        <v>0</v>
      </c>
      <c r="C57">
        <f>IF(ISBLANK(gear!C57),0,gear!C57)</f>
        <v>310</v>
      </c>
      <c r="D57">
        <f>IF(ISBLANK(gear!D57),0,gear!D57)</f>
        <v>219</v>
      </c>
      <c r="E57">
        <f>IF(ISBLANK(gear!E57),0,gear!E57)</f>
        <v>0</v>
      </c>
      <c r="F57">
        <f>IF(ISBLANK(gear!F57),0,gear!F57)</f>
        <v>26</v>
      </c>
      <c r="G57">
        <f>IF(ISBLANK(gear!G57),0,gear!G57)</f>
        <v>23</v>
      </c>
      <c r="H57">
        <f>IF(ISBLANK(gear!H57),0,gear!H57)</f>
        <v>0</v>
      </c>
      <c r="I57">
        <f>IF(ISBLANK(gear!I57),0,gear!I57)</f>
        <v>13</v>
      </c>
      <c r="J57">
        <f>IF(ISBLANK(gear!J57),0,gear!J57)</f>
        <v>0</v>
      </c>
      <c r="K57">
        <f>IF(ISBLANK(gear!K57),0,gear!K57)</f>
        <v>0</v>
      </c>
      <c r="L57">
        <f>IF(ISBLANK(gear!L57),0,gear!L57)</f>
        <v>0</v>
      </c>
      <c r="M57" t="str">
        <f>IF(ISBLANK(gear!M57),0,gear!M57)</f>
        <v>spd</v>
      </c>
    </row>
    <row r="58" spans="1:13" x14ac:dyDescent="0.25">
      <c r="A58" s="1" t="s">
        <v>14</v>
      </c>
      <c r="B58">
        <f>IF(ISBLANK(gear!B58),0,gear!B58)</f>
        <v>0</v>
      </c>
      <c r="C58">
        <f>IF(ISBLANK(gear!C58),0,gear!C58)</f>
        <v>300</v>
      </c>
      <c r="D58">
        <f>IF(ISBLANK(gear!D58),0,gear!D58)</f>
        <v>0</v>
      </c>
      <c r="E58">
        <f>IF(ISBLANK(gear!E58),0,gear!E58)</f>
        <v>0</v>
      </c>
      <c r="F58">
        <f>IF(ISBLANK(gear!F58),0,gear!F58)</f>
        <v>0</v>
      </c>
      <c r="G58">
        <f>IF(ISBLANK(gear!G58),0,gear!G58)</f>
        <v>16</v>
      </c>
      <c r="H58">
        <f>IF(ISBLANK(gear!H58),0,gear!H58)</f>
        <v>5</v>
      </c>
      <c r="I58">
        <f>IF(ISBLANK(gear!I58),0,gear!I58)</f>
        <v>17</v>
      </c>
      <c r="J58">
        <f>IF(ISBLANK(gear!J58),0,gear!J58)</f>
        <v>0</v>
      </c>
      <c r="K58">
        <f>IF(ISBLANK(gear!K58),0,gear!K58)</f>
        <v>0</v>
      </c>
      <c r="L58">
        <f>IF(ISBLANK(gear!L58),0,gear!L58)</f>
        <v>21</v>
      </c>
      <c r="M58" t="str">
        <f>IF(ISBLANK(gear!M58),0,gear!M58)</f>
        <v>des</v>
      </c>
    </row>
    <row r="59" spans="1:13" x14ac:dyDescent="0.25">
      <c r="A59" s="1" t="s">
        <v>14</v>
      </c>
      <c r="B59">
        <f>IF(ISBLANK(gear!B59),0,gear!B59)</f>
        <v>0</v>
      </c>
      <c r="C59">
        <f>IF(ISBLANK(gear!C59),0,gear!C59)</f>
        <v>310</v>
      </c>
      <c r="D59">
        <f>IF(ISBLANK(gear!D59),0,gear!D59)</f>
        <v>237</v>
      </c>
      <c r="E59">
        <f>IF(ISBLANK(gear!E59),0,gear!E59)</f>
        <v>0</v>
      </c>
      <c r="F59">
        <f>IF(ISBLANK(gear!F59),0,gear!F59)</f>
        <v>42</v>
      </c>
      <c r="G59">
        <f>IF(ISBLANK(gear!G59),0,gear!G59)</f>
        <v>0</v>
      </c>
      <c r="H59">
        <f>IF(ISBLANK(gear!H59),0,gear!H59)</f>
        <v>0</v>
      </c>
      <c r="I59">
        <f>IF(ISBLANK(gear!I59),0,gear!I59)</f>
        <v>6</v>
      </c>
      <c r="J59">
        <f>IF(ISBLANK(gear!J59),0,gear!J59)</f>
        <v>4</v>
      </c>
      <c r="K59">
        <f>IF(ISBLANK(gear!K59),0,gear!K59)</f>
        <v>0</v>
      </c>
      <c r="L59">
        <f>IF(ISBLANK(gear!L59),0,gear!L59)</f>
        <v>0</v>
      </c>
      <c r="M59" t="str">
        <f>IF(ISBLANK(gear!M59),0,gear!M59)</f>
        <v>spd</v>
      </c>
    </row>
    <row r="60" spans="1:13" x14ac:dyDescent="0.25">
      <c r="A60" s="1" t="s">
        <v>14</v>
      </c>
      <c r="B60">
        <f>IF(ISBLANK(gear!B60),0,gear!B60)</f>
        <v>0</v>
      </c>
      <c r="C60">
        <f>IF(ISBLANK(gear!C60),0,gear!C60)</f>
        <v>300</v>
      </c>
      <c r="D60">
        <f>IF(ISBLANK(gear!D60),0,gear!D60)</f>
        <v>0</v>
      </c>
      <c r="E60">
        <f>IF(ISBLANK(gear!E60),0,gear!E60)</f>
        <v>0</v>
      </c>
      <c r="F60">
        <f>IF(ISBLANK(gear!F60),0,gear!F60)</f>
        <v>5</v>
      </c>
      <c r="G60">
        <f>IF(ISBLANK(gear!G60),0,gear!G60)</f>
        <v>6</v>
      </c>
      <c r="H60">
        <f>IF(ISBLANK(gear!H60),0,gear!H60)</f>
        <v>8</v>
      </c>
      <c r="I60">
        <f>IF(ISBLANK(gear!I60),0,gear!I60)</f>
        <v>0</v>
      </c>
      <c r="J60">
        <f>IF(ISBLANK(gear!J60),0,gear!J60)</f>
        <v>10</v>
      </c>
      <c r="K60">
        <f>IF(ISBLANK(gear!K60),0,gear!K60)</f>
        <v>0</v>
      </c>
      <c r="L60">
        <f>IF(ISBLANK(gear!L60),0,gear!L60)</f>
        <v>0</v>
      </c>
      <c r="M60" t="str">
        <f>IF(ISBLANK(gear!M60),0,gear!M60)</f>
        <v>spd</v>
      </c>
    </row>
    <row r="61" spans="1:13" x14ac:dyDescent="0.25">
      <c r="A61" s="1" t="s">
        <v>14</v>
      </c>
      <c r="B61">
        <f>IF(ISBLANK(gear!B61),0,gear!B61)</f>
        <v>0</v>
      </c>
      <c r="C61">
        <f>IF(ISBLANK(gear!C61),0,gear!C61)</f>
        <v>310</v>
      </c>
      <c r="D61">
        <f>IF(ISBLANK(gear!D61),0,gear!D61)</f>
        <v>0</v>
      </c>
      <c r="E61">
        <f>IF(ISBLANK(gear!E61),0,gear!E61)</f>
        <v>0</v>
      </c>
      <c r="F61">
        <f>IF(ISBLANK(gear!F61),0,gear!F61)</f>
        <v>0</v>
      </c>
      <c r="G61">
        <f>IF(ISBLANK(gear!G61),0,gear!G61)</f>
        <v>6</v>
      </c>
      <c r="H61">
        <f>IF(ISBLANK(gear!H61),0,gear!H61)</f>
        <v>11</v>
      </c>
      <c r="I61">
        <f>IF(ISBLANK(gear!I61),0,gear!I61)</f>
        <v>0</v>
      </c>
      <c r="J61">
        <f>IF(ISBLANK(gear!J61),0,gear!J61)</f>
        <v>14</v>
      </c>
      <c r="K61">
        <f>IF(ISBLANK(gear!K61),0,gear!K61)</f>
        <v>0</v>
      </c>
      <c r="L61">
        <f>IF(ISBLANK(gear!L61),0,gear!L61)</f>
        <v>6</v>
      </c>
      <c r="M61" t="str">
        <f>IF(ISBLANK(gear!M61),0,gear!M61)</f>
        <v>rage</v>
      </c>
    </row>
    <row r="62" spans="1:13" x14ac:dyDescent="0.25">
      <c r="A62" s="1" t="s">
        <v>14</v>
      </c>
      <c r="B62">
        <f>IF(ISBLANK(gear!B62),0,gear!B62)</f>
        <v>0</v>
      </c>
      <c r="C62">
        <f>IF(ISBLANK(gear!C62),0,gear!C62)</f>
        <v>300</v>
      </c>
      <c r="D62">
        <f>IF(ISBLANK(gear!D62),0,gear!D62)</f>
        <v>0</v>
      </c>
      <c r="E62">
        <f>IF(ISBLANK(gear!E62),0,gear!E62)</f>
        <v>0</v>
      </c>
      <c r="F62">
        <f>IF(ISBLANK(gear!F62),0,gear!F62)</f>
        <v>21</v>
      </c>
      <c r="G62">
        <f>IF(ISBLANK(gear!G62),0,gear!G62)</f>
        <v>5</v>
      </c>
      <c r="H62">
        <f>IF(ISBLANK(gear!H62),0,gear!H62)</f>
        <v>0</v>
      </c>
      <c r="I62">
        <f>IF(ISBLANK(gear!I62),0,gear!I62)</f>
        <v>17</v>
      </c>
      <c r="J62">
        <f>IF(ISBLANK(gear!J62),0,gear!J62)</f>
        <v>2</v>
      </c>
      <c r="K62">
        <f>IF(ISBLANK(gear!K62),0,gear!K62)</f>
        <v>0</v>
      </c>
      <c r="L62">
        <f>IF(ISBLANK(gear!L62),0,gear!L62)</f>
        <v>0</v>
      </c>
      <c r="M62" t="str">
        <f>IF(ISBLANK(gear!M62),0,gear!M62)</f>
        <v>rage</v>
      </c>
    </row>
    <row r="63" spans="1:13" x14ac:dyDescent="0.25">
      <c r="A63" s="1" t="s">
        <v>14</v>
      </c>
      <c r="B63">
        <f>IF(ISBLANK(gear!B63),0,gear!B63)</f>
        <v>0</v>
      </c>
      <c r="C63">
        <f>IF(ISBLANK(gear!C63),0,gear!C63)</f>
        <v>218</v>
      </c>
      <c r="D63">
        <f>IF(ISBLANK(gear!D63),0,gear!D63)</f>
        <v>320</v>
      </c>
      <c r="E63">
        <f>IF(ISBLANK(gear!E63),0,gear!E63)</f>
        <v>0</v>
      </c>
      <c r="F63">
        <f>IF(ISBLANK(gear!F63),0,gear!F63)</f>
        <v>9</v>
      </c>
      <c r="G63">
        <f>IF(ISBLANK(gear!G63),0,gear!G63)</f>
        <v>0</v>
      </c>
      <c r="H63">
        <f>IF(ISBLANK(gear!H63),0,gear!H63)</f>
        <v>0</v>
      </c>
      <c r="I63">
        <f>IF(ISBLANK(gear!I63),0,gear!I63)</f>
        <v>0</v>
      </c>
      <c r="J63">
        <f>IF(ISBLANK(gear!J63),0,gear!J63)</f>
        <v>0</v>
      </c>
      <c r="K63">
        <f>IF(ISBLANK(gear!K63),0,gear!K63)</f>
        <v>13</v>
      </c>
      <c r="L63">
        <f>IF(ISBLANK(gear!L63),0,gear!L63)</f>
        <v>13</v>
      </c>
      <c r="M63" t="str">
        <f>IF(ISBLANK(gear!M63),0,gear!M63)</f>
        <v>spd</v>
      </c>
    </row>
    <row r="64" spans="1:13" x14ac:dyDescent="0.25">
      <c r="A64" s="1" t="s">
        <v>14</v>
      </c>
      <c r="B64">
        <f>IF(ISBLANK(gear!B64),0,gear!B64)</f>
        <v>0</v>
      </c>
      <c r="C64">
        <f>IF(ISBLANK(gear!C64),0,gear!C64)</f>
        <v>187</v>
      </c>
      <c r="D64">
        <f>IF(ISBLANK(gear!D64),0,gear!D64)</f>
        <v>0</v>
      </c>
      <c r="E64">
        <f>IF(ISBLANK(gear!E64),0,gear!E64)</f>
        <v>0</v>
      </c>
      <c r="F64">
        <f>IF(ISBLANK(gear!F64),0,gear!F64)</f>
        <v>10</v>
      </c>
      <c r="G64">
        <f>IF(ISBLANK(gear!G64),0,gear!G64)</f>
        <v>23</v>
      </c>
      <c r="H64">
        <f>IF(ISBLANK(gear!H64),0,gear!H64)</f>
        <v>0</v>
      </c>
      <c r="I64">
        <f>IF(ISBLANK(gear!I64),0,gear!I64)</f>
        <v>0</v>
      </c>
      <c r="J64">
        <f>IF(ISBLANK(gear!J64),0,gear!J64)</f>
        <v>3</v>
      </c>
      <c r="K64">
        <f>IF(ISBLANK(gear!K64),0,gear!K64)</f>
        <v>0</v>
      </c>
      <c r="L64">
        <f>IF(ISBLANK(gear!L64),0,gear!L64)</f>
        <v>6</v>
      </c>
      <c r="M64" t="str">
        <f>IF(ISBLANK(gear!M64),0,gear!M64)</f>
        <v>spd</v>
      </c>
    </row>
    <row r="65" spans="1:13" x14ac:dyDescent="0.25">
      <c r="A65" s="1" t="s">
        <v>14</v>
      </c>
      <c r="B65">
        <f>IF(ISBLANK(gear!B65),0,gear!B65)</f>
        <v>0</v>
      </c>
      <c r="C65">
        <f>IF(ISBLANK(gear!C65),0,gear!C65)</f>
        <v>216</v>
      </c>
      <c r="D65">
        <f>IF(ISBLANK(gear!D65),0,gear!D65)</f>
        <v>0</v>
      </c>
      <c r="E65">
        <f>IF(ISBLANK(gear!E65),0,gear!E65)</f>
        <v>0</v>
      </c>
      <c r="F65">
        <f>IF(ISBLANK(gear!F65),0,gear!F65)</f>
        <v>0</v>
      </c>
      <c r="G65">
        <f>IF(ISBLANK(gear!G65),0,gear!G65)</f>
        <v>20</v>
      </c>
      <c r="H65">
        <f>IF(ISBLANK(gear!H65),0,gear!H65)</f>
        <v>0</v>
      </c>
      <c r="I65">
        <f>IF(ISBLANK(gear!I65),0,gear!I65)</f>
        <v>4</v>
      </c>
      <c r="J65">
        <f>IF(ISBLANK(gear!J65),0,gear!J65)</f>
        <v>6</v>
      </c>
      <c r="K65">
        <f>IF(ISBLANK(gear!K65),0,gear!K65)</f>
        <v>8</v>
      </c>
      <c r="L65">
        <f>IF(ISBLANK(gear!L65),0,gear!L65)</f>
        <v>0</v>
      </c>
      <c r="M65" t="str">
        <f>IF(ISBLANK(gear!M65),0,gear!M65)</f>
        <v>effres</v>
      </c>
    </row>
    <row r="66" spans="1:13" x14ac:dyDescent="0.25">
      <c r="A66" s="1" t="s">
        <v>14</v>
      </c>
      <c r="B66">
        <f>IF(ISBLANK(gear!B66),0,gear!B66)</f>
        <v>0</v>
      </c>
      <c r="C66">
        <f>IF(ISBLANK(gear!C66),0,gear!C66)</f>
        <v>216</v>
      </c>
      <c r="D66">
        <f>IF(ISBLANK(gear!D66),0,gear!D66)</f>
        <v>0</v>
      </c>
      <c r="E66">
        <f>IF(ISBLANK(gear!E66),0,gear!E66)</f>
        <v>0</v>
      </c>
      <c r="F66">
        <f>IF(ISBLANK(gear!F66),0,gear!F66)</f>
        <v>14</v>
      </c>
      <c r="G66">
        <f>IF(ISBLANK(gear!G66),0,gear!G66)</f>
        <v>5</v>
      </c>
      <c r="H66">
        <f>IF(ISBLANK(gear!H66),0,gear!H66)</f>
        <v>0</v>
      </c>
      <c r="I66">
        <f>IF(ISBLANK(gear!I66),0,gear!I66)</f>
        <v>6</v>
      </c>
      <c r="J66">
        <f>IF(ISBLANK(gear!J66),0,gear!J66)</f>
        <v>8</v>
      </c>
      <c r="K66">
        <f>IF(ISBLANK(gear!K66),0,gear!K66)</f>
        <v>0</v>
      </c>
      <c r="L66">
        <f>IF(ISBLANK(gear!L66),0,gear!L66)</f>
        <v>0</v>
      </c>
      <c r="M66" t="str">
        <f>IF(ISBLANK(gear!M66),0,gear!M66)</f>
        <v>eff</v>
      </c>
    </row>
    <row r="67" spans="1:13" x14ac:dyDescent="0.25">
      <c r="A67" s="1" t="s">
        <v>14</v>
      </c>
      <c r="B67">
        <f>IF(ISBLANK(gear!B67),0,gear!B67)</f>
        <v>0</v>
      </c>
      <c r="C67">
        <f>IF(ISBLANK(gear!C67),0,gear!C67)</f>
        <v>216</v>
      </c>
      <c r="D67">
        <f>IF(ISBLANK(gear!D67),0,gear!D67)</f>
        <v>0</v>
      </c>
      <c r="E67">
        <f>IF(ISBLANK(gear!E67),0,gear!E67)</f>
        <v>0</v>
      </c>
      <c r="F67">
        <f>IF(ISBLANK(gear!F67),0,gear!F67)</f>
        <v>0</v>
      </c>
      <c r="G67">
        <f>IF(ISBLANK(gear!G67),0,gear!G67)</f>
        <v>0</v>
      </c>
      <c r="H67">
        <f>IF(ISBLANK(gear!H67),0,gear!H67)</f>
        <v>3</v>
      </c>
      <c r="I67">
        <f>IF(ISBLANK(gear!I67),0,gear!I67)</f>
        <v>20</v>
      </c>
      <c r="J67">
        <f>IF(ISBLANK(gear!J67),0,gear!J67)</f>
        <v>3</v>
      </c>
      <c r="K67">
        <f>IF(ISBLANK(gear!K67),0,gear!K67)</f>
        <v>0</v>
      </c>
      <c r="L67">
        <f>IF(ISBLANK(gear!L67),0,gear!L67)</f>
        <v>5</v>
      </c>
      <c r="M67" t="str">
        <f>IF(ISBLANK(gear!M67),0,gear!M67)</f>
        <v>life</v>
      </c>
    </row>
    <row r="68" spans="1:13" x14ac:dyDescent="0.25">
      <c r="A68" s="1" t="s">
        <v>14</v>
      </c>
      <c r="B68">
        <f>IF(ISBLANK(gear!B68),0,gear!B68)</f>
        <v>0</v>
      </c>
      <c r="C68">
        <f>IF(ISBLANK(gear!C68),0,gear!C68)</f>
        <v>171</v>
      </c>
      <c r="D68">
        <f>IF(ISBLANK(gear!D68),0,gear!D68)</f>
        <v>0</v>
      </c>
      <c r="E68">
        <f>IF(ISBLANK(gear!E68),0,gear!E68)</f>
        <v>0</v>
      </c>
      <c r="F68">
        <f>IF(ISBLANK(gear!F68),0,gear!F68)</f>
        <v>0</v>
      </c>
      <c r="G68">
        <f>IF(ISBLANK(gear!G68),0,gear!G68)</f>
        <v>9</v>
      </c>
      <c r="H68">
        <f>IF(ISBLANK(gear!H68),0,gear!H68)</f>
        <v>3</v>
      </c>
      <c r="I68">
        <f>IF(ISBLANK(gear!I68),0,gear!I68)</f>
        <v>0</v>
      </c>
      <c r="J68">
        <f>IF(ISBLANK(gear!J68),0,gear!J68)</f>
        <v>6</v>
      </c>
      <c r="K68">
        <f>IF(ISBLANK(gear!K68),0,gear!K68)</f>
        <v>12</v>
      </c>
      <c r="L68">
        <f>IF(ISBLANK(gear!L68),0,gear!L68)</f>
        <v>0</v>
      </c>
      <c r="M68" t="str">
        <f>IF(ISBLANK(gear!M68),0,gear!M68)</f>
        <v>life</v>
      </c>
    </row>
    <row r="69" spans="1:13" x14ac:dyDescent="0.25">
      <c r="A69" s="1" t="s">
        <v>14</v>
      </c>
      <c r="B69">
        <f>IF(ISBLANK(gear!B69),0,gear!B69)</f>
        <v>0</v>
      </c>
      <c r="C69">
        <f>IF(ISBLANK(gear!C69),0,gear!C69)</f>
        <v>154</v>
      </c>
      <c r="D69">
        <f>IF(ISBLANK(gear!D69),0,gear!D69)</f>
        <v>0</v>
      </c>
      <c r="E69">
        <f>IF(ISBLANK(gear!E69),0,gear!E69)</f>
        <v>0</v>
      </c>
      <c r="F69">
        <f>IF(ISBLANK(gear!F69),0,gear!F69)</f>
        <v>19</v>
      </c>
      <c r="G69">
        <f>IF(ISBLANK(gear!G69),0,gear!G69)</f>
        <v>7</v>
      </c>
      <c r="H69">
        <f>IF(ISBLANK(gear!H69),0,gear!H69)</f>
        <v>0</v>
      </c>
      <c r="I69">
        <f>IF(ISBLANK(gear!I69),0,gear!I69)</f>
        <v>0</v>
      </c>
      <c r="J69">
        <f>IF(ISBLANK(gear!J69),0,gear!J69)</f>
        <v>4</v>
      </c>
      <c r="K69">
        <f>IF(ISBLANK(gear!K69),0,gear!K69)</f>
        <v>0</v>
      </c>
      <c r="L69">
        <f>IF(ISBLANK(gear!L69),0,gear!L69)</f>
        <v>14</v>
      </c>
      <c r="M69" t="str">
        <f>IF(ISBLANK(gear!M69),0,gear!M69)</f>
        <v>hp</v>
      </c>
    </row>
    <row r="70" spans="1:13" x14ac:dyDescent="0.25">
      <c r="A70" s="1" t="s">
        <v>14</v>
      </c>
      <c r="B70">
        <f>IF(ISBLANK(gear!B70),0,gear!B70)</f>
        <v>0</v>
      </c>
      <c r="C70">
        <f>IF(ISBLANK(gear!C70),0,gear!C70)</f>
        <v>173</v>
      </c>
      <c r="D70">
        <f>IF(ISBLANK(gear!D70),0,gear!D70)</f>
        <v>0</v>
      </c>
      <c r="E70">
        <f>IF(ISBLANK(gear!E70),0,gear!E70)</f>
        <v>0</v>
      </c>
      <c r="F70">
        <f>IF(ISBLANK(gear!F70),0,gear!F70)</f>
        <v>0</v>
      </c>
      <c r="G70">
        <f>IF(ISBLANK(gear!G70),0,gear!G70)</f>
        <v>6</v>
      </c>
      <c r="H70">
        <f>IF(ISBLANK(gear!H70),0,gear!H70)</f>
        <v>15</v>
      </c>
      <c r="I70">
        <f>IF(ISBLANK(gear!I70),0,gear!I70)</f>
        <v>0</v>
      </c>
      <c r="J70">
        <f>IF(ISBLANK(gear!J70),0,gear!J70)</f>
        <v>4</v>
      </c>
      <c r="K70">
        <f>IF(ISBLANK(gear!K70),0,gear!K70)</f>
        <v>0</v>
      </c>
      <c r="L70">
        <f>IF(ISBLANK(gear!L70),0,gear!L70)</f>
        <v>6</v>
      </c>
      <c r="M70" t="str">
        <f>IF(ISBLANK(gear!M70),0,gear!M70)</f>
        <v>spd</v>
      </c>
    </row>
    <row r="71" spans="1:13" x14ac:dyDescent="0.25">
      <c r="A71" s="1" t="s">
        <v>14</v>
      </c>
      <c r="B71">
        <f>IF(ISBLANK(gear!B71),0,gear!B71)</f>
        <v>0</v>
      </c>
      <c r="C71">
        <f>IF(ISBLANK(gear!C71),0,gear!C71)</f>
        <v>132</v>
      </c>
      <c r="D71">
        <f>IF(ISBLANK(gear!D71),0,gear!D71)</f>
        <v>0</v>
      </c>
      <c r="E71">
        <f>IF(ISBLANK(gear!E71),0,gear!E71)</f>
        <v>0</v>
      </c>
      <c r="F71">
        <f>IF(ISBLANK(gear!F71),0,gear!F71)</f>
        <v>6</v>
      </c>
      <c r="G71">
        <f>IF(ISBLANK(gear!G71),0,gear!G71)</f>
        <v>0</v>
      </c>
      <c r="H71">
        <f>IF(ISBLANK(gear!H71),0,gear!H71)</f>
        <v>0</v>
      </c>
      <c r="I71">
        <f>IF(ISBLANK(gear!I71),0,gear!I71)</f>
        <v>8</v>
      </c>
      <c r="J71">
        <f>IF(ISBLANK(gear!J71),0,gear!J71)</f>
        <v>4</v>
      </c>
      <c r="K71">
        <f>IF(ISBLANK(gear!K71),0,gear!K71)</f>
        <v>0</v>
      </c>
      <c r="L71">
        <f>IF(ISBLANK(gear!L71),0,gear!L71)</f>
        <v>8</v>
      </c>
      <c r="M71" t="str">
        <f>IF(ISBLANK(gear!M71),0,gear!M71)</f>
        <v>crit</v>
      </c>
    </row>
    <row r="72" spans="1:13" x14ac:dyDescent="0.25">
      <c r="A72" s="1" t="s">
        <v>14</v>
      </c>
      <c r="B72">
        <f>IF(ISBLANK(gear!B72),0,gear!B72)</f>
        <v>0</v>
      </c>
      <c r="C72">
        <f>IF(ISBLANK(gear!C72),0,gear!C72)</f>
        <v>136</v>
      </c>
      <c r="D72">
        <f>IF(ISBLANK(gear!D72),0,gear!D72)</f>
        <v>0</v>
      </c>
      <c r="E72">
        <f>IF(ISBLANK(gear!E72),0,gear!E72)</f>
        <v>0</v>
      </c>
      <c r="F72">
        <f>IF(ISBLANK(gear!F72),0,gear!F72)</f>
        <v>0</v>
      </c>
      <c r="G72">
        <f>IF(ISBLANK(gear!G72),0,gear!G72)</f>
        <v>6</v>
      </c>
      <c r="H72">
        <f>IF(ISBLANK(gear!H72),0,gear!H72)</f>
        <v>8</v>
      </c>
      <c r="I72">
        <f>IF(ISBLANK(gear!I72),0,gear!I72)</f>
        <v>0</v>
      </c>
      <c r="J72">
        <f>IF(ISBLANK(gear!J72),0,gear!J72)</f>
        <v>7</v>
      </c>
      <c r="K72">
        <f>IF(ISBLANK(gear!K72),0,gear!K72)</f>
        <v>0</v>
      </c>
      <c r="L72">
        <f>IF(ISBLANK(gear!L72),0,gear!L72)</f>
        <v>6</v>
      </c>
      <c r="M72" t="str">
        <f>IF(ISBLANK(gear!M72),0,gear!M72)</f>
        <v>des</v>
      </c>
    </row>
    <row r="73" spans="1:13" x14ac:dyDescent="0.25">
      <c r="A73" s="1" t="s">
        <v>14</v>
      </c>
      <c r="B73">
        <f>IF(ISBLANK(gear!B73),0,gear!B73)</f>
        <v>0</v>
      </c>
      <c r="C73">
        <f>IF(ISBLANK(gear!C73),0,gear!C73)</f>
        <v>132</v>
      </c>
      <c r="D73">
        <f>IF(ISBLANK(gear!D73),0,gear!D73)</f>
        <v>0</v>
      </c>
      <c r="E73">
        <f>IF(ISBLANK(gear!E73),0,gear!E73)</f>
        <v>0</v>
      </c>
      <c r="F73">
        <f>IF(ISBLANK(gear!F73),0,gear!F73)</f>
        <v>0</v>
      </c>
      <c r="G73">
        <f>IF(ISBLANK(gear!G73),0,gear!G73)</f>
        <v>0</v>
      </c>
      <c r="H73">
        <f>IF(ISBLANK(gear!H73),0,gear!H73)</f>
        <v>8</v>
      </c>
      <c r="I73">
        <f>IF(ISBLANK(gear!I73),0,gear!I73)</f>
        <v>0</v>
      </c>
      <c r="J73">
        <f>IF(ISBLANK(gear!J73),0,gear!J73)</f>
        <v>3</v>
      </c>
      <c r="K73">
        <f>IF(ISBLANK(gear!K73),0,gear!K73)</f>
        <v>12</v>
      </c>
      <c r="L73">
        <f>IF(ISBLANK(gear!L73),0,gear!L73)</f>
        <v>0</v>
      </c>
      <c r="M73" t="str">
        <f>IF(ISBLANK(gear!M73),0,gear!M73)</f>
        <v>spd</v>
      </c>
    </row>
    <row r="74" spans="1:13" x14ac:dyDescent="0.25">
      <c r="A74" t="s">
        <v>15</v>
      </c>
      <c r="B74">
        <f>IF(ISBLANK(gear!B74),0,gear!B74)</f>
        <v>0</v>
      </c>
      <c r="C74">
        <f>IF(ISBLANK(gear!C74),0,gear!C74)</f>
        <v>0</v>
      </c>
      <c r="D74">
        <f>IF(ISBLANK(gear!D74),0,gear!D74)</f>
        <v>0</v>
      </c>
      <c r="E74">
        <f>IF(ISBLANK(gear!E74),0,gear!E74)</f>
        <v>50</v>
      </c>
      <c r="F74">
        <f>IF(ISBLANK(gear!F74),0,gear!F74)</f>
        <v>0</v>
      </c>
      <c r="G74">
        <f>IF(ISBLANK(gear!G74),0,gear!G74)</f>
        <v>14</v>
      </c>
      <c r="H74">
        <f>IF(ISBLANK(gear!H74),0,gear!H74)</f>
        <v>6</v>
      </c>
      <c r="I74">
        <f>IF(ISBLANK(gear!I74),0,gear!I74)</f>
        <v>0</v>
      </c>
      <c r="J74">
        <f>IF(ISBLANK(gear!J74),0,gear!J74)</f>
        <v>6</v>
      </c>
      <c r="K74">
        <f>IF(ISBLANK(gear!K74),0,gear!K74)</f>
        <v>12</v>
      </c>
      <c r="L74">
        <f>IF(ISBLANK(gear!L74),0,gear!L74)</f>
        <v>0</v>
      </c>
      <c r="M74" t="str">
        <f>IF(ISBLANK(gear!M74),0,gear!M74)</f>
        <v>life</v>
      </c>
    </row>
    <row r="75" spans="1:13" x14ac:dyDescent="0.25">
      <c r="A75" t="s">
        <v>15</v>
      </c>
      <c r="B75">
        <f>IF(ISBLANK(gear!B75),0,gear!B75)</f>
        <v>0</v>
      </c>
      <c r="C75">
        <f>IF(ISBLANK(gear!C75),0,gear!C75)</f>
        <v>0</v>
      </c>
      <c r="D75">
        <f>IF(ISBLANK(gear!D75),0,gear!D75)</f>
        <v>0</v>
      </c>
      <c r="E75">
        <f>IF(ISBLANK(gear!E75),0,gear!E75)</f>
        <v>19</v>
      </c>
      <c r="F75">
        <f>IF(ISBLANK(gear!F75),0,gear!F75)</f>
        <v>0</v>
      </c>
      <c r="G75">
        <f>IF(ISBLANK(gear!G75),0,gear!G75)</f>
        <v>18</v>
      </c>
      <c r="H75">
        <f>IF(ISBLANK(gear!H75),0,gear!H75)</f>
        <v>4</v>
      </c>
      <c r="I75">
        <f>IF(ISBLANK(gear!I75),0,gear!I75)</f>
        <v>55</v>
      </c>
      <c r="J75">
        <f>IF(ISBLANK(gear!J75),0,gear!J75)</f>
        <v>0</v>
      </c>
      <c r="K75">
        <f>IF(ISBLANK(gear!K75),0,gear!K75)</f>
        <v>11</v>
      </c>
      <c r="L75">
        <f>IF(ISBLANK(gear!L75),0,gear!L75)</f>
        <v>0</v>
      </c>
      <c r="M75" t="str">
        <f>IF(ISBLANK(gear!M75),0,gear!M75)</f>
        <v>crit</v>
      </c>
    </row>
    <row r="76" spans="1:13" x14ac:dyDescent="0.25">
      <c r="A76" t="s">
        <v>15</v>
      </c>
      <c r="B76">
        <f>IF(ISBLANK(gear!B76),0,gear!B76)</f>
        <v>0</v>
      </c>
      <c r="C76">
        <f>IF(ISBLANK(gear!C76),0,gear!C76)</f>
        <v>0</v>
      </c>
      <c r="D76">
        <f>IF(ISBLANK(gear!D76),0,gear!D76)</f>
        <v>0</v>
      </c>
      <c r="E76">
        <f>IF(ISBLANK(gear!E76),0,gear!E76)</f>
        <v>7</v>
      </c>
      <c r="F76">
        <f>IF(ISBLANK(gear!F76),0,gear!F76)</f>
        <v>0</v>
      </c>
      <c r="G76">
        <f>IF(ISBLANK(gear!G76),0,gear!G76)</f>
        <v>13</v>
      </c>
      <c r="H76">
        <f>IF(ISBLANK(gear!H76),0,gear!H76)</f>
        <v>7</v>
      </c>
      <c r="I76">
        <f>IF(ISBLANK(gear!I76),0,gear!I76)</f>
        <v>55</v>
      </c>
      <c r="J76">
        <f>IF(ISBLANK(gear!J76),0,gear!J76)</f>
        <v>12</v>
      </c>
      <c r="K76">
        <f>IF(ISBLANK(gear!K76),0,gear!K76)</f>
        <v>0</v>
      </c>
      <c r="L76">
        <f>IF(ISBLANK(gear!L76),0,gear!L76)</f>
        <v>0</v>
      </c>
      <c r="M76" t="str">
        <f>IF(ISBLANK(gear!M76),0,gear!M76)</f>
        <v>atk</v>
      </c>
    </row>
    <row r="77" spans="1:13" x14ac:dyDescent="0.25">
      <c r="A77" t="s">
        <v>15</v>
      </c>
      <c r="B77">
        <f>IF(ISBLANK(gear!B77),0,gear!B77)</f>
        <v>0</v>
      </c>
      <c r="C77">
        <f>IF(ISBLANK(gear!C77),0,gear!C77)</f>
        <v>0</v>
      </c>
      <c r="D77">
        <f>IF(ISBLANK(gear!D77),0,gear!D77)</f>
        <v>0</v>
      </c>
      <c r="E77">
        <f>IF(ISBLANK(gear!E77),0,gear!E77)</f>
        <v>0</v>
      </c>
      <c r="F77">
        <f>IF(ISBLANK(gear!F77),0,gear!F77)</f>
        <v>22</v>
      </c>
      <c r="G77">
        <f>IF(ISBLANK(gear!G77),0,gear!G77)</f>
        <v>60</v>
      </c>
      <c r="H77">
        <f>IF(ISBLANK(gear!H77),0,gear!H77)</f>
        <v>4</v>
      </c>
      <c r="I77">
        <f>IF(ISBLANK(gear!I77),0,gear!I77)</f>
        <v>0</v>
      </c>
      <c r="J77">
        <f>IF(ISBLANK(gear!J77),0,gear!J77)</f>
        <v>10</v>
      </c>
      <c r="K77">
        <f>IF(ISBLANK(gear!K77),0,gear!K77)</f>
        <v>0</v>
      </c>
      <c r="L77">
        <f>IF(ISBLANK(gear!L77),0,gear!L77)</f>
        <v>13</v>
      </c>
      <c r="M77" t="str">
        <f>IF(ISBLANK(gear!M77),0,gear!M77)</f>
        <v>hp</v>
      </c>
    </row>
    <row r="78" spans="1:13" x14ac:dyDescent="0.25">
      <c r="A78" t="s">
        <v>15</v>
      </c>
      <c r="B78">
        <f>IF(ISBLANK(gear!B78),0,gear!B78)</f>
        <v>0</v>
      </c>
      <c r="C78">
        <f>IF(ISBLANK(gear!C78),0,gear!C78)</f>
        <v>0</v>
      </c>
      <c r="D78">
        <f>IF(ISBLANK(gear!D78),0,gear!D78)</f>
        <v>0</v>
      </c>
      <c r="E78">
        <f>IF(ISBLANK(gear!E78),0,gear!E78)</f>
        <v>0</v>
      </c>
      <c r="F78">
        <f>IF(ISBLANK(gear!F78),0,gear!F78)</f>
        <v>15</v>
      </c>
      <c r="G78">
        <f>IF(ISBLANK(gear!G78),0,gear!G78)</f>
        <v>60</v>
      </c>
      <c r="H78">
        <f>IF(ISBLANK(gear!H78),0,gear!H78)</f>
        <v>4</v>
      </c>
      <c r="I78">
        <f>IF(ISBLANK(gear!I78),0,gear!I78)</f>
        <v>0</v>
      </c>
      <c r="J78">
        <f>IF(ISBLANK(gear!J78),0,gear!J78)</f>
        <v>11</v>
      </c>
      <c r="K78">
        <f>IF(ISBLANK(gear!K78),0,gear!K78)</f>
        <v>0</v>
      </c>
      <c r="L78">
        <f>IF(ISBLANK(gear!L78),0,gear!L78)</f>
        <v>21</v>
      </c>
      <c r="M78" t="str">
        <f>IF(ISBLANK(gear!M78),0,gear!M78)</f>
        <v>hp</v>
      </c>
    </row>
    <row r="79" spans="1:13" x14ac:dyDescent="0.25">
      <c r="A79" t="s">
        <v>15</v>
      </c>
      <c r="B79">
        <f>IF(ISBLANK(gear!B79),0,gear!B79)</f>
        <v>0</v>
      </c>
      <c r="C79">
        <f>IF(ISBLANK(gear!C79),0,gear!C79)</f>
        <v>0</v>
      </c>
      <c r="D79">
        <f>IF(ISBLANK(gear!D79),0,gear!D79)</f>
        <v>0</v>
      </c>
      <c r="E79">
        <f>IF(ISBLANK(gear!E79),0,gear!E79)</f>
        <v>19</v>
      </c>
      <c r="F79">
        <f>IF(ISBLANK(gear!F79),0,gear!F79)</f>
        <v>0</v>
      </c>
      <c r="G79">
        <f>IF(ISBLANK(gear!G79),0,gear!G79)</f>
        <v>7</v>
      </c>
      <c r="H79">
        <f>IF(ISBLANK(gear!H79),0,gear!H79)</f>
        <v>14</v>
      </c>
      <c r="I79">
        <f>IF(ISBLANK(gear!I79),0,gear!I79)</f>
        <v>65</v>
      </c>
      <c r="J79">
        <f>IF(ISBLANK(gear!J79),0,gear!J79)</f>
        <v>4</v>
      </c>
      <c r="K79">
        <f>IF(ISBLANK(gear!K79),0,gear!K79)</f>
        <v>0</v>
      </c>
      <c r="L79">
        <f>IF(ISBLANK(gear!L79),0,gear!L79)</f>
        <v>0</v>
      </c>
      <c r="M79" t="str">
        <f>IF(ISBLANK(gear!M79),0,gear!M79)</f>
        <v>atk</v>
      </c>
    </row>
    <row r="80" spans="1:13" x14ac:dyDescent="0.25">
      <c r="A80" t="s">
        <v>15</v>
      </c>
      <c r="B80">
        <f>IF(ISBLANK(gear!B80),0,gear!B80)</f>
        <v>0</v>
      </c>
      <c r="C80">
        <f>IF(ISBLANK(gear!C80),0,gear!C80)</f>
        <v>0</v>
      </c>
      <c r="D80">
        <f>IF(ISBLANK(gear!D80),0,gear!D80)</f>
        <v>0</v>
      </c>
      <c r="E80">
        <f>IF(ISBLANK(gear!E80),0,gear!E80)</f>
        <v>7</v>
      </c>
      <c r="F80">
        <f>IF(ISBLANK(gear!F80),0,gear!F80)</f>
        <v>0</v>
      </c>
      <c r="G80">
        <f>IF(ISBLANK(gear!G80),0,gear!G80)</f>
        <v>15</v>
      </c>
      <c r="H80">
        <f>IF(ISBLANK(gear!H80),0,gear!H80)</f>
        <v>9</v>
      </c>
      <c r="I80">
        <f>IF(ISBLANK(gear!I80),0,gear!I80)</f>
        <v>65</v>
      </c>
      <c r="J80">
        <f>IF(ISBLANK(gear!J80),0,gear!J80)</f>
        <v>11</v>
      </c>
      <c r="K80">
        <f>IF(ISBLANK(gear!K80),0,gear!K80)</f>
        <v>0</v>
      </c>
      <c r="L80">
        <f>IF(ISBLANK(gear!L80),0,gear!L80)</f>
        <v>0</v>
      </c>
      <c r="M80" t="str">
        <f>IF(ISBLANK(gear!M80),0,gear!M80)</f>
        <v>atk</v>
      </c>
    </row>
    <row r="81" spans="1:13" x14ac:dyDescent="0.25">
      <c r="A81" t="s">
        <v>15</v>
      </c>
      <c r="B81">
        <f>IF(ISBLANK(gear!B81),0,gear!B81)</f>
        <v>35</v>
      </c>
      <c r="C81">
        <f>IF(ISBLANK(gear!C81),0,gear!C81)</f>
        <v>0</v>
      </c>
      <c r="D81">
        <f>IF(ISBLANK(gear!D81),0,gear!D81)</f>
        <v>0</v>
      </c>
      <c r="E81">
        <f>IF(ISBLANK(gear!E81),0,gear!E81)</f>
        <v>19</v>
      </c>
      <c r="F81">
        <f>IF(ISBLANK(gear!F81),0,gear!F81)</f>
        <v>0</v>
      </c>
      <c r="G81">
        <f>IF(ISBLANK(gear!G81),0,gear!G81)</f>
        <v>60</v>
      </c>
      <c r="H81">
        <f>IF(ISBLANK(gear!H81),0,gear!H81)</f>
        <v>0</v>
      </c>
      <c r="I81">
        <f>IF(ISBLANK(gear!I81),0,gear!I81)</f>
        <v>17</v>
      </c>
      <c r="J81">
        <f>IF(ISBLANK(gear!J81),0,gear!J81)</f>
        <v>0</v>
      </c>
      <c r="K81">
        <f>IF(ISBLANK(gear!K81),0,gear!K81)</f>
        <v>11</v>
      </c>
      <c r="L81">
        <f>IF(ISBLANK(gear!L81),0,gear!L81)</f>
        <v>0</v>
      </c>
      <c r="M81" t="str">
        <f>IF(ISBLANK(gear!M81),0,gear!M81)</f>
        <v>hp</v>
      </c>
    </row>
    <row r="82" spans="1:13" x14ac:dyDescent="0.25">
      <c r="A82" t="s">
        <v>15</v>
      </c>
      <c r="B82">
        <f>IF(ISBLANK(gear!B82),0,gear!B82)</f>
        <v>38</v>
      </c>
      <c r="C82">
        <f>IF(ISBLANK(gear!C82),0,gear!C82)</f>
        <v>61</v>
      </c>
      <c r="D82">
        <f>IF(ISBLANK(gear!D82),0,gear!D82)</f>
        <v>0</v>
      </c>
      <c r="E82">
        <f>IF(ISBLANK(gear!E82),0,gear!E82)</f>
        <v>16</v>
      </c>
      <c r="F82">
        <f>IF(ISBLANK(gear!F82),0,gear!F82)</f>
        <v>0</v>
      </c>
      <c r="G82">
        <f>IF(ISBLANK(gear!G82),0,gear!G82)</f>
        <v>60</v>
      </c>
      <c r="H82">
        <f>IF(ISBLANK(gear!H82),0,gear!H82)</f>
        <v>0</v>
      </c>
      <c r="I82">
        <f>IF(ISBLANK(gear!I82),0,gear!I82)</f>
        <v>0</v>
      </c>
      <c r="J82">
        <f>IF(ISBLANK(gear!J82),0,gear!J82)</f>
        <v>0</v>
      </c>
      <c r="K82">
        <f>IF(ISBLANK(gear!K82),0,gear!K82)</f>
        <v>0</v>
      </c>
      <c r="L82">
        <f>IF(ISBLANK(gear!L82),0,gear!L82)</f>
        <v>30</v>
      </c>
      <c r="M82" t="str">
        <f>IF(ISBLANK(gear!M82),0,gear!M82)</f>
        <v>hp</v>
      </c>
    </row>
    <row r="83" spans="1:13" x14ac:dyDescent="0.25">
      <c r="A83" t="s">
        <v>15</v>
      </c>
      <c r="B83">
        <f>IF(ISBLANK(gear!B83),0,gear!B83)</f>
        <v>0</v>
      </c>
      <c r="C83">
        <f>IF(ISBLANK(gear!C83),0,gear!C83)</f>
        <v>0</v>
      </c>
      <c r="D83">
        <f>IF(ISBLANK(gear!D83),0,gear!D83)</f>
        <v>0</v>
      </c>
      <c r="E83">
        <f>IF(ISBLANK(gear!E83),0,gear!E83)</f>
        <v>8</v>
      </c>
      <c r="F83">
        <f>IF(ISBLANK(gear!F83),0,gear!F83)</f>
        <v>14</v>
      </c>
      <c r="G83">
        <f>IF(ISBLANK(gear!G83),0,gear!G83)</f>
        <v>65</v>
      </c>
      <c r="H83">
        <f>IF(ISBLANK(gear!H83),0,gear!H83)</f>
        <v>0</v>
      </c>
      <c r="I83">
        <f>IF(ISBLANK(gear!I83),0,gear!I83)</f>
        <v>0</v>
      </c>
      <c r="J83">
        <f>IF(ISBLANK(gear!J83),0,gear!J83)</f>
        <v>9</v>
      </c>
      <c r="K83">
        <f>IF(ISBLANK(gear!K83),0,gear!K83)</f>
        <v>20</v>
      </c>
      <c r="L83">
        <f>IF(ISBLANK(gear!L83),0,gear!L83)</f>
        <v>0</v>
      </c>
      <c r="M83" t="str">
        <f>IF(ISBLANK(gear!M83),0,gear!M83)</f>
        <v>im</v>
      </c>
    </row>
    <row r="84" spans="1:13" x14ac:dyDescent="0.25">
      <c r="A84" t="s">
        <v>15</v>
      </c>
      <c r="B84">
        <f>IF(ISBLANK(gear!B84),0,gear!B84)</f>
        <v>0</v>
      </c>
      <c r="C84">
        <f>IF(ISBLANK(gear!C84),0,gear!C84)</f>
        <v>0</v>
      </c>
      <c r="D84">
        <f>IF(ISBLANK(gear!D84),0,gear!D84)</f>
        <v>0</v>
      </c>
      <c r="E84">
        <f>IF(ISBLANK(gear!E84),0,gear!E84)</f>
        <v>65</v>
      </c>
      <c r="F84">
        <f>IF(ISBLANK(gear!F84),0,gear!F84)</f>
        <v>0</v>
      </c>
      <c r="G84">
        <f>IF(ISBLANK(gear!G84),0,gear!G84)</f>
        <v>17</v>
      </c>
      <c r="H84">
        <f>IF(ISBLANK(gear!H84),0,gear!H84)</f>
        <v>20</v>
      </c>
      <c r="I84">
        <f>IF(ISBLANK(gear!I84),0,gear!I84)</f>
        <v>0</v>
      </c>
      <c r="J84">
        <f>IF(ISBLANK(gear!J84),0,gear!J84)</f>
        <v>9</v>
      </c>
      <c r="K84">
        <f>IF(ISBLANK(gear!K84),0,gear!K84)</f>
        <v>9</v>
      </c>
      <c r="L84">
        <f>IF(ISBLANK(gear!L84),0,gear!L84)</f>
        <v>0</v>
      </c>
      <c r="M84" t="str">
        <f>IF(ISBLANK(gear!M84),0,gear!M84)</f>
        <v>rage</v>
      </c>
    </row>
    <row r="85" spans="1:13" x14ac:dyDescent="0.25">
      <c r="A85" t="s">
        <v>15</v>
      </c>
      <c r="B85">
        <f>IF(ISBLANK(gear!B85),0,gear!B85)</f>
        <v>0</v>
      </c>
      <c r="C85">
        <f>IF(ISBLANK(gear!C85),0,gear!C85)</f>
        <v>0</v>
      </c>
      <c r="D85">
        <f>IF(ISBLANK(gear!D85),0,gear!D85)</f>
        <v>0</v>
      </c>
      <c r="E85">
        <f>IF(ISBLANK(gear!E85),0,gear!E85)</f>
        <v>11</v>
      </c>
      <c r="F85">
        <f>IF(ISBLANK(gear!F85),0,gear!F85)</f>
        <v>60</v>
      </c>
      <c r="G85">
        <f>IF(ISBLANK(gear!G85),0,gear!G85)</f>
        <v>0</v>
      </c>
      <c r="H85">
        <f>IF(ISBLANK(gear!H85),0,gear!H85)</f>
        <v>14</v>
      </c>
      <c r="I85">
        <f>IF(ISBLANK(gear!I85),0,gear!I85)</f>
        <v>10</v>
      </c>
      <c r="J85">
        <f>IF(ISBLANK(gear!J85),0,gear!J85)</f>
        <v>6</v>
      </c>
      <c r="K85">
        <f>IF(ISBLANK(gear!K85),0,gear!K85)</f>
        <v>0</v>
      </c>
      <c r="L85">
        <f>IF(ISBLANK(gear!L85),0,gear!L85)</f>
        <v>0</v>
      </c>
      <c r="M85" t="str">
        <f>IF(ISBLANK(gear!M85),0,gear!M85)</f>
        <v>spd</v>
      </c>
    </row>
    <row r="86" spans="1:13" x14ac:dyDescent="0.25">
      <c r="A86" t="s">
        <v>15</v>
      </c>
      <c r="B86">
        <f>IF(ISBLANK(gear!B86),0,gear!B86)</f>
        <v>0</v>
      </c>
      <c r="C86">
        <f>IF(ISBLANK(gear!C86),0,gear!C86)</f>
        <v>0</v>
      </c>
      <c r="D86">
        <f>IF(ISBLANK(gear!D86),0,gear!D86)</f>
        <v>0</v>
      </c>
      <c r="E86">
        <f>IF(ISBLANK(gear!E86),0,gear!E86)</f>
        <v>25</v>
      </c>
      <c r="F86">
        <f>IF(ISBLANK(gear!F86),0,gear!F86)</f>
        <v>11</v>
      </c>
      <c r="G86">
        <f>IF(ISBLANK(gear!G86),0,gear!G86)</f>
        <v>60</v>
      </c>
      <c r="H86">
        <f>IF(ISBLANK(gear!H86),0,gear!H86)</f>
        <v>5</v>
      </c>
      <c r="I86">
        <f>IF(ISBLANK(gear!I86),0,gear!I86)</f>
        <v>0</v>
      </c>
      <c r="J86">
        <f>IF(ISBLANK(gear!J86),0,gear!J86)</f>
        <v>6</v>
      </c>
      <c r="K86">
        <f>IF(ISBLANK(gear!K86),0,gear!K86)</f>
        <v>0</v>
      </c>
      <c r="L86">
        <f>IF(ISBLANK(gear!L86),0,gear!L86)</f>
        <v>0</v>
      </c>
      <c r="M86" t="str">
        <f>IF(ISBLANK(gear!M86),0,gear!M86)</f>
        <v>crit</v>
      </c>
    </row>
    <row r="87" spans="1:13" x14ac:dyDescent="0.25">
      <c r="A87" t="s">
        <v>15</v>
      </c>
      <c r="B87">
        <f>IF(ISBLANK(gear!B87),0,gear!B87)</f>
        <v>0</v>
      </c>
      <c r="C87">
        <f>IF(ISBLANK(gear!C87),0,gear!C87)</f>
        <v>0</v>
      </c>
      <c r="D87">
        <f>IF(ISBLANK(gear!D87),0,gear!D87)</f>
        <v>0</v>
      </c>
      <c r="E87">
        <f>IF(ISBLANK(gear!E87),0,gear!E87)</f>
        <v>0</v>
      </c>
      <c r="F87">
        <f>IF(ISBLANK(gear!F87),0,gear!F87)</f>
        <v>60</v>
      </c>
      <c r="G87">
        <f>IF(ISBLANK(gear!G87),0,gear!G87)</f>
        <v>24</v>
      </c>
      <c r="H87">
        <f>IF(ISBLANK(gear!H87),0,gear!H87)</f>
        <v>0</v>
      </c>
      <c r="I87">
        <f>IF(ISBLANK(gear!I87),0,gear!I87)</f>
        <v>4</v>
      </c>
      <c r="J87">
        <f>IF(ISBLANK(gear!J87),0,gear!J87)</f>
        <v>2</v>
      </c>
      <c r="K87">
        <f>IF(ISBLANK(gear!K87),0,gear!K87)</f>
        <v>0</v>
      </c>
      <c r="L87">
        <f>IF(ISBLANK(gear!L87),0,gear!L87)</f>
        <v>25</v>
      </c>
      <c r="M87" t="str">
        <f>IF(ISBLANK(gear!M87),0,gear!M87)</f>
        <v>eff</v>
      </c>
    </row>
    <row r="88" spans="1:13" x14ac:dyDescent="0.25">
      <c r="A88" t="s">
        <v>15</v>
      </c>
      <c r="B88">
        <f>IF(ISBLANK(gear!B88),0,gear!B88)</f>
        <v>0</v>
      </c>
      <c r="C88">
        <f>IF(ISBLANK(gear!C88),0,gear!C88)</f>
        <v>0</v>
      </c>
      <c r="D88">
        <f>IF(ISBLANK(gear!D88),0,gear!D88)</f>
        <v>0</v>
      </c>
      <c r="E88">
        <f>IF(ISBLANK(gear!E88),0,gear!E88)</f>
        <v>18</v>
      </c>
      <c r="F88">
        <f>IF(ISBLANK(gear!F88),0,gear!F88)</f>
        <v>12</v>
      </c>
      <c r="G88">
        <f>IF(ISBLANK(gear!G88),0,gear!G88)</f>
        <v>24</v>
      </c>
      <c r="H88">
        <f>IF(ISBLANK(gear!H88),0,gear!H88)</f>
        <v>4</v>
      </c>
      <c r="I88">
        <f>IF(ISBLANK(gear!I88),0,gear!I88)</f>
        <v>65</v>
      </c>
      <c r="J88">
        <f>IF(ISBLANK(gear!J88),0,gear!J88)</f>
        <v>0</v>
      </c>
      <c r="K88">
        <f>IF(ISBLANK(gear!K88),0,gear!K88)</f>
        <v>0</v>
      </c>
      <c r="L88">
        <f>IF(ISBLANK(gear!L88),0,gear!L88)</f>
        <v>0</v>
      </c>
      <c r="M88" t="str">
        <f>IF(ISBLANK(gear!M88),0,gear!M88)</f>
        <v>crit</v>
      </c>
    </row>
    <row r="89" spans="1:13" x14ac:dyDescent="0.25">
      <c r="A89" t="s">
        <v>15</v>
      </c>
      <c r="B89">
        <f>IF(ISBLANK(gear!B89),0,gear!B89)</f>
        <v>0</v>
      </c>
      <c r="C89">
        <f>IF(ISBLANK(gear!C89),0,gear!C89)</f>
        <v>0</v>
      </c>
      <c r="D89">
        <f>IF(ISBLANK(gear!D89),0,gear!D89)</f>
        <v>0</v>
      </c>
      <c r="E89">
        <f>IF(ISBLANK(gear!E89),0,gear!E89)</f>
        <v>0</v>
      </c>
      <c r="F89">
        <f>IF(ISBLANK(gear!F89),0,gear!F89)</f>
        <v>7</v>
      </c>
      <c r="G89">
        <f>IF(ISBLANK(gear!G89),0,gear!G89)</f>
        <v>50</v>
      </c>
      <c r="H89">
        <f>IF(ISBLANK(gear!H89),0,gear!H89)</f>
        <v>4</v>
      </c>
      <c r="I89">
        <f>IF(ISBLANK(gear!I89),0,gear!I89)</f>
        <v>0</v>
      </c>
      <c r="J89">
        <f>IF(ISBLANK(gear!J89),0,gear!J89)</f>
        <v>11</v>
      </c>
      <c r="K89">
        <f>IF(ISBLANK(gear!K89),0,gear!K89)</f>
        <v>19</v>
      </c>
      <c r="L89">
        <f>IF(ISBLANK(gear!L89),0,gear!L89)</f>
        <v>0</v>
      </c>
      <c r="M89" t="str">
        <f>IF(ISBLANK(gear!M89),0,gear!M89)</f>
        <v>spd</v>
      </c>
    </row>
    <row r="90" spans="1:13" x14ac:dyDescent="0.25">
      <c r="A90" t="s">
        <v>15</v>
      </c>
      <c r="B90">
        <f>IF(ISBLANK(gear!B90),0,gear!B90)</f>
        <v>0</v>
      </c>
      <c r="C90">
        <f>IF(ISBLANK(gear!C90),0,gear!C90)</f>
        <v>97</v>
      </c>
      <c r="D90">
        <f>IF(ISBLANK(gear!D90),0,gear!D90)</f>
        <v>0</v>
      </c>
      <c r="E90">
        <f>IF(ISBLANK(gear!E90),0,gear!E90)</f>
        <v>13</v>
      </c>
      <c r="F90">
        <f>IF(ISBLANK(gear!F90),0,gear!F90)</f>
        <v>0</v>
      </c>
      <c r="G90">
        <f>IF(ISBLANK(gear!G90),0,gear!G90)</f>
        <v>12</v>
      </c>
      <c r="H90">
        <f>IF(ISBLANK(gear!H90),0,gear!H90)</f>
        <v>0</v>
      </c>
      <c r="I90">
        <f>IF(ISBLANK(gear!I90),0,gear!I90)</f>
        <v>65</v>
      </c>
      <c r="J90">
        <f>IF(ISBLANK(gear!J90),0,gear!J90)</f>
        <v>7</v>
      </c>
      <c r="K90">
        <f>IF(ISBLANK(gear!K90),0,gear!K90)</f>
        <v>0</v>
      </c>
      <c r="L90">
        <f>IF(ISBLANK(gear!L90),0,gear!L90)</f>
        <v>0</v>
      </c>
      <c r="M90" t="str">
        <f>IF(ISBLANK(gear!M90),0,gear!M90)</f>
        <v>des</v>
      </c>
    </row>
    <row r="91" spans="1:13" x14ac:dyDescent="0.25">
      <c r="A91" t="s">
        <v>15</v>
      </c>
      <c r="B91">
        <f>IF(ISBLANK(gear!B91),0,gear!B91)</f>
        <v>0</v>
      </c>
      <c r="C91">
        <f>IF(ISBLANK(gear!C91),0,gear!C91)</f>
        <v>0</v>
      </c>
      <c r="D91">
        <f>IF(ISBLANK(gear!D91),0,gear!D91)</f>
        <v>0</v>
      </c>
      <c r="E91">
        <f>IF(ISBLANK(gear!E91),0,gear!E91)</f>
        <v>6</v>
      </c>
      <c r="F91">
        <f>IF(ISBLANK(gear!F91),0,gear!F91)</f>
        <v>0</v>
      </c>
      <c r="G91">
        <f>IF(ISBLANK(gear!G91),0,gear!G91)</f>
        <v>0</v>
      </c>
      <c r="H91">
        <f>IF(ISBLANK(gear!H91),0,gear!H91)</f>
        <v>14</v>
      </c>
      <c r="I91">
        <f>IF(ISBLANK(gear!I91),0,gear!I91)</f>
        <v>70</v>
      </c>
      <c r="J91">
        <f>IF(ISBLANK(gear!J91),0,gear!J91)</f>
        <v>12</v>
      </c>
      <c r="K91">
        <f>IF(ISBLANK(gear!K91),0,gear!K91)</f>
        <v>0</v>
      </c>
      <c r="L91">
        <f>IF(ISBLANK(gear!L91),0,gear!L91)</f>
        <v>10</v>
      </c>
      <c r="M91" t="str">
        <f>IF(ISBLANK(gear!M91),0,gear!M91)</f>
        <v>eff</v>
      </c>
    </row>
    <row r="92" spans="1:13" x14ac:dyDescent="0.25">
      <c r="A92" t="s">
        <v>15</v>
      </c>
      <c r="B92">
        <f>IF(ISBLANK(gear!B92),0,gear!B92)</f>
        <v>0</v>
      </c>
      <c r="C92">
        <f>IF(ISBLANK(gear!C92),0,gear!C92)</f>
        <v>0</v>
      </c>
      <c r="D92">
        <f>IF(ISBLANK(gear!D92),0,gear!D92)</f>
        <v>0</v>
      </c>
      <c r="E92">
        <f>IF(ISBLANK(gear!E92),0,gear!E92)</f>
        <v>10</v>
      </c>
      <c r="F92">
        <f>IF(ISBLANK(gear!F92),0,gear!F92)</f>
        <v>0</v>
      </c>
      <c r="G92">
        <f>IF(ISBLANK(gear!G92),0,gear!G92)</f>
        <v>20</v>
      </c>
      <c r="H92">
        <f>IF(ISBLANK(gear!H92),0,gear!H92)</f>
        <v>8</v>
      </c>
      <c r="I92">
        <f>IF(ISBLANK(gear!I92),0,gear!I92)</f>
        <v>70</v>
      </c>
      <c r="J92">
        <f>IF(ISBLANK(gear!J92),0,gear!J92)</f>
        <v>0</v>
      </c>
      <c r="K92">
        <f>IF(ISBLANK(gear!K92),0,gear!K92)</f>
        <v>0</v>
      </c>
      <c r="L92">
        <f>IF(ISBLANK(gear!L92),0,gear!L92)</f>
        <v>12</v>
      </c>
      <c r="M92" t="str">
        <f>IF(ISBLANK(gear!M92),0,gear!M92)</f>
        <v>des</v>
      </c>
    </row>
    <row r="93" spans="1:13" x14ac:dyDescent="0.25">
      <c r="A93" t="s">
        <v>15</v>
      </c>
      <c r="B93">
        <f>IF(ISBLANK(gear!B93),0,gear!B93)</f>
        <v>0</v>
      </c>
      <c r="C93">
        <f>IF(ISBLANK(gear!C93),0,gear!C93)</f>
        <v>54</v>
      </c>
      <c r="D93">
        <f>IF(ISBLANK(gear!D93),0,gear!D93)</f>
        <v>0</v>
      </c>
      <c r="E93">
        <f>IF(ISBLANK(gear!E93),0,gear!E93)</f>
        <v>0</v>
      </c>
      <c r="F93">
        <f>IF(ISBLANK(gear!F93),0,gear!F93)</f>
        <v>0</v>
      </c>
      <c r="G93">
        <f>IF(ISBLANK(gear!G93),0,gear!G93)</f>
        <v>17</v>
      </c>
      <c r="H93">
        <f>IF(ISBLANK(gear!H93),0,gear!H93)</f>
        <v>5</v>
      </c>
      <c r="I93">
        <f>IF(ISBLANK(gear!I93),0,gear!I93)</f>
        <v>65</v>
      </c>
      <c r="J93">
        <f>IF(ISBLANK(gear!J93),0,gear!J93)</f>
        <v>5</v>
      </c>
      <c r="K93">
        <f>IF(ISBLANK(gear!K93),0,gear!K93)</f>
        <v>0</v>
      </c>
      <c r="L93">
        <f>IF(ISBLANK(gear!L93),0,gear!L93)</f>
        <v>0</v>
      </c>
      <c r="M93" t="str">
        <f>IF(ISBLANK(gear!M93),0,gear!M93)</f>
        <v>spd</v>
      </c>
    </row>
    <row r="94" spans="1:13" x14ac:dyDescent="0.25">
      <c r="A94" t="s">
        <v>15</v>
      </c>
      <c r="B94">
        <f>IF(ISBLANK(gear!B94),0,gear!B94)</f>
        <v>0</v>
      </c>
      <c r="C94">
        <f>IF(ISBLANK(gear!C94),0,gear!C94)</f>
        <v>0</v>
      </c>
      <c r="D94">
        <f>IF(ISBLANK(gear!D94),0,gear!D94)</f>
        <v>0</v>
      </c>
      <c r="E94">
        <f>IF(ISBLANK(gear!E94),0,gear!E94)</f>
        <v>60</v>
      </c>
      <c r="F94">
        <f>IF(ISBLANK(gear!F94),0,gear!F94)</f>
        <v>0</v>
      </c>
      <c r="G94">
        <f>IF(ISBLANK(gear!G94),0,gear!G94)</f>
        <v>4</v>
      </c>
      <c r="H94">
        <f>IF(ISBLANK(gear!H94),0,gear!H94)</f>
        <v>9</v>
      </c>
      <c r="I94">
        <f>IF(ISBLANK(gear!I94),0,gear!I94)</f>
        <v>19</v>
      </c>
      <c r="J94">
        <f>IF(ISBLANK(gear!J94),0,gear!J94)</f>
        <v>8</v>
      </c>
      <c r="K94">
        <f>IF(ISBLANK(gear!K94),0,gear!K94)</f>
        <v>0</v>
      </c>
      <c r="L94">
        <f>IF(ISBLANK(gear!L94),0,gear!L94)</f>
        <v>0</v>
      </c>
      <c r="M94" t="str">
        <f>IF(ISBLANK(gear!M94),0,gear!M94)</f>
        <v>spd</v>
      </c>
    </row>
    <row r="95" spans="1:13" x14ac:dyDescent="0.25">
      <c r="A95" t="s">
        <v>15</v>
      </c>
      <c r="B95">
        <f>IF(ISBLANK(gear!B95),0,gear!B95)</f>
        <v>0</v>
      </c>
      <c r="C95">
        <f>IF(ISBLANK(gear!C95),0,gear!C95)</f>
        <v>59</v>
      </c>
      <c r="D95">
        <f>IF(ISBLANK(gear!D95),0,gear!D95)</f>
        <v>160</v>
      </c>
      <c r="E95">
        <f>IF(ISBLANK(gear!E95),0,gear!E95)</f>
        <v>60</v>
      </c>
      <c r="F95">
        <f>IF(ISBLANK(gear!F95),0,gear!F95)</f>
        <v>0</v>
      </c>
      <c r="G95">
        <f>IF(ISBLANK(gear!G95),0,gear!G95)</f>
        <v>0</v>
      </c>
      <c r="H95">
        <f>IF(ISBLANK(gear!H95),0,gear!H95)</f>
        <v>8</v>
      </c>
      <c r="I95">
        <f>IF(ISBLANK(gear!I95),0,gear!I95)</f>
        <v>17</v>
      </c>
      <c r="J95">
        <f>IF(ISBLANK(gear!J95),0,gear!J95)</f>
        <v>0</v>
      </c>
      <c r="K95">
        <f>IF(ISBLANK(gear!K95),0,gear!K95)</f>
        <v>0</v>
      </c>
      <c r="L95">
        <f>IF(ISBLANK(gear!L95),0,gear!L95)</f>
        <v>0</v>
      </c>
      <c r="M95" t="str">
        <f>IF(ISBLANK(gear!M95),0,gear!M95)</f>
        <v>rage</v>
      </c>
    </row>
    <row r="96" spans="1:13" x14ac:dyDescent="0.25">
      <c r="A96" t="s">
        <v>15</v>
      </c>
      <c r="B96">
        <f>IF(ISBLANK(gear!B96),0,gear!B96)</f>
        <v>0</v>
      </c>
      <c r="C96">
        <f>IF(ISBLANK(gear!C96),0,gear!C96)</f>
        <v>0</v>
      </c>
      <c r="D96">
        <f>IF(ISBLANK(gear!D96),0,gear!D96)</f>
        <v>0</v>
      </c>
      <c r="E96">
        <f>IF(ISBLANK(gear!E96),0,gear!E96)</f>
        <v>17</v>
      </c>
      <c r="F96">
        <f>IF(ISBLANK(gear!F96),0,gear!F96)</f>
        <v>0</v>
      </c>
      <c r="G96">
        <f>IF(ISBLANK(gear!G96),0,gear!G96)</f>
        <v>10</v>
      </c>
      <c r="H96">
        <f>IF(ISBLANK(gear!H96),0,gear!H96)</f>
        <v>6</v>
      </c>
      <c r="I96">
        <f>IF(ISBLANK(gear!I96),0,gear!I96)</f>
        <v>65</v>
      </c>
      <c r="J96">
        <f>IF(ISBLANK(gear!J96),0,gear!J96)</f>
        <v>3</v>
      </c>
      <c r="K96">
        <f>IF(ISBLANK(gear!K96),0,gear!K96)</f>
        <v>0</v>
      </c>
      <c r="L96">
        <f>IF(ISBLANK(gear!L96),0,gear!L96)</f>
        <v>0</v>
      </c>
      <c r="M96" t="str">
        <f>IF(ISBLANK(gear!M96),0,gear!M96)</f>
        <v>life</v>
      </c>
    </row>
    <row r="97" spans="1:13" x14ac:dyDescent="0.25">
      <c r="A97" t="s">
        <v>15</v>
      </c>
      <c r="B97">
        <f>IF(ISBLANK(gear!B97),0,gear!B97)</f>
        <v>0</v>
      </c>
      <c r="C97">
        <f>IF(ISBLANK(gear!C97),0,gear!C97)</f>
        <v>53</v>
      </c>
      <c r="D97">
        <f>IF(ISBLANK(gear!D97),0,gear!D97)</f>
        <v>0</v>
      </c>
      <c r="E97">
        <f>IF(ISBLANK(gear!E97),0,gear!E97)</f>
        <v>0</v>
      </c>
      <c r="F97">
        <f>IF(ISBLANK(gear!F97),0,gear!F97)</f>
        <v>0</v>
      </c>
      <c r="G97">
        <f>IF(ISBLANK(gear!G97),0,gear!G97)</f>
        <v>0</v>
      </c>
      <c r="H97">
        <f>IF(ISBLANK(gear!H97),0,gear!H97)</f>
        <v>0</v>
      </c>
      <c r="I97">
        <f>IF(ISBLANK(gear!I97),0,gear!I97)</f>
        <v>65</v>
      </c>
      <c r="J97">
        <f>IF(ISBLANK(gear!J97),0,gear!J97)</f>
        <v>9</v>
      </c>
      <c r="K97">
        <f>IF(ISBLANK(gear!K97),0,gear!K97)</f>
        <v>6</v>
      </c>
      <c r="L97">
        <f>IF(ISBLANK(gear!L97),0,gear!L97)</f>
        <v>5</v>
      </c>
      <c r="M97" t="str">
        <f>IF(ISBLANK(gear!M97),0,gear!M97)</f>
        <v>crit</v>
      </c>
    </row>
    <row r="98" spans="1:13" x14ac:dyDescent="0.25">
      <c r="A98" t="s">
        <v>15</v>
      </c>
      <c r="B98">
        <f>IF(ISBLANK(gear!B98),0,gear!B98)</f>
        <v>0</v>
      </c>
      <c r="C98">
        <f>IF(ISBLANK(gear!C98),0,gear!C98)</f>
        <v>64</v>
      </c>
      <c r="D98">
        <f>IF(ISBLANK(gear!D98),0,gear!D98)</f>
        <v>0</v>
      </c>
      <c r="E98">
        <f>IF(ISBLANK(gear!E98),0,gear!E98)</f>
        <v>0</v>
      </c>
      <c r="F98">
        <f>IF(ISBLANK(gear!F98),0,gear!F98)</f>
        <v>0</v>
      </c>
      <c r="G98">
        <f>IF(ISBLANK(gear!G98),0,gear!G98)</f>
        <v>47</v>
      </c>
      <c r="H98">
        <f>IF(ISBLANK(gear!H98),0,gear!H98)</f>
        <v>7</v>
      </c>
      <c r="I98">
        <f>IF(ISBLANK(gear!I98),0,gear!I98)</f>
        <v>11</v>
      </c>
      <c r="J98">
        <f>IF(ISBLANK(gear!J98),0,gear!J98)</f>
        <v>0</v>
      </c>
      <c r="K98">
        <f>IF(ISBLANK(gear!K98),0,gear!K98)</f>
        <v>9</v>
      </c>
      <c r="L98">
        <f>IF(ISBLANK(gear!L98),0,gear!L98)</f>
        <v>0</v>
      </c>
      <c r="M98" t="str">
        <f>IF(ISBLANK(gear!M98),0,gear!M98)</f>
        <v>hp</v>
      </c>
    </row>
    <row r="99" spans="1:13" x14ac:dyDescent="0.25">
      <c r="A99" t="s">
        <v>15</v>
      </c>
      <c r="B99">
        <f>IF(ISBLANK(gear!B99),0,gear!B99)</f>
        <v>132</v>
      </c>
      <c r="C99">
        <f>IF(ISBLANK(gear!C99),0,gear!C99)</f>
        <v>0</v>
      </c>
      <c r="D99">
        <f>IF(ISBLANK(gear!D99),0,gear!D99)</f>
        <v>0</v>
      </c>
      <c r="E99">
        <f>IF(ISBLANK(gear!E99),0,gear!E99)</f>
        <v>39</v>
      </c>
      <c r="F99">
        <f>IF(ISBLANK(gear!F99),0,gear!F99)</f>
        <v>7</v>
      </c>
      <c r="G99">
        <f>IF(ISBLANK(gear!G99),0,gear!G99)</f>
        <v>0</v>
      </c>
      <c r="H99">
        <f>IF(ISBLANK(gear!H99),0,gear!H99)</f>
        <v>5</v>
      </c>
      <c r="I99">
        <f>IF(ISBLANK(gear!I99),0,gear!I99)</f>
        <v>3</v>
      </c>
      <c r="J99">
        <f>IF(ISBLANK(gear!J99),0,gear!J99)</f>
        <v>0</v>
      </c>
      <c r="K99">
        <f>IF(ISBLANK(gear!K99),0,gear!K99)</f>
        <v>0</v>
      </c>
      <c r="L99">
        <f>IF(ISBLANK(gear!L99),0,gear!L99)</f>
        <v>0</v>
      </c>
      <c r="M99" t="str">
        <f>IF(ISBLANK(gear!M99),0,gear!M99)</f>
        <v>counter</v>
      </c>
    </row>
    <row r="100" spans="1:13" x14ac:dyDescent="0.25">
      <c r="A100" t="s">
        <v>15</v>
      </c>
      <c r="B100">
        <f>IF(ISBLANK(gear!B100),0,gear!B100)</f>
        <v>0</v>
      </c>
      <c r="C100">
        <f>IF(ISBLANK(gear!C100),0,gear!C100)</f>
        <v>0</v>
      </c>
      <c r="D100">
        <f>IF(ISBLANK(gear!D100),0,gear!D100)</f>
        <v>0</v>
      </c>
      <c r="E100">
        <f>IF(ISBLANK(gear!E100),0,gear!E100)</f>
        <v>0</v>
      </c>
      <c r="F100">
        <f>IF(ISBLANK(gear!F100),0,gear!F100)</f>
        <v>0</v>
      </c>
      <c r="G100">
        <f>IF(ISBLANK(gear!G100),0,gear!G100)</f>
        <v>51</v>
      </c>
      <c r="H100">
        <f>IF(ISBLANK(gear!H100),0,gear!H100)</f>
        <v>5</v>
      </c>
      <c r="I100">
        <f>IF(ISBLANK(gear!I100),0,gear!I100)</f>
        <v>0</v>
      </c>
      <c r="J100">
        <f>IF(ISBLANK(gear!J100),0,gear!J100)</f>
        <v>4</v>
      </c>
      <c r="K100">
        <f>IF(ISBLANK(gear!K100),0,gear!K100)</f>
        <v>23</v>
      </c>
      <c r="L100">
        <f>IF(ISBLANK(gear!L100),0,gear!L100)</f>
        <v>13</v>
      </c>
      <c r="M100" t="str">
        <f>IF(ISBLANK(gear!M100),0,gear!M100)</f>
        <v>spd</v>
      </c>
    </row>
    <row r="101" spans="1:13" x14ac:dyDescent="0.25">
      <c r="A101" t="s">
        <v>15</v>
      </c>
      <c r="B101">
        <f>IF(ISBLANK(gear!B101),0,gear!B101)</f>
        <v>0</v>
      </c>
      <c r="C101">
        <f>IF(ISBLANK(gear!C101),0,gear!C101)</f>
        <v>93</v>
      </c>
      <c r="D101">
        <f>IF(ISBLANK(gear!D101),0,gear!D101)</f>
        <v>0</v>
      </c>
      <c r="E101">
        <f>IF(ISBLANK(gear!E101),0,gear!E101)</f>
        <v>11</v>
      </c>
      <c r="F101">
        <f>IF(ISBLANK(gear!F101),0,gear!F101)</f>
        <v>0</v>
      </c>
      <c r="G101">
        <f>IF(ISBLANK(gear!G101),0,gear!G101)</f>
        <v>43</v>
      </c>
      <c r="H101">
        <f>IF(ISBLANK(gear!H101),0,gear!H101)</f>
        <v>0</v>
      </c>
      <c r="I101">
        <f>IF(ISBLANK(gear!I101),0,gear!I101)</f>
        <v>0</v>
      </c>
      <c r="J101">
        <f>IF(ISBLANK(gear!J101),0,gear!J101)</f>
        <v>3</v>
      </c>
      <c r="K101">
        <f>IF(ISBLANK(gear!K101),0,gear!K101)</f>
        <v>0</v>
      </c>
      <c r="L101">
        <f>IF(ISBLANK(gear!L101),0,gear!L101)</f>
        <v>8</v>
      </c>
      <c r="M101" t="str">
        <f>IF(ISBLANK(gear!M101),0,gear!M101)</f>
        <v>spd</v>
      </c>
    </row>
    <row r="102" spans="1:13" x14ac:dyDescent="0.25">
      <c r="A102" t="s">
        <v>15</v>
      </c>
      <c r="B102">
        <f>IF(ISBLANK(gear!B102),0,gear!B102)</f>
        <v>0</v>
      </c>
      <c r="C102">
        <f>IF(ISBLANK(gear!C102),0,gear!C102)</f>
        <v>0</v>
      </c>
      <c r="D102">
        <f>IF(ISBLANK(gear!D102),0,gear!D102)</f>
        <v>0</v>
      </c>
      <c r="E102">
        <f>IF(ISBLANK(gear!E102),0,gear!E102)</f>
        <v>0</v>
      </c>
      <c r="F102">
        <f>IF(ISBLANK(gear!F102),0,gear!F102)</f>
        <v>18</v>
      </c>
      <c r="G102">
        <f>IF(ISBLANK(gear!G102),0,gear!G102)</f>
        <v>28</v>
      </c>
      <c r="H102">
        <f>IF(ISBLANK(gear!H102),0,gear!H102)</f>
        <v>4</v>
      </c>
      <c r="I102">
        <f>IF(ISBLANK(gear!I102),0,gear!I102)</f>
        <v>0</v>
      </c>
      <c r="J102">
        <f>IF(ISBLANK(gear!J102),0,gear!J102)</f>
        <v>4</v>
      </c>
      <c r="K102">
        <f>IF(ISBLANK(gear!K102),0,gear!K102)</f>
        <v>12</v>
      </c>
      <c r="L102">
        <f>IF(ISBLANK(gear!L102),0,gear!L102)</f>
        <v>0</v>
      </c>
      <c r="M102" t="str">
        <f>IF(ISBLANK(gear!M102),0,gear!M102)</f>
        <v>spd</v>
      </c>
    </row>
    <row r="103" spans="1:13" x14ac:dyDescent="0.25">
      <c r="A103" t="s">
        <v>16</v>
      </c>
      <c r="B103">
        <f>IF(ISBLANK(gear!B103),0,gear!B103)</f>
        <v>0</v>
      </c>
      <c r="C103">
        <f>IF(ISBLANK(gear!C103),0,gear!C103)</f>
        <v>0</v>
      </c>
      <c r="D103">
        <f>IF(ISBLANK(gear!D103),0,gear!D103)</f>
        <v>0</v>
      </c>
      <c r="E103">
        <f>IF(ISBLANK(gear!E103),0,gear!E103)</f>
        <v>50</v>
      </c>
      <c r="F103">
        <f>IF(ISBLANK(gear!F103),0,gear!F103)</f>
        <v>0</v>
      </c>
      <c r="G103">
        <f>IF(ISBLANK(gear!G103),0,gear!G103)</f>
        <v>11</v>
      </c>
      <c r="H103">
        <f>IF(ISBLANK(gear!H103),0,gear!H103)</f>
        <v>7</v>
      </c>
      <c r="I103">
        <f>IF(ISBLANK(gear!I103),0,gear!I103)</f>
        <v>0</v>
      </c>
      <c r="J103">
        <f>IF(ISBLANK(gear!J103),0,gear!J103)</f>
        <v>5</v>
      </c>
      <c r="K103">
        <f>IF(ISBLANK(gear!K103),0,gear!K103)</f>
        <v>10</v>
      </c>
      <c r="L103">
        <f>IF(ISBLANK(gear!L103),0,gear!L103)</f>
        <v>0</v>
      </c>
      <c r="M103" t="str">
        <f>IF(ISBLANK(gear!M103),0,gear!M103)</f>
        <v>life</v>
      </c>
    </row>
    <row r="104" spans="1:13" x14ac:dyDescent="0.25">
      <c r="A104" t="s">
        <v>16</v>
      </c>
      <c r="B104">
        <f>IF(ISBLANK(gear!B104),0,gear!B104)</f>
        <v>0</v>
      </c>
      <c r="C104">
        <f>IF(ISBLANK(gear!C104),0,gear!C104)</f>
        <v>0</v>
      </c>
      <c r="D104">
        <f>IF(ISBLANK(gear!D104),0,gear!D104)</f>
        <v>0</v>
      </c>
      <c r="E104">
        <f>IF(ISBLANK(gear!E104),0,gear!E104)</f>
        <v>50</v>
      </c>
      <c r="F104">
        <f>IF(ISBLANK(gear!F104),0,gear!F104)</f>
        <v>7</v>
      </c>
      <c r="G104">
        <f>IF(ISBLANK(gear!G104),0,gear!G104)</f>
        <v>24</v>
      </c>
      <c r="H104">
        <f>IF(ISBLANK(gear!H104),0,gear!H104)</f>
        <v>11</v>
      </c>
      <c r="I104">
        <f>IF(ISBLANK(gear!I104),0,gear!I104)</f>
        <v>0</v>
      </c>
      <c r="J104">
        <f>IF(ISBLANK(gear!J104),0,gear!J104)</f>
        <v>4</v>
      </c>
      <c r="K104">
        <f>IF(ISBLANK(gear!K104),0,gear!K104)</f>
        <v>0</v>
      </c>
      <c r="L104">
        <f>IF(ISBLANK(gear!L104),0,gear!L104)</f>
        <v>0</v>
      </c>
      <c r="M104" t="str">
        <f>IF(ISBLANK(gear!M104),0,gear!M104)</f>
        <v>crit</v>
      </c>
    </row>
    <row r="105" spans="1:13" x14ac:dyDescent="0.25">
      <c r="A105" t="s">
        <v>16</v>
      </c>
      <c r="B105">
        <f>IF(ISBLANK(gear!B105),0,gear!B105)</f>
        <v>0</v>
      </c>
      <c r="C105">
        <f>IF(ISBLANK(gear!C105),0,gear!C105)</f>
        <v>0</v>
      </c>
      <c r="D105">
        <f>IF(ISBLANK(gear!D105),0,gear!D105)</f>
        <v>0</v>
      </c>
      <c r="E105">
        <f>IF(ISBLANK(gear!E105),0,gear!E105)</f>
        <v>60</v>
      </c>
      <c r="F105">
        <f>IF(ISBLANK(gear!F105),0,gear!F105)</f>
        <v>0</v>
      </c>
      <c r="G105">
        <f>IF(ISBLANK(gear!G105),0,gear!G105)</f>
        <v>11</v>
      </c>
      <c r="H105">
        <f>IF(ISBLANK(gear!H105),0,gear!H105)</f>
        <v>9</v>
      </c>
      <c r="I105">
        <f>IF(ISBLANK(gear!I105),0,gear!I105)</f>
        <v>0</v>
      </c>
      <c r="J105">
        <f>IF(ISBLANK(gear!J105),0,gear!J105)</f>
        <v>11</v>
      </c>
      <c r="K105">
        <f>IF(ISBLANK(gear!K105),0,gear!K105)</f>
        <v>12</v>
      </c>
      <c r="L105">
        <f>IF(ISBLANK(gear!L105),0,gear!L105)</f>
        <v>0</v>
      </c>
      <c r="M105" t="str">
        <f>IF(ISBLANK(gear!M105),0,gear!M105)</f>
        <v>eff</v>
      </c>
    </row>
    <row r="106" spans="1:13" x14ac:dyDescent="0.25">
      <c r="A106" t="s">
        <v>16</v>
      </c>
      <c r="B106">
        <f>IF(ISBLANK(gear!B106),0,gear!B106)</f>
        <v>0</v>
      </c>
      <c r="C106">
        <f>IF(ISBLANK(gear!C106),0,gear!C106)</f>
        <v>0</v>
      </c>
      <c r="D106">
        <f>IF(ISBLANK(gear!D106),0,gear!D106)</f>
        <v>0</v>
      </c>
      <c r="E106">
        <f>IF(ISBLANK(gear!E106),0,gear!E106)</f>
        <v>60</v>
      </c>
      <c r="F106">
        <f>IF(ISBLANK(gear!F106),0,gear!F106)</f>
        <v>12</v>
      </c>
      <c r="G106">
        <f>IF(ISBLANK(gear!G106),0,gear!G106)</f>
        <v>13</v>
      </c>
      <c r="H106">
        <f>IF(ISBLANK(gear!H106),0,gear!H106)</f>
        <v>11</v>
      </c>
      <c r="I106">
        <f>IF(ISBLANK(gear!I106),0,gear!I106)</f>
        <v>13</v>
      </c>
      <c r="J106">
        <f>IF(ISBLANK(gear!J106),0,gear!J106)</f>
        <v>0</v>
      </c>
      <c r="K106">
        <f>IF(ISBLANK(gear!K106),0,gear!K106)</f>
        <v>0</v>
      </c>
      <c r="L106">
        <f>IF(ISBLANK(gear!L106),0,gear!L106)</f>
        <v>0</v>
      </c>
      <c r="M106" t="str">
        <f>IF(ISBLANK(gear!M106),0,gear!M106)</f>
        <v>im</v>
      </c>
    </row>
    <row r="107" spans="1:13" x14ac:dyDescent="0.25">
      <c r="A107" t="s">
        <v>16</v>
      </c>
      <c r="B107">
        <f>IF(ISBLANK(gear!B107),0,gear!B107)</f>
        <v>0</v>
      </c>
      <c r="C107">
        <f>IF(ISBLANK(gear!C107),0,gear!C107)</f>
        <v>0</v>
      </c>
      <c r="D107">
        <f>IF(ISBLANK(gear!D107),0,gear!D107)</f>
        <v>0</v>
      </c>
      <c r="E107">
        <f>IF(ISBLANK(gear!E107),0,gear!E107)</f>
        <v>0</v>
      </c>
      <c r="F107">
        <f>IF(ISBLANK(gear!F107),0,gear!F107)</f>
        <v>7</v>
      </c>
      <c r="G107">
        <f>IF(ISBLANK(gear!G107),0,gear!G107)</f>
        <v>60</v>
      </c>
      <c r="H107">
        <f>IF(ISBLANK(gear!H107),0,gear!H107)</f>
        <v>14</v>
      </c>
      <c r="I107">
        <f>IF(ISBLANK(gear!I107),0,gear!I107)</f>
        <v>0</v>
      </c>
      <c r="J107">
        <f>IF(ISBLANK(gear!J107),0,gear!J107)</f>
        <v>7</v>
      </c>
      <c r="K107">
        <f>IF(ISBLANK(gear!K107),0,gear!K107)</f>
        <v>0</v>
      </c>
      <c r="L107">
        <f>IF(ISBLANK(gear!L107),0,gear!L107)</f>
        <v>18</v>
      </c>
      <c r="M107" t="str">
        <f>IF(ISBLANK(gear!M107),0,gear!M107)</f>
        <v>hp</v>
      </c>
    </row>
    <row r="108" spans="1:13" x14ac:dyDescent="0.25">
      <c r="A108" t="s">
        <v>16</v>
      </c>
      <c r="B108">
        <f>IF(ISBLANK(gear!B108),0,gear!B108)</f>
        <v>0</v>
      </c>
      <c r="C108">
        <f>IF(ISBLANK(gear!C108),0,gear!C108)</f>
        <v>0</v>
      </c>
      <c r="D108">
        <f>IF(ISBLANK(gear!D108),0,gear!D108)</f>
        <v>0</v>
      </c>
      <c r="E108">
        <f>IF(ISBLANK(gear!E108),0,gear!E108)</f>
        <v>0</v>
      </c>
      <c r="F108">
        <f>IF(ISBLANK(gear!F108),0,gear!F108)</f>
        <v>28</v>
      </c>
      <c r="G108">
        <f>IF(ISBLANK(gear!G108),0,gear!G108)</f>
        <v>60</v>
      </c>
      <c r="H108">
        <f>IF(ISBLANK(gear!H108),0,gear!H108)</f>
        <v>7</v>
      </c>
      <c r="I108">
        <f>IF(ISBLANK(gear!I108),0,gear!I108)</f>
        <v>0</v>
      </c>
      <c r="J108">
        <f>IF(ISBLANK(gear!J108),0,gear!J108)</f>
        <v>4</v>
      </c>
      <c r="K108">
        <f>IF(ISBLANK(gear!K108),0,gear!K108)</f>
        <v>0</v>
      </c>
      <c r="L108">
        <f>IF(ISBLANK(gear!L108),0,gear!L108)</f>
        <v>12</v>
      </c>
      <c r="M108" t="str">
        <f>IF(ISBLANK(gear!M108),0,gear!M108)</f>
        <v>hp</v>
      </c>
    </row>
    <row r="109" spans="1:13" x14ac:dyDescent="0.25">
      <c r="A109" t="s">
        <v>16</v>
      </c>
      <c r="B109">
        <f>IF(ISBLANK(gear!B109),0,gear!B109)</f>
        <v>0</v>
      </c>
      <c r="C109">
        <f>IF(ISBLANK(gear!C109),0,gear!C109)</f>
        <v>0</v>
      </c>
      <c r="D109">
        <f>IF(ISBLANK(gear!D109),0,gear!D109)</f>
        <v>0</v>
      </c>
      <c r="E109">
        <f>IF(ISBLANK(gear!E109),0,gear!E109)</f>
        <v>60</v>
      </c>
      <c r="F109">
        <f>IF(ISBLANK(gear!F109),0,gear!F109)</f>
        <v>0</v>
      </c>
      <c r="G109">
        <f>IF(ISBLANK(gear!G109),0,gear!G109)</f>
        <v>12</v>
      </c>
      <c r="H109">
        <f>IF(ISBLANK(gear!H109),0,gear!H109)</f>
        <v>9</v>
      </c>
      <c r="I109">
        <f>IF(ISBLANK(gear!I109),0,gear!I109)</f>
        <v>24</v>
      </c>
      <c r="J109">
        <f>IF(ISBLANK(gear!J109),0,gear!J109)</f>
        <v>4</v>
      </c>
      <c r="K109">
        <f>IF(ISBLANK(gear!K109),0,gear!K109)</f>
        <v>0</v>
      </c>
      <c r="L109">
        <f>IF(ISBLANK(gear!L109),0,gear!L109)</f>
        <v>0</v>
      </c>
      <c r="M109" t="str">
        <f>IF(ISBLANK(gear!M109),0,gear!M109)</f>
        <v>atk</v>
      </c>
    </row>
    <row r="110" spans="1:13" x14ac:dyDescent="0.25">
      <c r="A110" t="s">
        <v>16</v>
      </c>
      <c r="B110">
        <f>IF(ISBLANK(gear!B110),0,gear!B110)</f>
        <v>0</v>
      </c>
      <c r="C110">
        <f>IF(ISBLANK(gear!C110),0,gear!C110)</f>
        <v>0</v>
      </c>
      <c r="D110">
        <f>IF(ISBLANK(gear!D110),0,gear!D110)</f>
        <v>0</v>
      </c>
      <c r="E110">
        <f>IF(ISBLANK(gear!E110),0,gear!E110)</f>
        <v>60</v>
      </c>
      <c r="F110">
        <f>IF(ISBLANK(gear!F110),0,gear!F110)</f>
        <v>0</v>
      </c>
      <c r="G110">
        <f>IF(ISBLANK(gear!G110),0,gear!G110)</f>
        <v>12</v>
      </c>
      <c r="H110">
        <f>IF(ISBLANK(gear!H110),0,gear!H110)</f>
        <v>9</v>
      </c>
      <c r="I110">
        <f>IF(ISBLANK(gear!I110),0,gear!I110)</f>
        <v>11</v>
      </c>
      <c r="J110">
        <f>IF(ISBLANK(gear!J110),0,gear!J110)</f>
        <v>0</v>
      </c>
      <c r="K110">
        <f>IF(ISBLANK(gear!K110),0,gear!K110)</f>
        <v>0</v>
      </c>
      <c r="L110">
        <f>IF(ISBLANK(gear!L110),0,gear!L110)</f>
        <v>0</v>
      </c>
      <c r="M110" t="str">
        <f>IF(ISBLANK(gear!M110),0,gear!M110)</f>
        <v>atk</v>
      </c>
    </row>
    <row r="111" spans="1:13" x14ac:dyDescent="0.25">
      <c r="A111" t="s">
        <v>16</v>
      </c>
      <c r="B111">
        <f>IF(ISBLANK(gear!B111),0,gear!B111)</f>
        <v>0</v>
      </c>
      <c r="C111">
        <f>IF(ISBLANK(gear!C111),0,gear!C111)</f>
        <v>96</v>
      </c>
      <c r="D111">
        <f>IF(ISBLANK(gear!D111),0,gear!D111)</f>
        <v>0</v>
      </c>
      <c r="E111">
        <f>IF(ISBLANK(gear!E111),0,gear!E111)</f>
        <v>0</v>
      </c>
      <c r="F111">
        <f>IF(ISBLANK(gear!F111),0,gear!F111)</f>
        <v>6</v>
      </c>
      <c r="G111">
        <f>IF(ISBLANK(gear!G111),0,gear!G111)</f>
        <v>60</v>
      </c>
      <c r="H111">
        <f>IF(ISBLANK(gear!H111),0,gear!H111)</f>
        <v>0</v>
      </c>
      <c r="I111">
        <f>IF(ISBLANK(gear!I111),0,gear!I111)</f>
        <v>11</v>
      </c>
      <c r="J111">
        <f>IF(ISBLANK(gear!J111),0,gear!J111)</f>
        <v>10</v>
      </c>
      <c r="K111">
        <f>IF(ISBLANK(gear!K111),0,gear!K111)</f>
        <v>0</v>
      </c>
      <c r="L111">
        <f>IF(ISBLANK(gear!L111),0,gear!L111)</f>
        <v>0</v>
      </c>
      <c r="M111" t="str">
        <f>IF(ISBLANK(gear!M111),0,gear!M111)</f>
        <v>spd</v>
      </c>
    </row>
    <row r="112" spans="1:13" x14ac:dyDescent="0.25">
      <c r="A112" t="s">
        <v>16</v>
      </c>
      <c r="B112">
        <f>IF(ISBLANK(gear!B112),0,gear!B112)</f>
        <v>0</v>
      </c>
      <c r="C112">
        <f>IF(ISBLANK(gear!C112),0,gear!C112)</f>
        <v>0</v>
      </c>
      <c r="D112">
        <f>IF(ISBLANK(gear!D112),0,gear!D112)</f>
        <v>0</v>
      </c>
      <c r="E112">
        <f>IF(ISBLANK(gear!E112),0,gear!E112)</f>
        <v>0</v>
      </c>
      <c r="F112">
        <f>IF(ISBLANK(gear!F112),0,gear!F112)</f>
        <v>0</v>
      </c>
      <c r="G112">
        <f>IF(ISBLANK(gear!G112),0,gear!G112)</f>
        <v>60</v>
      </c>
      <c r="H112">
        <f>IF(ISBLANK(gear!H112),0,gear!H112)</f>
        <v>0</v>
      </c>
      <c r="I112">
        <f>IF(ISBLANK(gear!I112),0,gear!I112)</f>
        <v>12</v>
      </c>
      <c r="J112">
        <f>IF(ISBLANK(gear!J112),0,gear!J112)</f>
        <v>6</v>
      </c>
      <c r="K112">
        <f>IF(ISBLANK(gear!K112),0,gear!K112)</f>
        <v>13</v>
      </c>
      <c r="L112">
        <f>IF(ISBLANK(gear!L112),0,gear!L112)</f>
        <v>11</v>
      </c>
      <c r="M112" t="str">
        <f>IF(ISBLANK(gear!M112),0,gear!M112)</f>
        <v>spd</v>
      </c>
    </row>
    <row r="113" spans="1:13" x14ac:dyDescent="0.25">
      <c r="A113" t="s">
        <v>16</v>
      </c>
      <c r="B113">
        <f>IF(ISBLANK(gear!B113),0,gear!B113)</f>
        <v>36</v>
      </c>
      <c r="C113">
        <f>IF(ISBLANK(gear!C113),0,gear!C113)</f>
        <v>92</v>
      </c>
      <c r="D113">
        <f>IF(ISBLANK(gear!D113),0,gear!D113)</f>
        <v>547</v>
      </c>
      <c r="E113">
        <f>IF(ISBLANK(gear!E113),0,gear!E113)</f>
        <v>0</v>
      </c>
      <c r="F113">
        <f>IF(ISBLANK(gear!F113),0,gear!F113)</f>
        <v>0</v>
      </c>
      <c r="G113">
        <f>IF(ISBLANK(gear!G113),0,gear!G113)</f>
        <v>60</v>
      </c>
      <c r="H113">
        <f>IF(ISBLANK(gear!H113),0,gear!H113)</f>
        <v>0</v>
      </c>
      <c r="I113">
        <f>IF(ISBLANK(gear!I113),0,gear!I113)</f>
        <v>0</v>
      </c>
      <c r="J113">
        <f>IF(ISBLANK(gear!J113),0,gear!J113)</f>
        <v>8</v>
      </c>
      <c r="K113">
        <f>IF(ISBLANK(gear!K113),0,gear!K113)</f>
        <v>0</v>
      </c>
      <c r="L113">
        <f>IF(ISBLANK(gear!L113),0,gear!L113)</f>
        <v>0</v>
      </c>
      <c r="M113" t="str">
        <f>IF(ISBLANK(gear!M113),0,gear!M113)</f>
        <v>spd</v>
      </c>
    </row>
    <row r="114" spans="1:13" x14ac:dyDescent="0.25">
      <c r="A114" t="s">
        <v>16</v>
      </c>
      <c r="B114">
        <f>IF(ISBLANK(gear!B114),0,gear!B114)</f>
        <v>0</v>
      </c>
      <c r="C114">
        <f>IF(ISBLANK(gear!C114),0,gear!C114)</f>
        <v>0</v>
      </c>
      <c r="D114">
        <f>IF(ISBLANK(gear!D114),0,gear!D114)</f>
        <v>0</v>
      </c>
      <c r="E114">
        <f>IF(ISBLANK(gear!E114),0,gear!E114)</f>
        <v>65</v>
      </c>
      <c r="F114">
        <f>IF(ISBLANK(gear!F114),0,gear!F114)</f>
        <v>8</v>
      </c>
      <c r="G114">
        <f>IF(ISBLANK(gear!G114),0,gear!G114)</f>
        <v>0</v>
      </c>
      <c r="H114">
        <f>IF(ISBLANK(gear!H114),0,gear!H114)</f>
        <v>5</v>
      </c>
      <c r="I114">
        <f>IF(ISBLANK(gear!I114),0,gear!I114)</f>
        <v>24</v>
      </c>
      <c r="J114">
        <f>IF(ISBLANK(gear!J114),0,gear!J114)</f>
        <v>0</v>
      </c>
      <c r="K114">
        <f>IF(ISBLANK(gear!K114),0,gear!K114)</f>
        <v>19</v>
      </c>
      <c r="L114">
        <f>IF(ISBLANK(gear!L114),0,gear!L114)</f>
        <v>0</v>
      </c>
      <c r="M114" t="str">
        <f>IF(ISBLANK(gear!M114),0,gear!M114)</f>
        <v>des</v>
      </c>
    </row>
    <row r="115" spans="1:13" x14ac:dyDescent="0.25">
      <c r="A115" t="s">
        <v>16</v>
      </c>
      <c r="B115">
        <f>IF(ISBLANK(gear!B115),0,gear!B115)</f>
        <v>0</v>
      </c>
      <c r="C115">
        <f>IF(ISBLANK(gear!C115),0,gear!C115)</f>
        <v>0</v>
      </c>
      <c r="D115">
        <f>IF(ISBLANK(gear!D115),0,gear!D115)</f>
        <v>0</v>
      </c>
      <c r="E115">
        <f>IF(ISBLANK(gear!E115),0,gear!E115)</f>
        <v>15</v>
      </c>
      <c r="F115">
        <f>IF(ISBLANK(gear!F115),0,gear!F115)</f>
        <v>0</v>
      </c>
      <c r="G115">
        <f>IF(ISBLANK(gear!G115),0,gear!G115)</f>
        <v>65</v>
      </c>
      <c r="H115">
        <f>IF(ISBLANK(gear!H115),0,gear!H115)</f>
        <v>13</v>
      </c>
      <c r="I115">
        <f>IF(ISBLANK(gear!I115),0,gear!I115)</f>
        <v>0</v>
      </c>
      <c r="J115">
        <f>IF(ISBLANK(gear!J115),0,gear!J115)</f>
        <v>11</v>
      </c>
      <c r="K115">
        <f>IF(ISBLANK(gear!K115),0,gear!K115)</f>
        <v>0</v>
      </c>
      <c r="L115">
        <f>IF(ISBLANK(gear!L115),0,gear!L115)</f>
        <v>5</v>
      </c>
      <c r="M115" t="str">
        <f>IF(ISBLANK(gear!M115),0,gear!M115)</f>
        <v>def</v>
      </c>
    </row>
    <row r="116" spans="1:13" x14ac:dyDescent="0.25">
      <c r="A116" t="s">
        <v>16</v>
      </c>
      <c r="B116">
        <f>IF(ISBLANK(gear!B116),0,gear!B116)</f>
        <v>515</v>
      </c>
      <c r="C116">
        <f>IF(ISBLANK(gear!C116),0,gear!C116)</f>
        <v>70</v>
      </c>
      <c r="D116">
        <f>IF(ISBLANK(gear!D116),0,gear!D116)</f>
        <v>0</v>
      </c>
      <c r="E116">
        <f>IF(ISBLANK(gear!E116),0,gear!E116)</f>
        <v>0</v>
      </c>
      <c r="F116">
        <f>IF(ISBLANK(gear!F116),0,gear!F116)</f>
        <v>18</v>
      </c>
      <c r="G116">
        <f>IF(ISBLANK(gear!G116),0,gear!G116)</f>
        <v>0</v>
      </c>
      <c r="H116">
        <f>IF(ISBLANK(gear!H116),0,gear!H116)</f>
        <v>0</v>
      </c>
      <c r="I116">
        <f>IF(ISBLANK(gear!I116),0,gear!I116)</f>
        <v>0</v>
      </c>
      <c r="J116">
        <f>IF(ISBLANK(gear!J116),0,gear!J116)</f>
        <v>11</v>
      </c>
      <c r="K116">
        <f>IF(ISBLANK(gear!K116),0,gear!K116)</f>
        <v>6</v>
      </c>
      <c r="L116">
        <f>IF(ISBLANK(gear!L116),0,gear!L116)</f>
        <v>0</v>
      </c>
      <c r="M116" t="str">
        <f>IF(ISBLANK(gear!M116),0,gear!M116)</f>
        <v>def</v>
      </c>
    </row>
    <row r="117" spans="1:13" x14ac:dyDescent="0.25">
      <c r="A117" t="s">
        <v>16</v>
      </c>
      <c r="B117">
        <f>IF(ISBLANK(gear!B117),0,gear!B117)</f>
        <v>0</v>
      </c>
      <c r="C117">
        <f>IF(ISBLANK(gear!C117),0,gear!C117)</f>
        <v>0</v>
      </c>
      <c r="D117">
        <f>IF(ISBLANK(gear!D117),0,gear!D117)</f>
        <v>0</v>
      </c>
      <c r="E117">
        <f>IF(ISBLANK(gear!E117),0,gear!E117)</f>
        <v>18</v>
      </c>
      <c r="F117">
        <f>IF(ISBLANK(gear!F117),0,gear!F117)</f>
        <v>8</v>
      </c>
      <c r="G117">
        <f>IF(ISBLANK(gear!G117),0,gear!G117)</f>
        <v>15</v>
      </c>
      <c r="H117">
        <f>IF(ISBLANK(gear!H117),0,gear!H117)</f>
        <v>0</v>
      </c>
      <c r="I117">
        <f>IF(ISBLANK(gear!I117),0,gear!I117)</f>
        <v>18</v>
      </c>
      <c r="J117">
        <f>IF(ISBLANK(gear!J117),0,gear!J117)</f>
        <v>0</v>
      </c>
      <c r="K117">
        <f>IF(ISBLANK(gear!K117),0,gear!K117)</f>
        <v>65</v>
      </c>
      <c r="L117">
        <f>IF(ISBLANK(gear!L117),0,gear!L117)</f>
        <v>0</v>
      </c>
      <c r="M117" t="str">
        <f>IF(ISBLANK(gear!M117),0,gear!M117)</f>
        <v>eff</v>
      </c>
    </row>
    <row r="118" spans="1:13" x14ac:dyDescent="0.25">
      <c r="A118" t="s">
        <v>16</v>
      </c>
      <c r="B118">
        <f>IF(ISBLANK(gear!B118),0,gear!B118)</f>
        <v>0</v>
      </c>
      <c r="C118">
        <f>IF(ISBLANK(gear!C118),0,gear!C118)</f>
        <v>0</v>
      </c>
      <c r="D118">
        <f>IF(ISBLANK(gear!D118),0,gear!D118)</f>
        <v>0</v>
      </c>
      <c r="E118">
        <f>IF(ISBLANK(gear!E118),0,gear!E118)</f>
        <v>0</v>
      </c>
      <c r="F118">
        <f>IF(ISBLANK(gear!F118),0,gear!F118)</f>
        <v>14</v>
      </c>
      <c r="G118">
        <f>IF(ISBLANK(gear!G118),0,gear!G118)</f>
        <v>0</v>
      </c>
      <c r="H118">
        <f>IF(ISBLANK(gear!H118),0,gear!H118)</f>
        <v>3</v>
      </c>
      <c r="I118">
        <f>IF(ISBLANK(gear!I118),0,gear!I118)</f>
        <v>21</v>
      </c>
      <c r="J118">
        <f>IF(ISBLANK(gear!J118),0,gear!J118)</f>
        <v>0</v>
      </c>
      <c r="K118">
        <f>IF(ISBLANK(gear!K118),0,gear!K118)</f>
        <v>13</v>
      </c>
      <c r="L118">
        <f>IF(ISBLANK(gear!L118),0,gear!L118)</f>
        <v>60</v>
      </c>
      <c r="M118" t="str">
        <f>IF(ISBLANK(gear!M118),0,gear!M118)</f>
        <v>spd</v>
      </c>
    </row>
    <row r="119" spans="1:13" x14ac:dyDescent="0.25">
      <c r="A119" t="s">
        <v>16</v>
      </c>
      <c r="B119">
        <f>IF(ISBLANK(gear!B119),0,gear!B119)</f>
        <v>0</v>
      </c>
      <c r="C119">
        <f>IF(ISBLANK(gear!C119),0,gear!C119)</f>
        <v>0</v>
      </c>
      <c r="D119">
        <f>IF(ISBLANK(gear!D119),0,gear!D119)</f>
        <v>0</v>
      </c>
      <c r="E119">
        <f>IF(ISBLANK(gear!E119),0,gear!E119)</f>
        <v>60</v>
      </c>
      <c r="F119">
        <f>IF(ISBLANK(gear!F119),0,gear!F119)</f>
        <v>0</v>
      </c>
      <c r="G119">
        <f>IF(ISBLANK(gear!G119),0,gear!G119)</f>
        <v>12</v>
      </c>
      <c r="H119">
        <f>IF(ISBLANK(gear!H119),0,gear!H119)</f>
        <v>0</v>
      </c>
      <c r="I119">
        <f>IF(ISBLANK(gear!I119),0,gear!I119)</f>
        <v>8</v>
      </c>
      <c r="J119">
        <f>IF(ISBLANK(gear!J119),0,gear!J119)</f>
        <v>5</v>
      </c>
      <c r="K119">
        <f>IF(ISBLANK(gear!K119),0,gear!K119)</f>
        <v>20</v>
      </c>
      <c r="L119">
        <f>IF(ISBLANK(gear!L119),0,gear!L119)</f>
        <v>0</v>
      </c>
      <c r="M119" t="str">
        <f>IF(ISBLANK(gear!M119),0,gear!M119)</f>
        <v>life</v>
      </c>
    </row>
    <row r="120" spans="1:13" x14ac:dyDescent="0.25">
      <c r="A120" t="s">
        <v>16</v>
      </c>
      <c r="B120">
        <f>IF(ISBLANK(gear!B120),0,gear!B120)</f>
        <v>0</v>
      </c>
      <c r="C120">
        <f>IF(ISBLANK(gear!C120),0,gear!C120)</f>
        <v>0</v>
      </c>
      <c r="D120">
        <f>IF(ISBLANK(gear!D120),0,gear!D120)</f>
        <v>0</v>
      </c>
      <c r="E120">
        <f>IF(ISBLANK(gear!E120),0,gear!E120)</f>
        <v>15</v>
      </c>
      <c r="F120">
        <f>IF(ISBLANK(gear!F120),0,gear!F120)</f>
        <v>15</v>
      </c>
      <c r="G120">
        <f>IF(ISBLANK(gear!G120),0,gear!G120)</f>
        <v>60</v>
      </c>
      <c r="H120">
        <f>IF(ISBLANK(gear!H120),0,gear!H120)</f>
        <v>9</v>
      </c>
      <c r="I120">
        <f>IF(ISBLANK(gear!I120),0,gear!I120)</f>
        <v>0</v>
      </c>
      <c r="J120">
        <f>IF(ISBLANK(gear!J120),0,gear!J120)</f>
        <v>0</v>
      </c>
      <c r="K120">
        <f>IF(ISBLANK(gear!K120),0,gear!K120)</f>
        <v>0</v>
      </c>
      <c r="L120">
        <f>IF(ISBLANK(gear!L120),0,gear!L120)</f>
        <v>12</v>
      </c>
      <c r="M120" t="str">
        <f>IF(ISBLANK(gear!M120),0,gear!M120)</f>
        <v>counter</v>
      </c>
    </row>
    <row r="121" spans="1:13" x14ac:dyDescent="0.25">
      <c r="A121" t="s">
        <v>16</v>
      </c>
      <c r="B121">
        <f>IF(ISBLANK(gear!B121),0,gear!B121)</f>
        <v>0</v>
      </c>
      <c r="C121">
        <f>IF(ISBLANK(gear!C121),0,gear!C121)</f>
        <v>0</v>
      </c>
      <c r="D121">
        <f>IF(ISBLANK(gear!D121),0,gear!D121)</f>
        <v>0</v>
      </c>
      <c r="E121">
        <f>IF(ISBLANK(gear!E121),0,gear!E121)</f>
        <v>60</v>
      </c>
      <c r="F121">
        <f>IF(ISBLANK(gear!F121),0,gear!F121)</f>
        <v>11</v>
      </c>
      <c r="G121">
        <f>IF(ISBLANK(gear!G121),0,gear!G121)</f>
        <v>16</v>
      </c>
      <c r="H121">
        <f>IF(ISBLANK(gear!H121),0,gear!H121)</f>
        <v>5</v>
      </c>
      <c r="I121">
        <f>IF(ISBLANK(gear!I121),0,gear!I121)</f>
        <v>14</v>
      </c>
      <c r="J121">
        <f>IF(ISBLANK(gear!J121),0,gear!J121)</f>
        <v>0</v>
      </c>
      <c r="K121">
        <f>IF(ISBLANK(gear!K121),0,gear!K121)</f>
        <v>0</v>
      </c>
      <c r="L121">
        <f>IF(ISBLANK(gear!L121),0,gear!L121)</f>
        <v>0</v>
      </c>
      <c r="M121" t="str">
        <f>IF(ISBLANK(gear!M121),0,gear!M121)</f>
        <v>life</v>
      </c>
    </row>
    <row r="122" spans="1:13" x14ac:dyDescent="0.25">
      <c r="A122" t="s">
        <v>16</v>
      </c>
      <c r="B122">
        <f>IF(ISBLANK(gear!B122),0,gear!B122)</f>
        <v>0</v>
      </c>
      <c r="C122">
        <f>IF(ISBLANK(gear!C122),0,gear!C122)</f>
        <v>0</v>
      </c>
      <c r="D122">
        <f>IF(ISBLANK(gear!D122),0,gear!D122)</f>
        <v>0</v>
      </c>
      <c r="E122">
        <f>IF(ISBLANK(gear!E122),0,gear!E122)</f>
        <v>65</v>
      </c>
      <c r="F122">
        <f>IF(ISBLANK(gear!F122),0,gear!F122)</f>
        <v>0</v>
      </c>
      <c r="G122">
        <f>IF(ISBLANK(gear!G122),0,gear!G122)</f>
        <v>0</v>
      </c>
      <c r="H122">
        <f>IF(ISBLANK(gear!H122),0,gear!H122)</f>
        <v>7</v>
      </c>
      <c r="I122">
        <f>IF(ISBLANK(gear!I122),0,gear!I122)</f>
        <v>5</v>
      </c>
      <c r="J122">
        <f>IF(ISBLANK(gear!J122),0,gear!J122)</f>
        <v>0</v>
      </c>
      <c r="K122">
        <f>IF(ISBLANK(gear!K122),0,gear!K122)</f>
        <v>12</v>
      </c>
      <c r="L122">
        <f>IF(ISBLANK(gear!L122),0,gear!L122)</f>
        <v>23</v>
      </c>
      <c r="M122" t="str">
        <f>IF(ISBLANK(gear!M122),0,gear!M122)</f>
        <v>atk</v>
      </c>
    </row>
    <row r="123" spans="1:13" x14ac:dyDescent="0.25">
      <c r="A123" t="s">
        <v>16</v>
      </c>
      <c r="B123">
        <f>IF(ISBLANK(gear!B123),0,gear!B123)</f>
        <v>0</v>
      </c>
      <c r="C123">
        <f>IF(ISBLANK(gear!C123),0,gear!C123)</f>
        <v>0</v>
      </c>
      <c r="D123">
        <f>IF(ISBLANK(gear!D123),0,gear!D123)</f>
        <v>0</v>
      </c>
      <c r="E123">
        <f>IF(ISBLANK(gear!E123),0,gear!E123)</f>
        <v>60</v>
      </c>
      <c r="F123">
        <f>IF(ISBLANK(gear!F123),0,gear!F123)</f>
        <v>8</v>
      </c>
      <c r="G123">
        <f>IF(ISBLANK(gear!G123),0,gear!G123)</f>
        <v>0</v>
      </c>
      <c r="H123">
        <f>IF(ISBLANK(gear!H123),0,gear!H123)</f>
        <v>9</v>
      </c>
      <c r="I123">
        <f>IF(ISBLANK(gear!I123),0,gear!I123)</f>
        <v>0</v>
      </c>
      <c r="J123">
        <f>IF(ISBLANK(gear!J123),0,gear!J123)</f>
        <v>9</v>
      </c>
      <c r="K123">
        <f>IF(ISBLANK(gear!K123),0,gear!K123)</f>
        <v>9</v>
      </c>
      <c r="L123">
        <f>IF(ISBLANK(gear!L123),0,gear!L123)</f>
        <v>0</v>
      </c>
      <c r="M123" t="str">
        <f>IF(ISBLANK(gear!M123),0,gear!M123)</f>
        <v>spd</v>
      </c>
    </row>
    <row r="124" spans="1:13" x14ac:dyDescent="0.25">
      <c r="A124" t="s">
        <v>16</v>
      </c>
      <c r="B124">
        <f>IF(ISBLANK(gear!B124),0,gear!B124)</f>
        <v>0</v>
      </c>
      <c r="C124">
        <f>IF(ISBLANK(gear!C124),0,gear!C124)</f>
        <v>0</v>
      </c>
      <c r="D124">
        <f>IF(ISBLANK(gear!D124),0,gear!D124)</f>
        <v>292</v>
      </c>
      <c r="E124">
        <f>IF(ISBLANK(gear!E124),0,gear!E124)</f>
        <v>0</v>
      </c>
      <c r="F124">
        <f>IF(ISBLANK(gear!F124),0,gear!F124)</f>
        <v>12</v>
      </c>
      <c r="G124">
        <f>IF(ISBLANK(gear!G124),0,gear!G124)</f>
        <v>4</v>
      </c>
      <c r="H124">
        <f>IF(ISBLANK(gear!H124),0,gear!H124)</f>
        <v>9</v>
      </c>
      <c r="I124">
        <f>IF(ISBLANK(gear!I124),0,gear!I124)</f>
        <v>0</v>
      </c>
      <c r="J124">
        <f>IF(ISBLANK(gear!J124),0,gear!J124)</f>
        <v>0</v>
      </c>
      <c r="K124">
        <f>IF(ISBLANK(gear!K124),0,gear!K124)</f>
        <v>50</v>
      </c>
      <c r="L124">
        <f>IF(ISBLANK(gear!L124),0,gear!L124)</f>
        <v>0</v>
      </c>
      <c r="M124" t="str">
        <f>IF(ISBLANK(gear!M124),0,gear!M124)</f>
        <v>spd</v>
      </c>
    </row>
    <row r="125" spans="1:13" x14ac:dyDescent="0.25">
      <c r="A125" t="s">
        <v>16</v>
      </c>
      <c r="B125">
        <f>IF(ISBLANK(gear!B125),0,gear!B125)</f>
        <v>0</v>
      </c>
      <c r="C125">
        <f>IF(ISBLANK(gear!C125),0,gear!C125)</f>
        <v>35</v>
      </c>
      <c r="D125">
        <f>IF(ISBLANK(gear!D125),0,gear!D125)</f>
        <v>201</v>
      </c>
      <c r="E125">
        <f>IF(ISBLANK(gear!E125),0,gear!E125)</f>
        <v>40</v>
      </c>
      <c r="F125">
        <f>IF(ISBLANK(gear!F125),0,gear!F125)</f>
        <v>3</v>
      </c>
      <c r="G125">
        <f>IF(ISBLANK(gear!G125),0,gear!G125)</f>
        <v>0</v>
      </c>
      <c r="H125">
        <f>IF(ISBLANK(gear!H125),0,gear!H125)</f>
        <v>0</v>
      </c>
      <c r="I125">
        <f>IF(ISBLANK(gear!I125),0,gear!I125)</f>
        <v>0</v>
      </c>
      <c r="J125">
        <f>IF(ISBLANK(gear!J125),0,gear!J125)</f>
        <v>0</v>
      </c>
      <c r="K125">
        <f>IF(ISBLANK(gear!K125),0,gear!K125)</f>
        <v>0</v>
      </c>
      <c r="L125">
        <f>IF(ISBLANK(gear!L125),0,gear!L125)</f>
        <v>7</v>
      </c>
      <c r="M125" t="str">
        <f>IF(ISBLANK(gear!M125),0,gear!M125)</f>
        <v>des</v>
      </c>
    </row>
    <row r="126" spans="1:13" x14ac:dyDescent="0.25">
      <c r="A126" t="s">
        <v>16</v>
      </c>
      <c r="B126">
        <f>IF(ISBLANK(gear!B126),0,gear!B126)</f>
        <v>101</v>
      </c>
      <c r="C126">
        <f>IF(ISBLANK(gear!C126),0,gear!C126)</f>
        <v>0</v>
      </c>
      <c r="D126">
        <f>IF(ISBLANK(gear!D126),0,gear!D126)</f>
        <v>179</v>
      </c>
      <c r="E126">
        <f>IF(ISBLANK(gear!E126),0,gear!E126)</f>
        <v>60</v>
      </c>
      <c r="F126">
        <f>IF(ISBLANK(gear!F126),0,gear!F126)</f>
        <v>5</v>
      </c>
      <c r="G126">
        <f>IF(ISBLANK(gear!G126),0,gear!G126)</f>
        <v>0</v>
      </c>
      <c r="H126">
        <f>IF(ISBLANK(gear!H126),0,gear!H126)</f>
        <v>0</v>
      </c>
      <c r="I126">
        <f>IF(ISBLANK(gear!I126),0,gear!I126)</f>
        <v>11</v>
      </c>
      <c r="J126">
        <f>IF(ISBLANK(gear!J126),0,gear!J126)</f>
        <v>0</v>
      </c>
      <c r="K126">
        <f>IF(ISBLANK(gear!K126),0,gear!K126)</f>
        <v>0</v>
      </c>
      <c r="L126">
        <f>IF(ISBLANK(gear!L126),0,gear!L126)</f>
        <v>0</v>
      </c>
      <c r="M126" t="str">
        <f>IF(ISBLANK(gear!M126),0,gear!M126)</f>
        <v>rage</v>
      </c>
    </row>
    <row r="127" spans="1:13" x14ac:dyDescent="0.25">
      <c r="A127" t="s">
        <v>16</v>
      </c>
      <c r="B127">
        <f>IF(ISBLANK(gear!B127),0,gear!B127)</f>
        <v>0</v>
      </c>
      <c r="C127">
        <f>IF(ISBLANK(gear!C127),0,gear!C127)</f>
        <v>0</v>
      </c>
      <c r="D127">
        <f>IF(ISBLANK(gear!D127),0,gear!D127)</f>
        <v>0</v>
      </c>
      <c r="E127">
        <f>IF(ISBLANK(gear!E127),0,gear!E127)</f>
        <v>8</v>
      </c>
      <c r="F127">
        <f>IF(ISBLANK(gear!F127),0,gear!F127)</f>
        <v>0</v>
      </c>
      <c r="G127">
        <f>IF(ISBLANK(gear!G127),0,gear!G127)</f>
        <v>34</v>
      </c>
      <c r="H127">
        <f>IF(ISBLANK(gear!H127),0,gear!H127)</f>
        <v>3</v>
      </c>
      <c r="I127">
        <f>IF(ISBLANK(gear!I127),0,gear!I127)</f>
        <v>0</v>
      </c>
      <c r="J127">
        <f>IF(ISBLANK(gear!J127),0,gear!J127)</f>
        <v>2</v>
      </c>
      <c r="K127">
        <f>IF(ISBLANK(gear!K127),0,gear!K127)</f>
        <v>0</v>
      </c>
      <c r="L127">
        <f>IF(ISBLANK(gear!L127),0,gear!L127)</f>
        <v>15</v>
      </c>
      <c r="M127" t="str">
        <f>IF(ISBLANK(gear!M127),0,gear!M127)</f>
        <v>spd</v>
      </c>
    </row>
    <row r="128" spans="1:13" x14ac:dyDescent="0.25">
      <c r="A128" t="s">
        <v>16</v>
      </c>
      <c r="B128">
        <f>IF(ISBLANK(gear!B128),0,gear!B128)</f>
        <v>0</v>
      </c>
      <c r="C128">
        <f>IF(ISBLANK(gear!C128),0,gear!C128)</f>
        <v>0</v>
      </c>
      <c r="D128">
        <f>IF(ISBLANK(gear!D128),0,gear!D128)</f>
        <v>0</v>
      </c>
      <c r="E128">
        <f>IF(ISBLANK(gear!E128),0,gear!E128)</f>
        <v>9</v>
      </c>
      <c r="F128">
        <f>IF(ISBLANK(gear!F128),0,gear!F128)</f>
        <v>47</v>
      </c>
      <c r="G128">
        <f>IF(ISBLANK(gear!G128),0,gear!G128)</f>
        <v>0</v>
      </c>
      <c r="H128">
        <f>IF(ISBLANK(gear!H128),0,gear!H128)</f>
        <v>0</v>
      </c>
      <c r="I128">
        <f>IF(ISBLANK(gear!I128),0,gear!I128)</f>
        <v>0</v>
      </c>
      <c r="J128">
        <f>IF(ISBLANK(gear!J128),0,gear!J128)</f>
        <v>8</v>
      </c>
      <c r="K128">
        <f>IF(ISBLANK(gear!K128),0,gear!K128)</f>
        <v>25</v>
      </c>
      <c r="L128">
        <f>IF(ISBLANK(gear!L128),0,gear!L128)</f>
        <v>6</v>
      </c>
      <c r="M128" t="str">
        <f>IF(ISBLANK(gear!M128),0,gear!M128)</f>
        <v>def</v>
      </c>
    </row>
    <row r="129" spans="1:13" x14ac:dyDescent="0.25">
      <c r="A129" t="s">
        <v>16</v>
      </c>
      <c r="B129">
        <f>IF(ISBLANK(gear!B129),0,gear!B129)</f>
        <v>0</v>
      </c>
      <c r="C129">
        <f>IF(ISBLANK(gear!C129),0,gear!C129)</f>
        <v>0</v>
      </c>
      <c r="D129">
        <f>IF(ISBLANK(gear!D129),0,gear!D129)</f>
        <v>0</v>
      </c>
      <c r="E129">
        <f>IF(ISBLANK(gear!E129),0,gear!E129)</f>
        <v>26</v>
      </c>
      <c r="F129">
        <f>IF(ISBLANK(gear!F129),0,gear!F129)</f>
        <v>0</v>
      </c>
      <c r="G129">
        <f>IF(ISBLANK(gear!G129),0,gear!G129)</f>
        <v>7</v>
      </c>
      <c r="H129">
        <f>IF(ISBLANK(gear!H129),0,gear!H129)</f>
        <v>4</v>
      </c>
      <c r="I129">
        <f>IF(ISBLANK(gear!I129),0,gear!I129)</f>
        <v>0</v>
      </c>
      <c r="J129">
        <f>IF(ISBLANK(gear!J129),0,gear!J129)</f>
        <v>6</v>
      </c>
      <c r="K129">
        <f>IF(ISBLANK(gear!K129),0,gear!K129)</f>
        <v>5</v>
      </c>
      <c r="L129">
        <f>IF(ISBLANK(gear!L129),0,gear!L129)</f>
        <v>0</v>
      </c>
      <c r="M129" t="str">
        <f>IF(ISBLANK(gear!M129),0,gear!M129)</f>
        <v>life</v>
      </c>
    </row>
    <row r="130" spans="1:13" x14ac:dyDescent="0.25">
      <c r="A130" t="s">
        <v>16</v>
      </c>
      <c r="B130">
        <f>IF(ISBLANK(gear!B130),0,gear!B130)</f>
        <v>0</v>
      </c>
      <c r="C130">
        <f>IF(ISBLANK(gear!C130),0,gear!C130)</f>
        <v>0</v>
      </c>
      <c r="D130">
        <f>IF(ISBLANK(gear!D130),0,gear!D130)</f>
        <v>0</v>
      </c>
      <c r="E130">
        <f>IF(ISBLANK(gear!E130),0,gear!E130)</f>
        <v>36</v>
      </c>
      <c r="F130">
        <f>IF(ISBLANK(gear!F130),0,gear!F130)</f>
        <v>19</v>
      </c>
      <c r="G130">
        <f>IF(ISBLANK(gear!G130),0,gear!G130)</f>
        <v>0</v>
      </c>
      <c r="H130">
        <f>IF(ISBLANK(gear!H130),0,gear!H130)</f>
        <v>5</v>
      </c>
      <c r="I130">
        <f>IF(ISBLANK(gear!I130),0,gear!I130)</f>
        <v>0</v>
      </c>
      <c r="J130">
        <f>IF(ISBLANK(gear!J130),0,gear!J130)</f>
        <v>4</v>
      </c>
      <c r="K130">
        <f>IF(ISBLANK(gear!K130),0,gear!K130)</f>
        <v>0</v>
      </c>
      <c r="L130">
        <f>IF(ISBLANK(gear!L130),0,gear!L130)</f>
        <v>10</v>
      </c>
      <c r="M130" t="str">
        <f>IF(ISBLANK(gear!M130),0,gear!M130)</f>
        <v>des</v>
      </c>
    </row>
    <row r="131" spans="1:13" x14ac:dyDescent="0.25">
      <c r="A131" t="s">
        <v>16</v>
      </c>
      <c r="B131">
        <f>IF(ISBLANK(gear!B131),0,gear!B131)</f>
        <v>38</v>
      </c>
      <c r="C131">
        <f>IF(ISBLANK(gear!C131),0,gear!C131)</f>
        <v>0</v>
      </c>
      <c r="D131">
        <f>IF(ISBLANK(gear!D131),0,gear!D131)</f>
        <v>291</v>
      </c>
      <c r="E131">
        <f>IF(ISBLANK(gear!E131),0,gear!E131)</f>
        <v>0</v>
      </c>
      <c r="F131">
        <f>IF(ISBLANK(gear!F131),0,gear!F131)</f>
        <v>0</v>
      </c>
      <c r="G131">
        <f>IF(ISBLANK(gear!G131),0,gear!G131)</f>
        <v>0</v>
      </c>
      <c r="H131">
        <f>IF(ISBLANK(gear!H131),0,gear!H131)</f>
        <v>0</v>
      </c>
      <c r="I131">
        <f>IF(ISBLANK(gear!I131),0,gear!I131)</f>
        <v>3</v>
      </c>
      <c r="J131">
        <f>IF(ISBLANK(gear!J131),0,gear!J131)</f>
        <v>5</v>
      </c>
      <c r="K131">
        <f>IF(ISBLANK(gear!K131),0,gear!K131)</f>
        <v>26</v>
      </c>
      <c r="L131">
        <f>IF(ISBLANK(gear!L131),0,gear!L131)</f>
        <v>0</v>
      </c>
      <c r="M131" t="str">
        <f>IF(ISBLANK(gear!M131),0,gear!M131)</f>
        <v>eff</v>
      </c>
    </row>
    <row r="132" spans="1:13" x14ac:dyDescent="0.25">
      <c r="A132" t="s">
        <v>16</v>
      </c>
      <c r="B132">
        <f>IF(ISBLANK(gear!B132),0,gear!B132)</f>
        <v>66</v>
      </c>
      <c r="C132">
        <f>IF(ISBLANK(gear!C132),0,gear!C132)</f>
        <v>0</v>
      </c>
      <c r="D132">
        <f>IF(ISBLANK(gear!D132),0,gear!D132)</f>
        <v>0</v>
      </c>
      <c r="E132">
        <f>IF(ISBLANK(gear!E132),0,gear!E132)</f>
        <v>6</v>
      </c>
      <c r="F132">
        <f>IF(ISBLANK(gear!F132),0,gear!F132)</f>
        <v>11</v>
      </c>
      <c r="G132">
        <f>IF(ISBLANK(gear!G132),0,gear!G132)</f>
        <v>0</v>
      </c>
      <c r="H132">
        <f>IF(ISBLANK(gear!H132),0,gear!H132)</f>
        <v>0</v>
      </c>
      <c r="I132">
        <f>IF(ISBLANK(gear!I132),0,gear!I132)</f>
        <v>0</v>
      </c>
      <c r="J132">
        <f>IF(ISBLANK(gear!J132),0,gear!J132)</f>
        <v>0</v>
      </c>
      <c r="K132">
        <f>IF(ISBLANK(gear!K132),0,gear!K132)</f>
        <v>22</v>
      </c>
      <c r="L132">
        <f>IF(ISBLANK(gear!L132),0,gear!L132)</f>
        <v>0</v>
      </c>
      <c r="M132" t="str">
        <f>IF(ISBLANK(gear!M132),0,gear!M132)</f>
        <v>crit</v>
      </c>
    </row>
    <row r="133" spans="1:13" x14ac:dyDescent="0.25">
      <c r="A133" t="s">
        <v>17</v>
      </c>
      <c r="B133">
        <f>IF(ISBLANK(gear!B133),0,gear!B133)</f>
        <v>0</v>
      </c>
      <c r="C133">
        <f>IF(ISBLANK(gear!C133),0,gear!C133)</f>
        <v>0</v>
      </c>
      <c r="D133">
        <f>IF(ISBLANK(gear!D133),0,gear!D133)</f>
        <v>0</v>
      </c>
      <c r="E133">
        <f>IF(ISBLANK(gear!E133),0,gear!E133)</f>
        <v>50</v>
      </c>
      <c r="F133">
        <f>IF(ISBLANK(gear!F133),0,gear!F133)</f>
        <v>0</v>
      </c>
      <c r="G133">
        <f>IF(ISBLANK(gear!G133),0,gear!G133)</f>
        <v>8</v>
      </c>
      <c r="H133">
        <f>IF(ISBLANK(gear!H133),0,gear!H133)</f>
        <v>7</v>
      </c>
      <c r="I133">
        <f>IF(ISBLANK(gear!I133),0,gear!I133)</f>
        <v>0</v>
      </c>
      <c r="J133">
        <f>IF(ISBLANK(gear!J133),0,gear!J133)</f>
        <v>7</v>
      </c>
      <c r="K133">
        <f>IF(ISBLANK(gear!K133),0,gear!K133)</f>
        <v>14</v>
      </c>
      <c r="L133">
        <f>IF(ISBLANK(gear!L133),0,gear!L133)</f>
        <v>0</v>
      </c>
      <c r="M133" t="str">
        <f>IF(ISBLANK(gear!M133),0,gear!M133)</f>
        <v>life</v>
      </c>
    </row>
    <row r="134" spans="1:13" x14ac:dyDescent="0.25">
      <c r="A134" t="s">
        <v>17</v>
      </c>
      <c r="B134">
        <f>IF(ISBLANK(gear!B134),0,gear!B134)</f>
        <v>0</v>
      </c>
      <c r="C134">
        <f>IF(ISBLANK(gear!C134),0,gear!C134)</f>
        <v>0</v>
      </c>
      <c r="D134">
        <f>IF(ISBLANK(gear!D134),0,gear!D134)</f>
        <v>0</v>
      </c>
      <c r="E134">
        <f>IF(ISBLANK(gear!E134),0,gear!E134)</f>
        <v>50</v>
      </c>
      <c r="F134">
        <f>IF(ISBLANK(gear!F134),0,gear!F134)</f>
        <v>19</v>
      </c>
      <c r="G134">
        <f>IF(ISBLANK(gear!G134),0,gear!G134)</f>
        <v>14</v>
      </c>
      <c r="H134">
        <f>IF(ISBLANK(gear!H134),0,gear!H134)</f>
        <v>10</v>
      </c>
      <c r="I134">
        <f>IF(ISBLANK(gear!I134),0,gear!I134)</f>
        <v>6</v>
      </c>
      <c r="J134">
        <f>IF(ISBLANK(gear!J134),0,gear!J134)</f>
        <v>0</v>
      </c>
      <c r="K134">
        <f>IF(ISBLANK(gear!K134),0,gear!K134)</f>
        <v>0</v>
      </c>
      <c r="L134">
        <f>IF(ISBLANK(gear!L134),0,gear!L134)</f>
        <v>0</v>
      </c>
      <c r="M134" t="str">
        <f>IF(ISBLANK(gear!M134),0,gear!M134)</f>
        <v>atk</v>
      </c>
    </row>
    <row r="135" spans="1:13" x14ac:dyDescent="0.25">
      <c r="A135" t="s">
        <v>17</v>
      </c>
      <c r="B135">
        <f>IF(ISBLANK(gear!B135),0,gear!B135)</f>
        <v>0</v>
      </c>
      <c r="C135">
        <f>IF(ISBLANK(gear!C135),0,gear!C135)</f>
        <v>0</v>
      </c>
      <c r="D135">
        <f>IF(ISBLANK(gear!D135),0,gear!D135)</f>
        <v>0</v>
      </c>
      <c r="E135">
        <f>IF(ISBLANK(gear!E135),0,gear!E135)</f>
        <v>0</v>
      </c>
      <c r="F135">
        <f>IF(ISBLANK(gear!F135),0,gear!F135)</f>
        <v>7</v>
      </c>
      <c r="G135">
        <f>IF(ISBLANK(gear!G135),0,gear!G135)</f>
        <v>60</v>
      </c>
      <c r="H135">
        <f>IF(ISBLANK(gear!H135),0,gear!H135)</f>
        <v>8</v>
      </c>
      <c r="I135">
        <f>IF(ISBLANK(gear!I135),0,gear!I135)</f>
        <v>0</v>
      </c>
      <c r="J135">
        <f>IF(ISBLANK(gear!J135),0,gear!J135)</f>
        <v>11</v>
      </c>
      <c r="K135">
        <f>IF(ISBLANK(gear!K135),0,gear!K135)</f>
        <v>0</v>
      </c>
      <c r="L135">
        <f>IF(ISBLANK(gear!L135),0,gear!L135)</f>
        <v>20</v>
      </c>
      <c r="M135" t="str">
        <f>IF(ISBLANK(gear!M135),0,gear!M135)</f>
        <v>hp</v>
      </c>
    </row>
    <row r="136" spans="1:13" x14ac:dyDescent="0.25">
      <c r="A136" t="s">
        <v>17</v>
      </c>
      <c r="B136">
        <f>IF(ISBLANK(gear!B136),0,gear!B136)</f>
        <v>0</v>
      </c>
      <c r="C136">
        <f>IF(ISBLANK(gear!C136),0,gear!C136)</f>
        <v>0</v>
      </c>
      <c r="D136">
        <f>IF(ISBLANK(gear!D136),0,gear!D136)</f>
        <v>0</v>
      </c>
      <c r="E136">
        <f>IF(ISBLANK(gear!E136),0,gear!E136)</f>
        <v>60</v>
      </c>
      <c r="F136">
        <f>IF(ISBLANK(gear!F136),0,gear!F136)</f>
        <v>0</v>
      </c>
      <c r="G136">
        <f>IF(ISBLANK(gear!G136),0,gear!G136)</f>
        <v>7</v>
      </c>
      <c r="H136">
        <f>IF(ISBLANK(gear!H136),0,gear!H136)</f>
        <v>9</v>
      </c>
      <c r="I136">
        <f>IF(ISBLANK(gear!I136),0,gear!I136)</f>
        <v>13</v>
      </c>
      <c r="J136">
        <f>IF(ISBLANK(gear!J136),0,gear!J136)</f>
        <v>13</v>
      </c>
      <c r="K136">
        <f>IF(ISBLANK(gear!K136),0,gear!K136)</f>
        <v>0</v>
      </c>
      <c r="L136">
        <f>IF(ISBLANK(gear!L136),0,gear!L136)</f>
        <v>0</v>
      </c>
      <c r="M136" t="str">
        <f>IF(ISBLANK(gear!M136),0,gear!M136)</f>
        <v>atk</v>
      </c>
    </row>
    <row r="137" spans="1:13" x14ac:dyDescent="0.25">
      <c r="A137" t="s">
        <v>17</v>
      </c>
      <c r="B137">
        <f>IF(ISBLANK(gear!B137),0,gear!B137)</f>
        <v>0</v>
      </c>
      <c r="C137">
        <f>IF(ISBLANK(gear!C137),0,gear!C137)</f>
        <v>0</v>
      </c>
      <c r="D137">
        <f>IF(ISBLANK(gear!D137),0,gear!D137)</f>
        <v>0</v>
      </c>
      <c r="E137">
        <f>IF(ISBLANK(gear!E137),0,gear!E137)</f>
        <v>60</v>
      </c>
      <c r="F137">
        <f>IF(ISBLANK(gear!F137),0,gear!F137)</f>
        <v>0</v>
      </c>
      <c r="G137">
        <f>IF(ISBLANK(gear!G137),0,gear!G137)</f>
        <v>13</v>
      </c>
      <c r="H137">
        <f>IF(ISBLANK(gear!H137),0,gear!H137)</f>
        <v>7</v>
      </c>
      <c r="I137">
        <f>IF(ISBLANK(gear!I137),0,gear!I137)</f>
        <v>12</v>
      </c>
      <c r="J137">
        <f>IF(ISBLANK(gear!J137),0,gear!J137)</f>
        <v>9</v>
      </c>
      <c r="K137">
        <f>IF(ISBLANK(gear!K137),0,gear!K137)</f>
        <v>0</v>
      </c>
      <c r="L137">
        <f>IF(ISBLANK(gear!L137),0,gear!L137)</f>
        <v>0</v>
      </c>
      <c r="M137" t="str">
        <f>IF(ISBLANK(gear!M137),0,gear!M137)</f>
        <v>atk</v>
      </c>
    </row>
    <row r="138" spans="1:13" x14ac:dyDescent="0.25">
      <c r="A138" t="s">
        <v>17</v>
      </c>
      <c r="B138">
        <f>IF(ISBLANK(gear!B138),0,gear!B138)</f>
        <v>127</v>
      </c>
      <c r="C138">
        <f>IF(ISBLANK(gear!C138),0,gear!C138)</f>
        <v>75</v>
      </c>
      <c r="D138">
        <f>IF(ISBLANK(gear!D138),0,gear!D138)</f>
        <v>0</v>
      </c>
      <c r="E138">
        <f>IF(ISBLANK(gear!E138),0,gear!E138)</f>
        <v>65</v>
      </c>
      <c r="F138">
        <f>IF(ISBLANK(gear!F138),0,gear!F138)</f>
        <v>0</v>
      </c>
      <c r="G138">
        <f>IF(ISBLANK(gear!G138),0,gear!G138)</f>
        <v>0</v>
      </c>
      <c r="H138">
        <f>IF(ISBLANK(gear!H138),0,gear!H138)</f>
        <v>9</v>
      </c>
      <c r="I138">
        <f>IF(ISBLANK(gear!I138),0,gear!I138)</f>
        <v>14</v>
      </c>
      <c r="J138">
        <f>IF(ISBLANK(gear!J138),0,gear!J138)</f>
        <v>0</v>
      </c>
      <c r="K138">
        <f>IF(ISBLANK(gear!K138),0,gear!K138)</f>
        <v>0</v>
      </c>
      <c r="L138">
        <f>IF(ISBLANK(gear!L138),0,gear!L138)</f>
        <v>0</v>
      </c>
      <c r="M138" t="str">
        <f>IF(ISBLANK(gear!M138),0,gear!M138)</f>
        <v>uni</v>
      </c>
    </row>
    <row r="139" spans="1:13" x14ac:dyDescent="0.25">
      <c r="A139" t="s">
        <v>17</v>
      </c>
      <c r="B139">
        <f>IF(ISBLANK(gear!B139),0,gear!B139)</f>
        <v>0</v>
      </c>
      <c r="C139">
        <f>IF(ISBLANK(gear!C139),0,gear!C139)</f>
        <v>0</v>
      </c>
      <c r="D139">
        <f>IF(ISBLANK(gear!D139),0,gear!D139)</f>
        <v>682</v>
      </c>
      <c r="E139">
        <f>IF(ISBLANK(gear!E139),0,gear!E139)</f>
        <v>23</v>
      </c>
      <c r="F139">
        <f>IF(ISBLANK(gear!F139),0,gear!F139)</f>
        <v>5</v>
      </c>
      <c r="G139">
        <f>IF(ISBLANK(gear!G139),0,gear!G139)</f>
        <v>0</v>
      </c>
      <c r="H139">
        <f>IF(ISBLANK(gear!H139),0,gear!H139)</f>
        <v>0</v>
      </c>
      <c r="I139">
        <f>IF(ISBLANK(gear!I139),0,gear!I139)</f>
        <v>15</v>
      </c>
      <c r="J139">
        <f>IF(ISBLANK(gear!J139),0,gear!J139)</f>
        <v>45</v>
      </c>
      <c r="K139">
        <f>IF(ISBLANK(gear!K139),0,gear!K139)</f>
        <v>0</v>
      </c>
      <c r="L139">
        <f>IF(ISBLANK(gear!L139),0,gear!L139)</f>
        <v>0</v>
      </c>
      <c r="M139" t="str">
        <f>IF(ISBLANK(gear!M139),0,gear!M139)</f>
        <v>spd</v>
      </c>
    </row>
    <row r="140" spans="1:13" x14ac:dyDescent="0.25">
      <c r="A140" t="s">
        <v>17</v>
      </c>
      <c r="B140">
        <f>IF(ISBLANK(gear!B140),0,gear!B140)</f>
        <v>45</v>
      </c>
      <c r="C140">
        <f>IF(ISBLANK(gear!C140),0,gear!C140)</f>
        <v>0</v>
      </c>
      <c r="D140">
        <f>IF(ISBLANK(gear!D140),0,gear!D140)</f>
        <v>0</v>
      </c>
      <c r="E140">
        <f>IF(ISBLANK(gear!E140),0,gear!E140)</f>
        <v>7</v>
      </c>
      <c r="F140">
        <f>IF(ISBLANK(gear!F140),0,gear!F140)</f>
        <v>11</v>
      </c>
      <c r="G140">
        <f>IF(ISBLANK(gear!G140),0,gear!G140)</f>
        <v>0</v>
      </c>
      <c r="H140">
        <f>IF(ISBLANK(gear!H140),0,gear!H140)</f>
        <v>20</v>
      </c>
      <c r="I140">
        <f>IF(ISBLANK(gear!I140),0,gear!I140)</f>
        <v>0</v>
      </c>
      <c r="J140">
        <f>IF(ISBLANK(gear!J140),0,gear!J140)</f>
        <v>40</v>
      </c>
      <c r="K140">
        <f>IF(ISBLANK(gear!K140),0,gear!K140)</f>
        <v>0</v>
      </c>
      <c r="L140">
        <f>IF(ISBLANK(gear!L140),0,gear!L140)</f>
        <v>0</v>
      </c>
      <c r="M140" t="str">
        <f>IF(ISBLANK(gear!M140),0,gear!M140)</f>
        <v>crit</v>
      </c>
    </row>
    <row r="141" spans="1:13" x14ac:dyDescent="0.25">
      <c r="A141" t="s">
        <v>17</v>
      </c>
      <c r="B141">
        <f>IF(ISBLANK(gear!B141),0,gear!B141)</f>
        <v>0</v>
      </c>
      <c r="C141">
        <f>IF(ISBLANK(gear!C141),0,gear!C141)</f>
        <v>0</v>
      </c>
      <c r="D141">
        <f>IF(ISBLANK(gear!D141),0,gear!D141)</f>
        <v>148</v>
      </c>
      <c r="E141">
        <f>IF(ISBLANK(gear!E141),0,gear!E141)</f>
        <v>11</v>
      </c>
      <c r="F141">
        <f>IF(ISBLANK(gear!F141),0,gear!F141)</f>
        <v>20</v>
      </c>
      <c r="G141">
        <f>IF(ISBLANK(gear!G141),0,gear!G141)</f>
        <v>50</v>
      </c>
      <c r="H141">
        <f>IF(ISBLANK(gear!H141),0,gear!H141)</f>
        <v>0</v>
      </c>
      <c r="I141">
        <f>IF(ISBLANK(gear!I141),0,gear!I141)</f>
        <v>0</v>
      </c>
      <c r="J141">
        <f>IF(ISBLANK(gear!J141),0,gear!J141)</f>
        <v>6</v>
      </c>
      <c r="K141">
        <f>IF(ISBLANK(gear!K141),0,gear!K141)</f>
        <v>0</v>
      </c>
      <c r="L141">
        <f>IF(ISBLANK(gear!L141),0,gear!L141)</f>
        <v>0</v>
      </c>
      <c r="M141" t="str">
        <f>IF(ISBLANK(gear!M141),0,gear!M141)</f>
        <v>hp</v>
      </c>
    </row>
    <row r="142" spans="1:13" x14ac:dyDescent="0.25">
      <c r="A142" t="s">
        <v>17</v>
      </c>
      <c r="B142">
        <f>IF(ISBLANK(gear!B142),0,gear!B142)</f>
        <v>0</v>
      </c>
      <c r="C142">
        <f>IF(ISBLANK(gear!C142),0,gear!C142)</f>
        <v>0</v>
      </c>
      <c r="D142">
        <f>IF(ISBLANK(gear!D142),0,gear!D142)</f>
        <v>0</v>
      </c>
      <c r="E142">
        <f>IF(ISBLANK(gear!E142),0,gear!E142)</f>
        <v>65</v>
      </c>
      <c r="F142">
        <f>IF(ISBLANK(gear!F142),0,gear!F142)</f>
        <v>0</v>
      </c>
      <c r="G142">
        <f>IF(ISBLANK(gear!G142),0,gear!G142)</f>
        <v>0</v>
      </c>
      <c r="H142">
        <f>IF(ISBLANK(gear!H142),0,gear!H142)</f>
        <v>16</v>
      </c>
      <c r="I142">
        <f>IF(ISBLANK(gear!I142),0,gear!I142)</f>
        <v>12</v>
      </c>
      <c r="J142">
        <f>IF(ISBLANK(gear!J142),0,gear!J142)</f>
        <v>6</v>
      </c>
      <c r="K142">
        <f>IF(ISBLANK(gear!K142),0,gear!K142)</f>
        <v>0</v>
      </c>
      <c r="L142">
        <f>IF(ISBLANK(gear!L142),0,gear!L142)</f>
        <v>6</v>
      </c>
      <c r="M142" t="str">
        <f>IF(ISBLANK(gear!M142),0,gear!M142)</f>
        <v>spd</v>
      </c>
    </row>
    <row r="143" spans="1:13" x14ac:dyDescent="0.25">
      <c r="A143" t="s">
        <v>17</v>
      </c>
      <c r="B143">
        <f>IF(ISBLANK(gear!B143),0,gear!B143)</f>
        <v>0</v>
      </c>
      <c r="C143">
        <f>IF(ISBLANK(gear!C143),0,gear!C143)</f>
        <v>0</v>
      </c>
      <c r="D143">
        <f>IF(ISBLANK(gear!D143),0,gear!D143)</f>
        <v>0</v>
      </c>
      <c r="E143">
        <f>IF(ISBLANK(gear!E143),0,gear!E143)</f>
        <v>65</v>
      </c>
      <c r="F143">
        <f>IF(ISBLANK(gear!F143),0,gear!F143)</f>
        <v>0</v>
      </c>
      <c r="G143">
        <f>IF(ISBLANK(gear!G143),0,gear!G143)</f>
        <v>5</v>
      </c>
      <c r="H143">
        <f>IF(ISBLANK(gear!H143),0,gear!H143)</f>
        <v>11</v>
      </c>
      <c r="I143">
        <f>IF(ISBLANK(gear!I143),0,gear!I143)</f>
        <v>9</v>
      </c>
      <c r="J143">
        <f>IF(ISBLANK(gear!J143),0,gear!J143)</f>
        <v>0</v>
      </c>
      <c r="K143">
        <f>IF(ISBLANK(gear!K143),0,gear!K143)</f>
        <v>0</v>
      </c>
      <c r="L143">
        <f>IF(ISBLANK(gear!L143),0,gear!L143)</f>
        <v>18</v>
      </c>
      <c r="M143" t="str">
        <f>IF(ISBLANK(gear!M143),0,gear!M143)</f>
        <v>atk</v>
      </c>
    </row>
    <row r="144" spans="1:13" x14ac:dyDescent="0.25">
      <c r="A144" t="s">
        <v>17</v>
      </c>
      <c r="B144">
        <f>IF(ISBLANK(gear!B144),0,gear!B144)</f>
        <v>0</v>
      </c>
      <c r="C144">
        <f>IF(ISBLANK(gear!C144),0,gear!C144)</f>
        <v>0</v>
      </c>
      <c r="D144">
        <f>IF(ISBLANK(gear!D144),0,gear!D144)</f>
        <v>0</v>
      </c>
      <c r="E144">
        <f>IF(ISBLANK(gear!E144),0,gear!E144)</f>
        <v>65</v>
      </c>
      <c r="F144">
        <f>IF(ISBLANK(gear!F144),0,gear!F144)</f>
        <v>0</v>
      </c>
      <c r="G144">
        <f>IF(ISBLANK(gear!G144),0,gear!G144)</f>
        <v>14</v>
      </c>
      <c r="H144">
        <f>IF(ISBLANK(gear!H144),0,gear!H144)</f>
        <v>11</v>
      </c>
      <c r="I144">
        <f>IF(ISBLANK(gear!I144),0,gear!I144)</f>
        <v>0</v>
      </c>
      <c r="J144">
        <f>IF(ISBLANK(gear!J144),0,gear!J144)</f>
        <v>10</v>
      </c>
      <c r="K144">
        <f>IF(ISBLANK(gear!K144),0,gear!K144)</f>
        <v>0</v>
      </c>
      <c r="L144">
        <f>IF(ISBLANK(gear!L144),0,gear!L144)</f>
        <v>6</v>
      </c>
      <c r="M144" t="str">
        <f>IF(ISBLANK(gear!M144),0,gear!M144)</f>
        <v>des</v>
      </c>
    </row>
    <row r="145" spans="1:13" x14ac:dyDescent="0.25">
      <c r="A145" t="s">
        <v>17</v>
      </c>
      <c r="B145">
        <f>IF(ISBLANK(gear!B145),0,gear!B145)</f>
        <v>0</v>
      </c>
      <c r="C145">
        <f>IF(ISBLANK(gear!C145),0,gear!C145)</f>
        <v>0</v>
      </c>
      <c r="D145">
        <f>IF(ISBLANK(gear!D145),0,gear!D145)</f>
        <v>0</v>
      </c>
      <c r="E145">
        <f>IF(ISBLANK(gear!E145),0,gear!E145)</f>
        <v>0</v>
      </c>
      <c r="F145">
        <f>IF(ISBLANK(gear!F145),0,gear!F145)</f>
        <v>0</v>
      </c>
      <c r="G145">
        <f>IF(ISBLANK(gear!G145),0,gear!G145)</f>
        <v>46</v>
      </c>
      <c r="H145">
        <f>IF(ISBLANK(gear!H145),0,gear!H145)</f>
        <v>6</v>
      </c>
      <c r="I145">
        <f>IF(ISBLANK(gear!I145),0,gear!I145)</f>
        <v>0</v>
      </c>
      <c r="J145">
        <f>IF(ISBLANK(gear!J145),0,gear!J145)</f>
        <v>45</v>
      </c>
      <c r="K145">
        <f>IF(ISBLANK(gear!K145),0,gear!K145)</f>
        <v>7</v>
      </c>
      <c r="L145">
        <f>IF(ISBLANK(gear!L145),0,gear!L145)</f>
        <v>9</v>
      </c>
      <c r="M145" t="str">
        <f>IF(ISBLANK(gear!M145),0,gear!M145)</f>
        <v>spd</v>
      </c>
    </row>
    <row r="146" spans="1:13" x14ac:dyDescent="0.25">
      <c r="A146" t="s">
        <v>17</v>
      </c>
      <c r="B146">
        <f>IF(ISBLANK(gear!B146),0,gear!B146)</f>
        <v>0</v>
      </c>
      <c r="C146">
        <f>IF(ISBLANK(gear!C146),0,gear!C146)</f>
        <v>0</v>
      </c>
      <c r="D146">
        <f>IF(ISBLANK(gear!D146),0,gear!D146)</f>
        <v>0</v>
      </c>
      <c r="E146">
        <f>IF(ISBLANK(gear!E146),0,gear!E146)</f>
        <v>0</v>
      </c>
      <c r="F146">
        <f>IF(ISBLANK(gear!F146),0,gear!F146)</f>
        <v>13</v>
      </c>
      <c r="G146">
        <f>IF(ISBLANK(gear!G146),0,gear!G146)</f>
        <v>7</v>
      </c>
      <c r="H146">
        <f>IF(ISBLANK(gear!H146),0,gear!H146)</f>
        <v>0</v>
      </c>
      <c r="I146">
        <f>IF(ISBLANK(gear!I146),0,gear!I146)</f>
        <v>17</v>
      </c>
      <c r="J146">
        <f>IF(ISBLANK(gear!J146),0,gear!J146)</f>
        <v>35</v>
      </c>
      <c r="K146">
        <f>IF(ISBLANK(gear!K146),0,gear!K146)</f>
        <v>5</v>
      </c>
      <c r="L146">
        <f>IF(ISBLANK(gear!L146),0,gear!L146)</f>
        <v>0</v>
      </c>
      <c r="M146" t="str">
        <f>IF(ISBLANK(gear!M146),0,gear!M146)</f>
        <v>des</v>
      </c>
    </row>
    <row r="147" spans="1:13" x14ac:dyDescent="0.25">
      <c r="A147" t="s">
        <v>17</v>
      </c>
      <c r="B147">
        <f>IF(ISBLANK(gear!B147),0,gear!B147)</f>
        <v>0</v>
      </c>
      <c r="C147">
        <f>IF(ISBLANK(gear!C147),0,gear!C147)</f>
        <v>0</v>
      </c>
      <c r="D147">
        <f>IF(ISBLANK(gear!D147),0,gear!D147)</f>
        <v>0</v>
      </c>
      <c r="E147">
        <f>IF(ISBLANK(gear!E147),0,gear!E147)</f>
        <v>43</v>
      </c>
      <c r="F147">
        <f>IF(ISBLANK(gear!F147),0,gear!F147)</f>
        <v>0</v>
      </c>
      <c r="G147">
        <f>IF(ISBLANK(gear!G147),0,gear!G147)</f>
        <v>5</v>
      </c>
      <c r="H147">
        <f>IF(ISBLANK(gear!H147),0,gear!H147)</f>
        <v>9</v>
      </c>
      <c r="I147">
        <f>IF(ISBLANK(gear!I147),0,gear!I147)</f>
        <v>0</v>
      </c>
      <c r="J147">
        <f>IF(ISBLANK(gear!J147),0,gear!J147)</f>
        <v>4</v>
      </c>
      <c r="K147">
        <f>IF(ISBLANK(gear!K147),0,gear!K147)</f>
        <v>22</v>
      </c>
      <c r="L147">
        <f>IF(ISBLANK(gear!L147),0,gear!L147)</f>
        <v>0</v>
      </c>
      <c r="M147" t="str">
        <f>IF(ISBLANK(gear!M147),0,gear!M147)</f>
        <v>life</v>
      </c>
    </row>
    <row r="148" spans="1:13" x14ac:dyDescent="0.25">
      <c r="A148" t="s">
        <v>17</v>
      </c>
      <c r="B148">
        <f>IF(ISBLANK(gear!B148),0,gear!B148)</f>
        <v>0</v>
      </c>
      <c r="C148">
        <f>IF(ISBLANK(gear!C148),0,gear!C148)</f>
        <v>0</v>
      </c>
      <c r="D148">
        <f>IF(ISBLANK(gear!D148),0,gear!D148)</f>
        <v>0</v>
      </c>
      <c r="E148">
        <f>IF(ISBLANK(gear!E148),0,gear!E148)</f>
        <v>43</v>
      </c>
      <c r="F148">
        <f>IF(ISBLANK(gear!F148),0,gear!F148)</f>
        <v>0</v>
      </c>
      <c r="G148">
        <f>IF(ISBLANK(gear!G148),0,gear!G148)</f>
        <v>16</v>
      </c>
      <c r="H148">
        <f>IF(ISBLANK(gear!H148),0,gear!H148)</f>
        <v>5</v>
      </c>
      <c r="I148">
        <f>IF(ISBLANK(gear!I148),0,gear!I148)</f>
        <v>10</v>
      </c>
      <c r="J148">
        <f>IF(ISBLANK(gear!J148),0,gear!J148)</f>
        <v>6</v>
      </c>
      <c r="K148">
        <f>IF(ISBLANK(gear!K148),0,gear!K148)</f>
        <v>0</v>
      </c>
      <c r="L148">
        <f>IF(ISBLANK(gear!L148),0,gear!L148)</f>
        <v>0</v>
      </c>
      <c r="M148" t="str">
        <f>IF(ISBLANK(gear!M148),0,gear!M148)</f>
        <v>eff</v>
      </c>
    </row>
    <row r="149" spans="1:13" x14ac:dyDescent="0.25">
      <c r="A149" t="s">
        <v>17</v>
      </c>
      <c r="B149">
        <f>IF(ISBLANK(gear!B149),0,gear!B149)</f>
        <v>0</v>
      </c>
      <c r="C149">
        <f>IF(ISBLANK(gear!C149),0,gear!C149)</f>
        <v>83</v>
      </c>
      <c r="D149">
        <f>IF(ISBLANK(gear!D149),0,gear!D149)</f>
        <v>0</v>
      </c>
      <c r="E149">
        <f>IF(ISBLANK(gear!E149),0,gear!E149)</f>
        <v>0</v>
      </c>
      <c r="F149">
        <f>IF(ISBLANK(gear!F149),0,gear!F149)</f>
        <v>0</v>
      </c>
      <c r="G149">
        <f>IF(ISBLANK(gear!G149),0,gear!G149)</f>
        <v>0</v>
      </c>
      <c r="H149">
        <f>IF(ISBLANK(gear!H149),0,gear!H149)</f>
        <v>3</v>
      </c>
      <c r="I149">
        <f>IF(ISBLANK(gear!I149),0,gear!I149)</f>
        <v>5</v>
      </c>
      <c r="J149">
        <f>IF(ISBLANK(gear!J149),0,gear!J149)</f>
        <v>19</v>
      </c>
      <c r="K149">
        <f>IF(ISBLANK(gear!K149),0,gear!K149)</f>
        <v>0</v>
      </c>
      <c r="L149">
        <f>IF(ISBLANK(gear!L149),0,gear!L149)</f>
        <v>0</v>
      </c>
      <c r="M149" t="str">
        <f>IF(ISBLANK(gear!M149),0,gear!M149)</f>
        <v>eff</v>
      </c>
    </row>
    <row r="150" spans="1:13" x14ac:dyDescent="0.25">
      <c r="A150" t="s">
        <v>17</v>
      </c>
      <c r="B150">
        <f>IF(ISBLANK(gear!B150),0,gear!B150)</f>
        <v>0</v>
      </c>
      <c r="C150">
        <f>IF(ISBLANK(gear!C150),0,gear!C150)</f>
        <v>0</v>
      </c>
      <c r="D150">
        <f>IF(ISBLANK(gear!D150),0,gear!D150)</f>
        <v>513</v>
      </c>
      <c r="E150">
        <f>IF(ISBLANK(gear!E150),0,gear!E150)</f>
        <v>0</v>
      </c>
      <c r="F150">
        <f>IF(ISBLANK(gear!F150),0,gear!F150)</f>
        <v>0</v>
      </c>
      <c r="G150">
        <f>IF(ISBLANK(gear!G150),0,gear!G150)</f>
        <v>0</v>
      </c>
      <c r="H150">
        <f>IF(ISBLANK(gear!H150),0,gear!H150)</f>
        <v>4</v>
      </c>
      <c r="I150">
        <f>IF(ISBLANK(gear!I150),0,gear!I150)</f>
        <v>5</v>
      </c>
      <c r="J150">
        <f>IF(ISBLANK(gear!J150),0,gear!J150)</f>
        <v>19</v>
      </c>
      <c r="K150">
        <f>IF(ISBLANK(gear!K150),0,gear!K150)</f>
        <v>0</v>
      </c>
      <c r="L150">
        <f>IF(ISBLANK(gear!L150),0,gear!L150)</f>
        <v>0</v>
      </c>
      <c r="M150" t="str">
        <f>IF(ISBLANK(gear!M150),0,gear!M150)</f>
        <v>eff</v>
      </c>
    </row>
    <row r="151" spans="1:13" x14ac:dyDescent="0.25">
      <c r="A151" t="s">
        <v>17</v>
      </c>
      <c r="B151">
        <f>IF(ISBLANK(gear!B151),0,gear!B151)</f>
        <v>0</v>
      </c>
      <c r="C151">
        <f>IF(ISBLANK(gear!C151),0,gear!C151)</f>
        <v>0</v>
      </c>
      <c r="D151">
        <f>IF(ISBLANK(gear!D151),0,gear!D151)</f>
        <v>0</v>
      </c>
      <c r="E151">
        <f>IF(ISBLANK(gear!E151),0,gear!E151)</f>
        <v>0</v>
      </c>
      <c r="F151">
        <f>IF(ISBLANK(gear!F151),0,gear!F151)</f>
        <v>13</v>
      </c>
      <c r="G151">
        <f>IF(ISBLANK(gear!G151),0,gear!G151)</f>
        <v>26</v>
      </c>
      <c r="H151">
        <f>IF(ISBLANK(gear!H151),0,gear!H151)</f>
        <v>8</v>
      </c>
      <c r="I151">
        <f>IF(ISBLANK(gear!I151),0,gear!I151)</f>
        <v>0</v>
      </c>
      <c r="J151">
        <f>IF(ISBLANK(gear!J151),0,gear!J151)</f>
        <v>4</v>
      </c>
      <c r="K151">
        <f>IF(ISBLANK(gear!K151),0,gear!K151)</f>
        <v>0</v>
      </c>
      <c r="L151">
        <f>IF(ISBLANK(gear!L151),0,gear!L151)</f>
        <v>7</v>
      </c>
      <c r="M151" t="str">
        <f>IF(ISBLANK(gear!M151),0,gear!M151)</f>
        <v>hp</v>
      </c>
    </row>
    <row r="152" spans="1:13" x14ac:dyDescent="0.25">
      <c r="A152" t="s">
        <v>17</v>
      </c>
      <c r="B152">
        <f>IF(ISBLANK(gear!B152),0,gear!B152)</f>
        <v>0</v>
      </c>
      <c r="C152">
        <f>IF(ISBLANK(gear!C152),0,gear!C152)</f>
        <v>72</v>
      </c>
      <c r="D152">
        <f>IF(ISBLANK(gear!D152),0,gear!D152)</f>
        <v>0</v>
      </c>
      <c r="E152">
        <f>IF(ISBLANK(gear!E152),0,gear!E152)</f>
        <v>9</v>
      </c>
      <c r="F152">
        <f>IF(ISBLANK(gear!F152),0,gear!F152)</f>
        <v>0</v>
      </c>
      <c r="G152">
        <f>IF(ISBLANK(gear!G152),0,gear!G152)</f>
        <v>29</v>
      </c>
      <c r="H152">
        <f>IF(ISBLANK(gear!H152),0,gear!H152)</f>
        <v>6</v>
      </c>
      <c r="I152">
        <f>IF(ISBLANK(gear!I152),0,gear!I152)</f>
        <v>0</v>
      </c>
      <c r="J152">
        <f>IF(ISBLANK(gear!J152),0,gear!J152)</f>
        <v>0</v>
      </c>
      <c r="K152">
        <f>IF(ISBLANK(gear!K152),0,gear!K152)</f>
        <v>0</v>
      </c>
      <c r="L152">
        <f>IF(ISBLANK(gear!L152),0,gear!L152)</f>
        <v>12</v>
      </c>
      <c r="M152" t="str">
        <f>IF(ISBLANK(gear!M152),0,gear!M152)</f>
        <v>im</v>
      </c>
    </row>
    <row r="153" spans="1:13" x14ac:dyDescent="0.25">
      <c r="A153" t="s">
        <v>17</v>
      </c>
      <c r="B153">
        <f>IF(ISBLANK(gear!B153),0,gear!B153)</f>
        <v>0</v>
      </c>
      <c r="C153">
        <f>IF(ISBLANK(gear!C153),0,gear!C153)</f>
        <v>0</v>
      </c>
      <c r="D153">
        <f>IF(ISBLANK(gear!D153),0,gear!D153)</f>
        <v>0</v>
      </c>
      <c r="E153">
        <f>IF(ISBLANK(gear!E153),0,gear!E153)</f>
        <v>13</v>
      </c>
      <c r="F153">
        <f>IF(ISBLANK(gear!F153),0,gear!F153)</f>
        <v>14</v>
      </c>
      <c r="G153">
        <f>IF(ISBLANK(gear!G153),0,gear!G153)</f>
        <v>7</v>
      </c>
      <c r="H153">
        <f>IF(ISBLANK(gear!H153),0,gear!H153)</f>
        <v>0</v>
      </c>
      <c r="I153">
        <f>IF(ISBLANK(gear!I153),0,gear!I153)</f>
        <v>4</v>
      </c>
      <c r="J153">
        <f>IF(ISBLANK(gear!J153),0,gear!J153)</f>
        <v>17</v>
      </c>
      <c r="K153">
        <f>IF(ISBLANK(gear!K153),0,gear!K153)</f>
        <v>0</v>
      </c>
      <c r="L153">
        <f>IF(ISBLANK(gear!L153),0,gear!L153)</f>
        <v>0</v>
      </c>
      <c r="M153" t="str">
        <f>IF(ISBLANK(gear!M153),0,gear!M153)</f>
        <v>atk</v>
      </c>
    </row>
    <row r="154" spans="1:13" x14ac:dyDescent="0.25">
      <c r="A154" t="s">
        <v>17</v>
      </c>
      <c r="B154">
        <f>IF(ISBLANK(gear!B154),0,gear!B154)</f>
        <v>41</v>
      </c>
      <c r="C154">
        <f>IF(ISBLANK(gear!C154),0,gear!C154)</f>
        <v>0</v>
      </c>
      <c r="D154">
        <f>IF(ISBLANK(gear!D154),0,gear!D154)</f>
        <v>0</v>
      </c>
      <c r="E154">
        <f>IF(ISBLANK(gear!E154),0,gear!E154)</f>
        <v>5</v>
      </c>
      <c r="F154">
        <f>IF(ISBLANK(gear!F154),0,gear!F154)</f>
        <v>0</v>
      </c>
      <c r="G154">
        <f>IF(ISBLANK(gear!G154),0,gear!G154)</f>
        <v>13</v>
      </c>
      <c r="H154">
        <f>IF(ISBLANK(gear!H154),0,gear!H154)</f>
        <v>0</v>
      </c>
      <c r="I154">
        <f>IF(ISBLANK(gear!I154),0,gear!I154)</f>
        <v>0</v>
      </c>
      <c r="J154">
        <f>IF(ISBLANK(gear!J154),0,gear!J154)</f>
        <v>17</v>
      </c>
      <c r="K154">
        <f>IF(ISBLANK(gear!K154),0,gear!K154)</f>
        <v>12</v>
      </c>
      <c r="L154">
        <f>IF(ISBLANK(gear!L154),0,gear!L154)</f>
        <v>0</v>
      </c>
      <c r="M154" t="str">
        <f>IF(ISBLANK(gear!M154),0,gear!M154)</f>
        <v>des</v>
      </c>
    </row>
    <row r="155" spans="1:13" x14ac:dyDescent="0.25">
      <c r="A155" t="s">
        <v>17</v>
      </c>
      <c r="B155">
        <f>IF(ISBLANK(gear!B155),0,gear!B155)</f>
        <v>0</v>
      </c>
      <c r="C155">
        <f>IF(ISBLANK(gear!C155),0,gear!C155)</f>
        <v>0</v>
      </c>
      <c r="D155">
        <f>IF(ISBLANK(gear!D155),0,gear!D155)</f>
        <v>346</v>
      </c>
      <c r="E155">
        <f>IF(ISBLANK(gear!E155),0,gear!E155)</f>
        <v>5</v>
      </c>
      <c r="F155">
        <f>IF(ISBLANK(gear!F155),0,gear!F155)</f>
        <v>0</v>
      </c>
      <c r="G155">
        <f>IF(ISBLANK(gear!G155),0,gear!G155)</f>
        <v>10</v>
      </c>
      <c r="H155">
        <f>IF(ISBLANK(gear!H155),0,gear!H155)</f>
        <v>0</v>
      </c>
      <c r="I155">
        <f>IF(ISBLANK(gear!I155),0,gear!I155)</f>
        <v>0</v>
      </c>
      <c r="J155">
        <f>IF(ISBLANK(gear!J155),0,gear!J155)</f>
        <v>17</v>
      </c>
      <c r="K155">
        <f>IF(ISBLANK(gear!K155),0,gear!K155)</f>
        <v>0</v>
      </c>
      <c r="L155">
        <f>IF(ISBLANK(gear!L155),0,gear!L155)</f>
        <v>0</v>
      </c>
      <c r="M155" t="str">
        <f>IF(ISBLANK(gear!M155),0,gear!M155)</f>
        <v>im</v>
      </c>
    </row>
    <row r="156" spans="1:13" x14ac:dyDescent="0.25">
      <c r="A156" t="s">
        <v>17</v>
      </c>
      <c r="B156">
        <f>IF(ISBLANK(gear!B156),0,gear!B156)</f>
        <v>0</v>
      </c>
      <c r="C156">
        <f>IF(ISBLANK(gear!C156),0,gear!C156)</f>
        <v>18</v>
      </c>
      <c r="D156">
        <f>IF(ISBLANK(gear!D156),0,gear!D156)</f>
        <v>704</v>
      </c>
      <c r="E156">
        <f>IF(ISBLANK(gear!E156),0,gear!E156)</f>
        <v>0</v>
      </c>
      <c r="F156">
        <f>IF(ISBLANK(gear!F156),0,gear!F156)</f>
        <v>0</v>
      </c>
      <c r="G156">
        <f>IF(ISBLANK(gear!G156),0,gear!G156)</f>
        <v>9</v>
      </c>
      <c r="H156">
        <f>IF(ISBLANK(gear!H156),0,gear!H156)</f>
        <v>0</v>
      </c>
      <c r="I156">
        <f>IF(ISBLANK(gear!I156),0,gear!I156)</f>
        <v>5</v>
      </c>
      <c r="J156">
        <f>IF(ISBLANK(gear!J156),0,gear!J156)</f>
        <v>0</v>
      </c>
      <c r="K156">
        <f>IF(ISBLANK(gear!K156),0,gear!K156)</f>
        <v>0</v>
      </c>
      <c r="L156">
        <f>IF(ISBLANK(gear!L156),0,gear!L156)</f>
        <v>0</v>
      </c>
      <c r="M156" t="str">
        <f>IF(ISBLANK(gear!M156),0,gear!M156)</f>
        <v>spd</v>
      </c>
    </row>
    <row r="157" spans="1:13" x14ac:dyDescent="0.25">
      <c r="B157">
        <f>IF(ISBLANK(gear!B157),0,gear!B157)</f>
        <v>0</v>
      </c>
      <c r="C157">
        <f>IF(ISBLANK(gear!C157),0,gear!C157)</f>
        <v>0</v>
      </c>
      <c r="D157">
        <f>IF(ISBLANK(gear!D157),0,gear!D157)</f>
        <v>0</v>
      </c>
      <c r="E157">
        <f>IF(ISBLANK(gear!E157),0,gear!E157)</f>
        <v>0</v>
      </c>
      <c r="F157">
        <f>IF(ISBLANK(gear!F157),0,gear!F157)</f>
        <v>0</v>
      </c>
      <c r="G157">
        <f>IF(ISBLANK(gear!G157),0,gear!G157)</f>
        <v>0</v>
      </c>
      <c r="H157">
        <f>IF(ISBLANK(gear!H157),0,gear!H157)</f>
        <v>0</v>
      </c>
      <c r="I157">
        <f>IF(ISBLANK(gear!I157),0,gear!I157)</f>
        <v>0</v>
      </c>
      <c r="J157">
        <f>IF(ISBLANK(gear!J157),0,gear!J157)</f>
        <v>0</v>
      </c>
      <c r="K157">
        <f>IF(ISBLANK(gear!K157),0,gear!K157)</f>
        <v>0</v>
      </c>
      <c r="L157">
        <f>IF(ISBLANK(gear!L157),0,gear!L157)</f>
        <v>0</v>
      </c>
      <c r="M157">
        <f>IF(ISBLANK(gear!M157),0,gear!M157)</f>
        <v>0</v>
      </c>
    </row>
    <row r="158" spans="1:13" x14ac:dyDescent="0.25">
      <c r="B158">
        <f>IF(ISBLANK(gear!B158),0,gear!B158)</f>
        <v>0</v>
      </c>
      <c r="C158">
        <f>IF(ISBLANK(gear!C158),0,gear!C158)</f>
        <v>0</v>
      </c>
      <c r="D158">
        <f>IF(ISBLANK(gear!D158),0,gear!D158)</f>
        <v>0</v>
      </c>
      <c r="E158">
        <f>IF(ISBLANK(gear!E158),0,gear!E158)</f>
        <v>0</v>
      </c>
      <c r="F158">
        <f>IF(ISBLANK(gear!F158),0,gear!F158)</f>
        <v>0</v>
      </c>
      <c r="G158">
        <f>IF(ISBLANK(gear!G158),0,gear!G158)</f>
        <v>0</v>
      </c>
      <c r="H158">
        <f>IF(ISBLANK(gear!H158),0,gear!H158)</f>
        <v>0</v>
      </c>
      <c r="I158">
        <f>IF(ISBLANK(gear!I158),0,gear!I158)</f>
        <v>0</v>
      </c>
      <c r="J158">
        <f>IF(ISBLANK(gear!J158),0,gear!J158)</f>
        <v>0</v>
      </c>
      <c r="K158">
        <f>IF(ISBLANK(gear!K158),0,gear!K158)</f>
        <v>0</v>
      </c>
      <c r="L158">
        <f>IF(ISBLANK(gear!L158),0,gear!L158)</f>
        <v>0</v>
      </c>
      <c r="M158">
        <f>IF(ISBLANK(gear!M158),0,gear!M158)</f>
        <v>0</v>
      </c>
    </row>
    <row r="159" spans="1:13" x14ac:dyDescent="0.25">
      <c r="B159">
        <f>IF(ISBLANK(gear!B159),0,gear!B159)</f>
        <v>0</v>
      </c>
      <c r="C159">
        <f>IF(ISBLANK(gear!C159),0,gear!C159)</f>
        <v>0</v>
      </c>
      <c r="D159">
        <f>IF(ISBLANK(gear!D159),0,gear!D159)</f>
        <v>0</v>
      </c>
      <c r="E159">
        <f>IF(ISBLANK(gear!E159),0,gear!E159)</f>
        <v>0</v>
      </c>
      <c r="F159">
        <f>IF(ISBLANK(gear!F159),0,gear!F159)</f>
        <v>0</v>
      </c>
      <c r="G159">
        <f>IF(ISBLANK(gear!G159),0,gear!G159)</f>
        <v>0</v>
      </c>
      <c r="H159">
        <f>IF(ISBLANK(gear!H159),0,gear!H159)</f>
        <v>0</v>
      </c>
      <c r="I159">
        <f>IF(ISBLANK(gear!I159),0,gear!I159)</f>
        <v>0</v>
      </c>
      <c r="J159">
        <f>IF(ISBLANK(gear!J159),0,gear!J159)</f>
        <v>0</v>
      </c>
      <c r="K159">
        <f>IF(ISBLANK(gear!K159),0,gear!K159)</f>
        <v>0</v>
      </c>
      <c r="L159">
        <f>IF(ISBLANK(gear!L159),0,gear!L159)</f>
        <v>0</v>
      </c>
      <c r="M159">
        <f>IF(ISBLANK(gear!M159),0,gear!M159)</f>
        <v>0</v>
      </c>
    </row>
    <row r="160" spans="1:13" x14ac:dyDescent="0.25">
      <c r="B160">
        <f>IF(ISBLANK(gear!B160),0,gear!B160)</f>
        <v>0</v>
      </c>
      <c r="C160">
        <f>IF(ISBLANK(gear!C160),0,gear!C160)</f>
        <v>0</v>
      </c>
      <c r="D160">
        <f>IF(ISBLANK(gear!D160),0,gear!D160)</f>
        <v>0</v>
      </c>
      <c r="E160">
        <f>IF(ISBLANK(gear!E160),0,gear!E160)</f>
        <v>0</v>
      </c>
      <c r="F160">
        <f>IF(ISBLANK(gear!F160),0,gear!F160)</f>
        <v>0</v>
      </c>
      <c r="G160">
        <f>IF(ISBLANK(gear!G160),0,gear!G160)</f>
        <v>0</v>
      </c>
      <c r="H160">
        <f>IF(ISBLANK(gear!H160),0,gear!H160)</f>
        <v>0</v>
      </c>
      <c r="I160">
        <f>IF(ISBLANK(gear!I160),0,gear!I160)</f>
        <v>0</v>
      </c>
      <c r="J160">
        <f>IF(ISBLANK(gear!J160),0,gear!J160)</f>
        <v>0</v>
      </c>
      <c r="K160">
        <f>IF(ISBLANK(gear!K160),0,gear!K160)</f>
        <v>0</v>
      </c>
      <c r="L160">
        <f>IF(ISBLANK(gear!L160),0,gear!L160)</f>
        <v>0</v>
      </c>
      <c r="M160">
        <f>IF(ISBLANK(gear!M160),0,gear!M160)</f>
        <v>0</v>
      </c>
    </row>
    <row r="161" spans="2:13" x14ac:dyDescent="0.25">
      <c r="B161">
        <f>IF(ISBLANK(gear!B161),0,gear!B161)</f>
        <v>0</v>
      </c>
      <c r="C161">
        <f>IF(ISBLANK(gear!C161),0,gear!C161)</f>
        <v>0</v>
      </c>
      <c r="D161">
        <f>IF(ISBLANK(gear!D161),0,gear!D161)</f>
        <v>0</v>
      </c>
      <c r="E161">
        <f>IF(ISBLANK(gear!E161),0,gear!E161)</f>
        <v>0</v>
      </c>
      <c r="F161">
        <f>IF(ISBLANK(gear!F161),0,gear!F161)</f>
        <v>0</v>
      </c>
      <c r="G161">
        <f>IF(ISBLANK(gear!G161),0,gear!G161)</f>
        <v>0</v>
      </c>
      <c r="H161">
        <f>IF(ISBLANK(gear!H161),0,gear!H161)</f>
        <v>0</v>
      </c>
      <c r="I161">
        <f>IF(ISBLANK(gear!I161),0,gear!I161)</f>
        <v>0</v>
      </c>
      <c r="J161">
        <f>IF(ISBLANK(gear!J161),0,gear!J161)</f>
        <v>0</v>
      </c>
      <c r="K161">
        <f>IF(ISBLANK(gear!K161),0,gear!K161)</f>
        <v>0</v>
      </c>
      <c r="L161">
        <f>IF(ISBLANK(gear!L161),0,gear!L161)</f>
        <v>0</v>
      </c>
      <c r="M161">
        <f>IF(ISBLANK(gear!M161),0,gear!M161)</f>
        <v>0</v>
      </c>
    </row>
    <row r="162" spans="2:13" x14ac:dyDescent="0.25">
      <c r="B162">
        <f>IF(ISBLANK(gear!B162),0,gear!B162)</f>
        <v>0</v>
      </c>
      <c r="C162">
        <f>IF(ISBLANK(gear!C162),0,gear!C162)</f>
        <v>0</v>
      </c>
      <c r="D162">
        <f>IF(ISBLANK(gear!D162),0,gear!D162)</f>
        <v>0</v>
      </c>
      <c r="E162">
        <f>IF(ISBLANK(gear!E162),0,gear!E162)</f>
        <v>0</v>
      </c>
      <c r="F162">
        <f>IF(ISBLANK(gear!F162),0,gear!F162)</f>
        <v>0</v>
      </c>
      <c r="G162">
        <f>IF(ISBLANK(gear!G162),0,gear!G162)</f>
        <v>0</v>
      </c>
      <c r="H162">
        <f>IF(ISBLANK(gear!H162),0,gear!H162)</f>
        <v>0</v>
      </c>
      <c r="I162">
        <f>IF(ISBLANK(gear!I162),0,gear!I162)</f>
        <v>0</v>
      </c>
      <c r="J162">
        <f>IF(ISBLANK(gear!J162),0,gear!J162)</f>
        <v>0</v>
      </c>
      <c r="K162">
        <f>IF(ISBLANK(gear!K162),0,gear!K162)</f>
        <v>0</v>
      </c>
      <c r="L162">
        <f>IF(ISBLANK(gear!L162),0,gear!L162)</f>
        <v>0</v>
      </c>
      <c r="M162">
        <f>IF(ISBLANK(gear!M162),0,gear!M162)</f>
        <v>0</v>
      </c>
    </row>
    <row r="163" spans="2:13" x14ac:dyDescent="0.25">
      <c r="B163">
        <f>IF(ISBLANK(gear!B163),0,gear!B163)</f>
        <v>0</v>
      </c>
      <c r="C163">
        <f>IF(ISBLANK(gear!C163),0,gear!C163)</f>
        <v>0</v>
      </c>
      <c r="D163">
        <f>IF(ISBLANK(gear!D163),0,gear!D163)</f>
        <v>0</v>
      </c>
      <c r="E163">
        <f>IF(ISBLANK(gear!E163),0,gear!E163)</f>
        <v>0</v>
      </c>
      <c r="F163">
        <f>IF(ISBLANK(gear!F163),0,gear!F163)</f>
        <v>0</v>
      </c>
      <c r="G163">
        <f>IF(ISBLANK(gear!G163),0,gear!G163)</f>
        <v>0</v>
      </c>
      <c r="H163">
        <f>IF(ISBLANK(gear!H163),0,gear!H163)</f>
        <v>0</v>
      </c>
      <c r="I163">
        <f>IF(ISBLANK(gear!I163),0,gear!I163)</f>
        <v>0</v>
      </c>
      <c r="J163">
        <f>IF(ISBLANK(gear!J163),0,gear!J163)</f>
        <v>0</v>
      </c>
      <c r="K163">
        <f>IF(ISBLANK(gear!K163),0,gear!K163)</f>
        <v>0</v>
      </c>
      <c r="L163">
        <f>IF(ISBLANK(gear!L163),0,gear!L163)</f>
        <v>0</v>
      </c>
      <c r="M163">
        <f>IF(ISBLANK(gear!M163),0,gear!M163)</f>
        <v>0</v>
      </c>
    </row>
    <row r="164" spans="2:13" x14ac:dyDescent="0.25">
      <c r="B164">
        <f>IF(ISBLANK(gear!B164),0,gear!B164)</f>
        <v>0</v>
      </c>
      <c r="C164">
        <f>IF(ISBLANK(gear!C164),0,gear!C164)</f>
        <v>0</v>
      </c>
      <c r="D164">
        <f>IF(ISBLANK(gear!D164),0,gear!D164)</f>
        <v>0</v>
      </c>
      <c r="E164">
        <f>IF(ISBLANK(gear!E164),0,gear!E164)</f>
        <v>0</v>
      </c>
      <c r="F164">
        <f>IF(ISBLANK(gear!F164),0,gear!F164)</f>
        <v>0</v>
      </c>
      <c r="G164">
        <f>IF(ISBLANK(gear!G164),0,gear!G164)</f>
        <v>0</v>
      </c>
      <c r="H164">
        <f>IF(ISBLANK(gear!H164),0,gear!H164)</f>
        <v>0</v>
      </c>
      <c r="I164">
        <f>IF(ISBLANK(gear!I164),0,gear!I164)</f>
        <v>0</v>
      </c>
      <c r="J164">
        <f>IF(ISBLANK(gear!J164),0,gear!J164)</f>
        <v>0</v>
      </c>
      <c r="K164">
        <f>IF(ISBLANK(gear!K164),0,gear!K164)</f>
        <v>0</v>
      </c>
      <c r="L164">
        <f>IF(ISBLANK(gear!L164),0,gear!L164)</f>
        <v>0</v>
      </c>
      <c r="M164">
        <f>IF(ISBLANK(gear!M164),0,gear!M164)</f>
        <v>0</v>
      </c>
    </row>
    <row r="165" spans="2:13" x14ac:dyDescent="0.25">
      <c r="B165">
        <f>IF(ISBLANK(gear!B165),0,gear!B165)</f>
        <v>0</v>
      </c>
      <c r="C165">
        <f>IF(ISBLANK(gear!C165),0,gear!C165)</f>
        <v>0</v>
      </c>
      <c r="D165">
        <f>IF(ISBLANK(gear!D165),0,gear!D165)</f>
        <v>0</v>
      </c>
      <c r="E165">
        <f>IF(ISBLANK(gear!E165),0,gear!E165)</f>
        <v>0</v>
      </c>
      <c r="F165">
        <f>IF(ISBLANK(gear!F165),0,gear!F165)</f>
        <v>0</v>
      </c>
      <c r="G165">
        <f>IF(ISBLANK(gear!G165),0,gear!G165)</f>
        <v>0</v>
      </c>
      <c r="H165">
        <f>IF(ISBLANK(gear!H165),0,gear!H165)</f>
        <v>0</v>
      </c>
      <c r="I165">
        <f>IF(ISBLANK(gear!I165),0,gear!I165)</f>
        <v>0</v>
      </c>
      <c r="J165">
        <f>IF(ISBLANK(gear!J165),0,gear!J165)</f>
        <v>0</v>
      </c>
      <c r="K165">
        <f>IF(ISBLANK(gear!K165),0,gear!K165)</f>
        <v>0</v>
      </c>
      <c r="L165">
        <f>IF(ISBLANK(gear!L165),0,gear!L165)</f>
        <v>0</v>
      </c>
      <c r="M165">
        <f>IF(ISBLANK(gear!M165),0,gear!M165)</f>
        <v>0</v>
      </c>
    </row>
    <row r="166" spans="2:13" x14ac:dyDescent="0.25">
      <c r="B166">
        <f>IF(ISBLANK(gear!B166),0,gear!B166)</f>
        <v>0</v>
      </c>
      <c r="C166">
        <f>IF(ISBLANK(gear!C166),0,gear!C166)</f>
        <v>0</v>
      </c>
      <c r="D166">
        <f>IF(ISBLANK(gear!D166),0,gear!D166)</f>
        <v>0</v>
      </c>
      <c r="E166">
        <f>IF(ISBLANK(gear!E166),0,gear!E166)</f>
        <v>0</v>
      </c>
      <c r="F166">
        <f>IF(ISBLANK(gear!F166),0,gear!F166)</f>
        <v>0</v>
      </c>
      <c r="G166">
        <f>IF(ISBLANK(gear!G166),0,gear!G166)</f>
        <v>0</v>
      </c>
      <c r="H166">
        <f>IF(ISBLANK(gear!H166),0,gear!H166)</f>
        <v>0</v>
      </c>
      <c r="I166">
        <f>IF(ISBLANK(gear!I166),0,gear!I166)</f>
        <v>0</v>
      </c>
      <c r="J166">
        <f>IF(ISBLANK(gear!J166),0,gear!J166)</f>
        <v>0</v>
      </c>
      <c r="K166">
        <f>IF(ISBLANK(gear!K166),0,gear!K166)</f>
        <v>0</v>
      </c>
      <c r="L166">
        <f>IF(ISBLANK(gear!L166),0,gear!L166)</f>
        <v>0</v>
      </c>
      <c r="M166">
        <f>IF(ISBLANK(gear!M166),0,gear!M166)</f>
        <v>0</v>
      </c>
    </row>
    <row r="167" spans="2:13" x14ac:dyDescent="0.25">
      <c r="B167">
        <f>IF(ISBLANK(gear!B167),0,gear!B167)</f>
        <v>0</v>
      </c>
      <c r="C167">
        <f>IF(ISBLANK(gear!C167),0,gear!C167)</f>
        <v>0</v>
      </c>
      <c r="D167">
        <f>IF(ISBLANK(gear!D167),0,gear!D167)</f>
        <v>0</v>
      </c>
      <c r="E167">
        <f>IF(ISBLANK(gear!E167),0,gear!E167)</f>
        <v>0</v>
      </c>
      <c r="F167">
        <f>IF(ISBLANK(gear!F167),0,gear!F167)</f>
        <v>0</v>
      </c>
      <c r="G167">
        <f>IF(ISBLANK(gear!G167),0,gear!G167)</f>
        <v>0</v>
      </c>
      <c r="H167">
        <f>IF(ISBLANK(gear!H167),0,gear!H167)</f>
        <v>0</v>
      </c>
      <c r="I167">
        <f>IF(ISBLANK(gear!I167),0,gear!I167)</f>
        <v>0</v>
      </c>
      <c r="J167">
        <f>IF(ISBLANK(gear!J167),0,gear!J167)</f>
        <v>0</v>
      </c>
      <c r="K167">
        <f>IF(ISBLANK(gear!K167),0,gear!K167)</f>
        <v>0</v>
      </c>
      <c r="L167">
        <f>IF(ISBLANK(gear!L167),0,gear!L167)</f>
        <v>0</v>
      </c>
      <c r="M167">
        <f>IF(ISBLANK(gear!M167),0,gear!M167)</f>
        <v>0</v>
      </c>
    </row>
    <row r="168" spans="2:13" x14ac:dyDescent="0.25">
      <c r="B168">
        <f>IF(ISBLANK(gear!B168),0,gear!B168)</f>
        <v>0</v>
      </c>
      <c r="C168">
        <f>IF(ISBLANK(gear!C168),0,gear!C168)</f>
        <v>0</v>
      </c>
      <c r="D168">
        <f>IF(ISBLANK(gear!D168),0,gear!D168)</f>
        <v>0</v>
      </c>
      <c r="E168">
        <f>IF(ISBLANK(gear!E168),0,gear!E168)</f>
        <v>0</v>
      </c>
      <c r="F168">
        <f>IF(ISBLANK(gear!F168),0,gear!F168)</f>
        <v>0</v>
      </c>
      <c r="G168">
        <f>IF(ISBLANK(gear!G168),0,gear!G168)</f>
        <v>0</v>
      </c>
      <c r="H168">
        <f>IF(ISBLANK(gear!H168),0,gear!H168)</f>
        <v>0</v>
      </c>
      <c r="I168">
        <f>IF(ISBLANK(gear!I168),0,gear!I168)</f>
        <v>0</v>
      </c>
      <c r="J168">
        <f>IF(ISBLANK(gear!J168),0,gear!J168)</f>
        <v>0</v>
      </c>
      <c r="K168">
        <f>IF(ISBLANK(gear!K168),0,gear!K168)</f>
        <v>0</v>
      </c>
      <c r="L168">
        <f>IF(ISBLANK(gear!L168),0,gear!L168)</f>
        <v>0</v>
      </c>
      <c r="M168">
        <f>IF(ISBLANK(gear!M168),0,gear!M168)</f>
        <v>0</v>
      </c>
    </row>
    <row r="169" spans="2:13" x14ac:dyDescent="0.25">
      <c r="B169">
        <f>IF(ISBLANK(gear!B169),0,gear!B169)</f>
        <v>0</v>
      </c>
      <c r="C169">
        <f>IF(ISBLANK(gear!C169),0,gear!C169)</f>
        <v>0</v>
      </c>
      <c r="D169">
        <f>IF(ISBLANK(gear!D169),0,gear!D169)</f>
        <v>0</v>
      </c>
      <c r="E169">
        <f>IF(ISBLANK(gear!E169),0,gear!E169)</f>
        <v>0</v>
      </c>
      <c r="F169">
        <f>IF(ISBLANK(gear!F169),0,gear!F169)</f>
        <v>0</v>
      </c>
      <c r="G169">
        <f>IF(ISBLANK(gear!G169),0,gear!G169)</f>
        <v>0</v>
      </c>
      <c r="H169">
        <f>IF(ISBLANK(gear!H169),0,gear!H169)</f>
        <v>0</v>
      </c>
      <c r="I169">
        <f>IF(ISBLANK(gear!I169),0,gear!I169)</f>
        <v>0</v>
      </c>
      <c r="J169">
        <f>IF(ISBLANK(gear!J169),0,gear!J169)</f>
        <v>0</v>
      </c>
      <c r="K169">
        <f>IF(ISBLANK(gear!K169),0,gear!K169)</f>
        <v>0</v>
      </c>
      <c r="L169">
        <f>IF(ISBLANK(gear!L169),0,gear!L169)</f>
        <v>0</v>
      </c>
      <c r="M169">
        <f>IF(ISBLANK(gear!M169),0,gear!M169)</f>
        <v>0</v>
      </c>
    </row>
    <row r="170" spans="2:13" x14ac:dyDescent="0.25">
      <c r="B170">
        <f>IF(ISBLANK(gear!B170),0,gear!B170)</f>
        <v>0</v>
      </c>
      <c r="C170">
        <f>IF(ISBLANK(gear!C170),0,gear!C170)</f>
        <v>0</v>
      </c>
      <c r="D170">
        <f>IF(ISBLANK(gear!D170),0,gear!D170)</f>
        <v>0</v>
      </c>
      <c r="E170">
        <f>IF(ISBLANK(gear!E170),0,gear!E170)</f>
        <v>0</v>
      </c>
      <c r="F170">
        <f>IF(ISBLANK(gear!F170),0,gear!F170)</f>
        <v>0</v>
      </c>
      <c r="G170">
        <f>IF(ISBLANK(gear!G170),0,gear!G170)</f>
        <v>0</v>
      </c>
      <c r="H170">
        <f>IF(ISBLANK(gear!H170),0,gear!H170)</f>
        <v>0</v>
      </c>
      <c r="I170">
        <f>IF(ISBLANK(gear!I170),0,gear!I170)</f>
        <v>0</v>
      </c>
      <c r="J170">
        <f>IF(ISBLANK(gear!J170),0,gear!J170)</f>
        <v>0</v>
      </c>
      <c r="K170">
        <f>IF(ISBLANK(gear!K170),0,gear!K170)</f>
        <v>0</v>
      </c>
      <c r="L170">
        <f>IF(ISBLANK(gear!L170),0,gear!L170)</f>
        <v>0</v>
      </c>
      <c r="M170">
        <f>IF(ISBLANK(gear!M170),0,gear!M170)</f>
        <v>0</v>
      </c>
    </row>
    <row r="171" spans="2:13" x14ac:dyDescent="0.25">
      <c r="B171">
        <f>IF(ISBLANK(gear!B171),0,gear!B171)</f>
        <v>0</v>
      </c>
      <c r="C171">
        <f>IF(ISBLANK(gear!C171),0,gear!C171)</f>
        <v>0</v>
      </c>
      <c r="D171">
        <f>IF(ISBLANK(gear!D171),0,gear!D171)</f>
        <v>0</v>
      </c>
      <c r="E171">
        <f>IF(ISBLANK(gear!E171),0,gear!E171)</f>
        <v>0</v>
      </c>
      <c r="F171">
        <f>IF(ISBLANK(gear!F171),0,gear!F171)</f>
        <v>0</v>
      </c>
      <c r="G171">
        <f>IF(ISBLANK(gear!G171),0,gear!G171)</f>
        <v>0</v>
      </c>
      <c r="H171">
        <f>IF(ISBLANK(gear!H171),0,gear!H171)</f>
        <v>0</v>
      </c>
      <c r="I171">
        <f>IF(ISBLANK(gear!I171),0,gear!I171)</f>
        <v>0</v>
      </c>
      <c r="J171">
        <f>IF(ISBLANK(gear!J171),0,gear!J171)</f>
        <v>0</v>
      </c>
      <c r="K171">
        <f>IF(ISBLANK(gear!K171),0,gear!K171)</f>
        <v>0</v>
      </c>
      <c r="L171">
        <f>IF(ISBLANK(gear!L171),0,gear!L171)</f>
        <v>0</v>
      </c>
      <c r="M171">
        <f>IF(ISBLANK(gear!M171),0,gear!M171)</f>
        <v>0</v>
      </c>
    </row>
    <row r="172" spans="2:13" x14ac:dyDescent="0.25">
      <c r="B172">
        <f>IF(ISBLANK(gear!B172),0,gear!B172)</f>
        <v>0</v>
      </c>
      <c r="C172">
        <f>IF(ISBLANK(gear!C172),0,gear!C172)</f>
        <v>0</v>
      </c>
      <c r="D172">
        <f>IF(ISBLANK(gear!D172),0,gear!D172)</f>
        <v>0</v>
      </c>
      <c r="E172">
        <f>IF(ISBLANK(gear!E172),0,gear!E172)</f>
        <v>0</v>
      </c>
      <c r="F172">
        <f>IF(ISBLANK(gear!F172),0,gear!F172)</f>
        <v>0</v>
      </c>
      <c r="G172">
        <f>IF(ISBLANK(gear!G172),0,gear!G172)</f>
        <v>0</v>
      </c>
      <c r="H172">
        <f>IF(ISBLANK(gear!H172),0,gear!H172)</f>
        <v>0</v>
      </c>
      <c r="I172">
        <f>IF(ISBLANK(gear!I172),0,gear!I172)</f>
        <v>0</v>
      </c>
      <c r="J172">
        <f>IF(ISBLANK(gear!J172),0,gear!J172)</f>
        <v>0</v>
      </c>
      <c r="K172">
        <f>IF(ISBLANK(gear!K172),0,gear!K172)</f>
        <v>0</v>
      </c>
      <c r="L172">
        <f>IF(ISBLANK(gear!L172),0,gear!L172)</f>
        <v>0</v>
      </c>
      <c r="M172">
        <f>IF(ISBLANK(gear!M172),0,gear!M172)</f>
        <v>0</v>
      </c>
    </row>
    <row r="173" spans="2:13" x14ac:dyDescent="0.25">
      <c r="B173">
        <f>IF(ISBLANK(gear!B173),0,gear!B173)</f>
        <v>0</v>
      </c>
      <c r="C173">
        <f>IF(ISBLANK(gear!C173),0,gear!C173)</f>
        <v>0</v>
      </c>
      <c r="D173">
        <f>IF(ISBLANK(gear!D173),0,gear!D173)</f>
        <v>0</v>
      </c>
      <c r="E173">
        <f>IF(ISBLANK(gear!E173),0,gear!E173)</f>
        <v>0</v>
      </c>
      <c r="F173">
        <f>IF(ISBLANK(gear!F173),0,gear!F173)</f>
        <v>0</v>
      </c>
      <c r="G173">
        <f>IF(ISBLANK(gear!G173),0,gear!G173)</f>
        <v>0</v>
      </c>
      <c r="H173">
        <f>IF(ISBLANK(gear!H173),0,gear!H173)</f>
        <v>0</v>
      </c>
      <c r="I173">
        <f>IF(ISBLANK(gear!I173),0,gear!I173)</f>
        <v>0</v>
      </c>
      <c r="J173">
        <f>IF(ISBLANK(gear!J173),0,gear!J173)</f>
        <v>0</v>
      </c>
      <c r="K173">
        <f>IF(ISBLANK(gear!K173),0,gear!K173)</f>
        <v>0</v>
      </c>
      <c r="L173">
        <f>IF(ISBLANK(gear!L173),0,gear!L173)</f>
        <v>0</v>
      </c>
      <c r="M173">
        <f>IF(ISBLANK(gear!M173),0,gear!M173)</f>
        <v>0</v>
      </c>
    </row>
    <row r="174" spans="2:13" x14ac:dyDescent="0.25">
      <c r="B174">
        <f>IF(ISBLANK(gear!B174),0,gear!B174)</f>
        <v>0</v>
      </c>
      <c r="C174">
        <f>IF(ISBLANK(gear!C174),0,gear!C174)</f>
        <v>0</v>
      </c>
      <c r="D174">
        <f>IF(ISBLANK(gear!D174),0,gear!D174)</f>
        <v>0</v>
      </c>
      <c r="E174">
        <f>IF(ISBLANK(gear!E174),0,gear!E174)</f>
        <v>0</v>
      </c>
      <c r="F174">
        <f>IF(ISBLANK(gear!F174),0,gear!F174)</f>
        <v>0</v>
      </c>
      <c r="G174">
        <f>IF(ISBLANK(gear!G174),0,gear!G174)</f>
        <v>0</v>
      </c>
      <c r="H174">
        <f>IF(ISBLANK(gear!H174),0,gear!H174)</f>
        <v>0</v>
      </c>
      <c r="I174">
        <f>IF(ISBLANK(gear!I174),0,gear!I174)</f>
        <v>0</v>
      </c>
      <c r="J174">
        <f>IF(ISBLANK(gear!J174),0,gear!J174)</f>
        <v>0</v>
      </c>
      <c r="K174">
        <f>IF(ISBLANK(gear!K174),0,gear!K174)</f>
        <v>0</v>
      </c>
      <c r="L174">
        <f>IF(ISBLANK(gear!L174),0,gear!L174)</f>
        <v>0</v>
      </c>
      <c r="M174">
        <f>IF(ISBLANK(gear!M174),0,gear!M174)</f>
        <v>0</v>
      </c>
    </row>
    <row r="175" spans="2:13" x14ac:dyDescent="0.25">
      <c r="B175">
        <f>IF(ISBLANK(gear!B175),0,gear!B175)</f>
        <v>0</v>
      </c>
      <c r="C175">
        <f>IF(ISBLANK(gear!C175),0,gear!C175)</f>
        <v>0</v>
      </c>
      <c r="D175">
        <f>IF(ISBLANK(gear!D175),0,gear!D175)</f>
        <v>0</v>
      </c>
      <c r="E175">
        <f>IF(ISBLANK(gear!E175),0,gear!E175)</f>
        <v>0</v>
      </c>
      <c r="F175">
        <f>IF(ISBLANK(gear!F175),0,gear!F175)</f>
        <v>0</v>
      </c>
      <c r="G175">
        <f>IF(ISBLANK(gear!G175),0,gear!G175)</f>
        <v>0</v>
      </c>
      <c r="H175">
        <f>IF(ISBLANK(gear!H175),0,gear!H175)</f>
        <v>0</v>
      </c>
      <c r="I175">
        <f>IF(ISBLANK(gear!I175),0,gear!I175)</f>
        <v>0</v>
      </c>
      <c r="J175">
        <f>IF(ISBLANK(gear!J175),0,gear!J175)</f>
        <v>0</v>
      </c>
      <c r="K175">
        <f>IF(ISBLANK(gear!K175),0,gear!K175)</f>
        <v>0</v>
      </c>
      <c r="L175">
        <f>IF(ISBLANK(gear!L175),0,gear!L175)</f>
        <v>0</v>
      </c>
      <c r="M175">
        <f>IF(ISBLANK(gear!M175),0,gear!M175)</f>
        <v>0</v>
      </c>
    </row>
    <row r="176" spans="2:13" x14ac:dyDescent="0.25">
      <c r="B176">
        <f>IF(ISBLANK(gear!B176),0,gear!B176)</f>
        <v>0</v>
      </c>
      <c r="C176">
        <f>IF(ISBLANK(gear!C176),0,gear!C176)</f>
        <v>0</v>
      </c>
      <c r="D176">
        <f>IF(ISBLANK(gear!D176),0,gear!D176)</f>
        <v>0</v>
      </c>
      <c r="E176">
        <f>IF(ISBLANK(gear!E176),0,gear!E176)</f>
        <v>0</v>
      </c>
      <c r="F176">
        <f>IF(ISBLANK(gear!F176),0,gear!F176)</f>
        <v>0</v>
      </c>
      <c r="G176">
        <f>IF(ISBLANK(gear!G176),0,gear!G176)</f>
        <v>0</v>
      </c>
      <c r="H176">
        <f>IF(ISBLANK(gear!H176),0,gear!H176)</f>
        <v>0</v>
      </c>
      <c r="I176">
        <f>IF(ISBLANK(gear!I176),0,gear!I176)</f>
        <v>0</v>
      </c>
      <c r="J176">
        <f>IF(ISBLANK(gear!J176),0,gear!J176)</f>
        <v>0</v>
      </c>
      <c r="K176">
        <f>IF(ISBLANK(gear!K176),0,gear!K176)</f>
        <v>0</v>
      </c>
      <c r="L176">
        <f>IF(ISBLANK(gear!L176),0,gear!L176)</f>
        <v>0</v>
      </c>
      <c r="M176">
        <f>IF(ISBLANK(gear!M176),0,gear!M176)</f>
        <v>0</v>
      </c>
    </row>
    <row r="177" spans="2:13" x14ac:dyDescent="0.25">
      <c r="B177">
        <f>IF(ISBLANK(gear!B177),0,gear!B177)</f>
        <v>0</v>
      </c>
      <c r="C177">
        <f>IF(ISBLANK(gear!C177),0,gear!C177)</f>
        <v>0</v>
      </c>
      <c r="D177">
        <f>IF(ISBLANK(gear!D177),0,gear!D177)</f>
        <v>0</v>
      </c>
      <c r="E177">
        <f>IF(ISBLANK(gear!E177),0,gear!E177)</f>
        <v>0</v>
      </c>
      <c r="F177">
        <f>IF(ISBLANK(gear!F177),0,gear!F177)</f>
        <v>0</v>
      </c>
      <c r="G177">
        <f>IF(ISBLANK(gear!G177),0,gear!G177)</f>
        <v>0</v>
      </c>
      <c r="H177">
        <f>IF(ISBLANK(gear!H177),0,gear!H177)</f>
        <v>0</v>
      </c>
      <c r="I177">
        <f>IF(ISBLANK(gear!I177),0,gear!I177)</f>
        <v>0</v>
      </c>
      <c r="J177">
        <f>IF(ISBLANK(gear!J177),0,gear!J177)</f>
        <v>0</v>
      </c>
      <c r="K177">
        <f>IF(ISBLANK(gear!K177),0,gear!K177)</f>
        <v>0</v>
      </c>
      <c r="L177">
        <f>IF(ISBLANK(gear!L177),0,gear!L177)</f>
        <v>0</v>
      </c>
      <c r="M177">
        <f>IF(ISBLANK(gear!M177),0,gear!M177)</f>
        <v>0</v>
      </c>
    </row>
    <row r="178" spans="2:13" x14ac:dyDescent="0.25">
      <c r="B178">
        <f>IF(ISBLANK(gear!B178),0,gear!B178)</f>
        <v>0</v>
      </c>
      <c r="C178">
        <f>IF(ISBLANK(gear!C178),0,gear!C178)</f>
        <v>0</v>
      </c>
      <c r="D178">
        <f>IF(ISBLANK(gear!D178),0,gear!D178)</f>
        <v>0</v>
      </c>
      <c r="E178">
        <f>IF(ISBLANK(gear!E178),0,gear!E178)</f>
        <v>0</v>
      </c>
      <c r="F178">
        <f>IF(ISBLANK(gear!F178),0,gear!F178)</f>
        <v>0</v>
      </c>
      <c r="G178">
        <f>IF(ISBLANK(gear!G178),0,gear!G178)</f>
        <v>0</v>
      </c>
      <c r="H178">
        <f>IF(ISBLANK(gear!H178),0,gear!H178)</f>
        <v>0</v>
      </c>
      <c r="I178">
        <f>IF(ISBLANK(gear!I178),0,gear!I178)</f>
        <v>0</v>
      </c>
      <c r="J178">
        <f>IF(ISBLANK(gear!J178),0,gear!J178)</f>
        <v>0</v>
      </c>
      <c r="K178">
        <f>IF(ISBLANK(gear!K178),0,gear!K178)</f>
        <v>0</v>
      </c>
      <c r="L178">
        <f>IF(ISBLANK(gear!L178),0,gear!L178)</f>
        <v>0</v>
      </c>
      <c r="M178">
        <f>IF(ISBLANK(gear!M178),0,gear!M178)</f>
        <v>0</v>
      </c>
    </row>
    <row r="179" spans="2:13" x14ac:dyDescent="0.25">
      <c r="B179">
        <f>IF(ISBLANK(gear!B179),0,gear!B179)</f>
        <v>0</v>
      </c>
      <c r="C179">
        <f>IF(ISBLANK(gear!C179),0,gear!C179)</f>
        <v>0</v>
      </c>
      <c r="D179">
        <f>IF(ISBLANK(gear!D179),0,gear!D179)</f>
        <v>0</v>
      </c>
      <c r="E179">
        <f>IF(ISBLANK(gear!E179),0,gear!E179)</f>
        <v>0</v>
      </c>
      <c r="F179">
        <f>IF(ISBLANK(gear!F179),0,gear!F179)</f>
        <v>0</v>
      </c>
      <c r="G179">
        <f>IF(ISBLANK(gear!G179),0,gear!G179)</f>
        <v>0</v>
      </c>
      <c r="H179">
        <f>IF(ISBLANK(gear!H179),0,gear!H179)</f>
        <v>0</v>
      </c>
      <c r="I179">
        <f>IF(ISBLANK(gear!I179),0,gear!I179)</f>
        <v>0</v>
      </c>
      <c r="J179">
        <f>IF(ISBLANK(gear!J179),0,gear!J179)</f>
        <v>0</v>
      </c>
      <c r="K179">
        <f>IF(ISBLANK(gear!K179),0,gear!K179)</f>
        <v>0</v>
      </c>
      <c r="L179">
        <f>IF(ISBLANK(gear!L179),0,gear!L179)</f>
        <v>0</v>
      </c>
      <c r="M179">
        <f>IF(ISBLANK(gear!M179),0,gear!M179)</f>
        <v>0</v>
      </c>
    </row>
    <row r="180" spans="2:13" x14ac:dyDescent="0.25">
      <c r="B180">
        <f>IF(ISBLANK(gear!B180),0,gear!B180)</f>
        <v>0</v>
      </c>
      <c r="C180">
        <f>IF(ISBLANK(gear!C180),0,gear!C180)</f>
        <v>0</v>
      </c>
      <c r="D180">
        <f>IF(ISBLANK(gear!D180),0,gear!D180)</f>
        <v>0</v>
      </c>
      <c r="E180">
        <f>IF(ISBLANK(gear!E180),0,gear!E180)</f>
        <v>0</v>
      </c>
      <c r="F180">
        <f>IF(ISBLANK(gear!F180),0,gear!F180)</f>
        <v>0</v>
      </c>
      <c r="G180">
        <f>IF(ISBLANK(gear!G180),0,gear!G180)</f>
        <v>0</v>
      </c>
      <c r="H180">
        <f>IF(ISBLANK(gear!H180),0,gear!H180)</f>
        <v>0</v>
      </c>
      <c r="I180">
        <f>IF(ISBLANK(gear!I180),0,gear!I180)</f>
        <v>0</v>
      </c>
      <c r="J180">
        <f>IF(ISBLANK(gear!J180),0,gear!J180)</f>
        <v>0</v>
      </c>
      <c r="K180">
        <f>IF(ISBLANK(gear!K180),0,gear!K180)</f>
        <v>0</v>
      </c>
      <c r="L180">
        <f>IF(ISBLANK(gear!L180),0,gear!L180)</f>
        <v>0</v>
      </c>
      <c r="M180">
        <f>IF(ISBLANK(gear!M180),0,gear!M180)</f>
        <v>0</v>
      </c>
    </row>
    <row r="181" spans="2:13" x14ac:dyDescent="0.25">
      <c r="B181">
        <f>IF(ISBLANK(gear!B181),0,gear!B181)</f>
        <v>0</v>
      </c>
      <c r="C181">
        <f>IF(ISBLANK(gear!C181),0,gear!C181)</f>
        <v>0</v>
      </c>
      <c r="D181">
        <f>IF(ISBLANK(gear!D181),0,gear!D181)</f>
        <v>0</v>
      </c>
      <c r="E181">
        <f>IF(ISBLANK(gear!E181),0,gear!E181)</f>
        <v>0</v>
      </c>
      <c r="F181">
        <f>IF(ISBLANK(gear!F181),0,gear!F181)</f>
        <v>0</v>
      </c>
      <c r="G181">
        <f>IF(ISBLANK(gear!G181),0,gear!G181)</f>
        <v>0</v>
      </c>
      <c r="H181">
        <f>IF(ISBLANK(gear!H181),0,gear!H181)</f>
        <v>0</v>
      </c>
      <c r="I181">
        <f>IF(ISBLANK(gear!I181),0,gear!I181)</f>
        <v>0</v>
      </c>
      <c r="J181">
        <f>IF(ISBLANK(gear!J181),0,gear!J181)</f>
        <v>0</v>
      </c>
      <c r="K181">
        <f>IF(ISBLANK(gear!K181),0,gear!K181)</f>
        <v>0</v>
      </c>
      <c r="L181">
        <f>IF(ISBLANK(gear!L181),0,gear!L181)</f>
        <v>0</v>
      </c>
      <c r="M181">
        <f>IF(ISBLANK(gear!M181),0,gear!M181)</f>
        <v>0</v>
      </c>
    </row>
    <row r="182" spans="2:13" x14ac:dyDescent="0.25">
      <c r="B182">
        <f>IF(ISBLANK(gear!B182),0,gear!B182)</f>
        <v>0</v>
      </c>
      <c r="C182">
        <f>IF(ISBLANK(gear!C182),0,gear!C182)</f>
        <v>0</v>
      </c>
      <c r="D182">
        <f>IF(ISBLANK(gear!D182),0,gear!D182)</f>
        <v>0</v>
      </c>
      <c r="E182">
        <f>IF(ISBLANK(gear!E182),0,gear!E182)</f>
        <v>0</v>
      </c>
      <c r="F182">
        <f>IF(ISBLANK(gear!F182),0,gear!F182)</f>
        <v>0</v>
      </c>
      <c r="G182">
        <f>IF(ISBLANK(gear!G182),0,gear!G182)</f>
        <v>0</v>
      </c>
      <c r="H182">
        <f>IF(ISBLANK(gear!H182),0,gear!H182)</f>
        <v>0</v>
      </c>
      <c r="I182">
        <f>IF(ISBLANK(gear!I182),0,gear!I182)</f>
        <v>0</v>
      </c>
      <c r="J182">
        <f>IF(ISBLANK(gear!J182),0,gear!J182)</f>
        <v>0</v>
      </c>
      <c r="K182">
        <f>IF(ISBLANK(gear!K182),0,gear!K182)</f>
        <v>0</v>
      </c>
      <c r="L182">
        <f>IF(ISBLANK(gear!L182),0,gear!L182)</f>
        <v>0</v>
      </c>
      <c r="M182">
        <f>IF(ISBLANK(gear!M182),0,gear!M182)</f>
        <v>0</v>
      </c>
    </row>
    <row r="183" spans="2:13" x14ac:dyDescent="0.25">
      <c r="B183">
        <f>IF(ISBLANK(gear!B183),0,gear!B183)</f>
        <v>0</v>
      </c>
      <c r="C183">
        <f>IF(ISBLANK(gear!C183),0,gear!C183)</f>
        <v>0</v>
      </c>
      <c r="D183">
        <f>IF(ISBLANK(gear!D183),0,gear!D183)</f>
        <v>0</v>
      </c>
      <c r="E183">
        <f>IF(ISBLANK(gear!E183),0,gear!E183)</f>
        <v>0</v>
      </c>
      <c r="F183">
        <f>IF(ISBLANK(gear!F183),0,gear!F183)</f>
        <v>0</v>
      </c>
      <c r="G183">
        <f>IF(ISBLANK(gear!G183),0,gear!G183)</f>
        <v>0</v>
      </c>
      <c r="H183">
        <f>IF(ISBLANK(gear!H183),0,gear!H183)</f>
        <v>0</v>
      </c>
      <c r="I183">
        <f>IF(ISBLANK(gear!I183),0,gear!I183)</f>
        <v>0</v>
      </c>
      <c r="J183">
        <f>IF(ISBLANK(gear!J183),0,gear!J183)</f>
        <v>0</v>
      </c>
      <c r="K183">
        <f>IF(ISBLANK(gear!K183),0,gear!K183)</f>
        <v>0</v>
      </c>
      <c r="L183">
        <f>IF(ISBLANK(gear!L183),0,gear!L183)</f>
        <v>0</v>
      </c>
      <c r="M183">
        <f>IF(ISBLANK(gear!M183),0,gear!M183)</f>
        <v>0</v>
      </c>
    </row>
    <row r="184" spans="2:13" x14ac:dyDescent="0.25">
      <c r="B184">
        <f>IF(ISBLANK(gear!B184),0,gear!B184)</f>
        <v>0</v>
      </c>
      <c r="C184">
        <f>IF(ISBLANK(gear!C184),0,gear!C184)</f>
        <v>0</v>
      </c>
      <c r="D184">
        <f>IF(ISBLANK(gear!D184),0,gear!D184)</f>
        <v>0</v>
      </c>
      <c r="E184">
        <f>IF(ISBLANK(gear!E184),0,gear!E184)</f>
        <v>0</v>
      </c>
      <c r="F184">
        <f>IF(ISBLANK(gear!F184),0,gear!F184)</f>
        <v>0</v>
      </c>
      <c r="G184">
        <f>IF(ISBLANK(gear!G184),0,gear!G184)</f>
        <v>0</v>
      </c>
      <c r="H184">
        <f>IF(ISBLANK(gear!H184),0,gear!H184)</f>
        <v>0</v>
      </c>
      <c r="I184">
        <f>IF(ISBLANK(gear!I184),0,gear!I184)</f>
        <v>0</v>
      </c>
      <c r="J184">
        <f>IF(ISBLANK(gear!J184),0,gear!J184)</f>
        <v>0</v>
      </c>
      <c r="K184">
        <f>IF(ISBLANK(gear!K184),0,gear!K184)</f>
        <v>0</v>
      </c>
      <c r="L184">
        <f>IF(ISBLANK(gear!L184),0,gear!L184)</f>
        <v>0</v>
      </c>
      <c r="M184">
        <f>IF(ISBLANK(gear!M184),0,gear!M184)</f>
        <v>0</v>
      </c>
    </row>
    <row r="185" spans="2:13" x14ac:dyDescent="0.25">
      <c r="B185">
        <f>IF(ISBLANK(gear!B185),0,gear!B185)</f>
        <v>0</v>
      </c>
      <c r="C185">
        <f>IF(ISBLANK(gear!C185),0,gear!C185)</f>
        <v>0</v>
      </c>
      <c r="D185">
        <f>IF(ISBLANK(gear!D185),0,gear!D185)</f>
        <v>0</v>
      </c>
      <c r="E185">
        <f>IF(ISBLANK(gear!E185),0,gear!E185)</f>
        <v>0</v>
      </c>
      <c r="F185">
        <f>IF(ISBLANK(gear!F185),0,gear!F185)</f>
        <v>0</v>
      </c>
      <c r="G185">
        <f>IF(ISBLANK(gear!G185),0,gear!G185)</f>
        <v>0</v>
      </c>
      <c r="H185">
        <f>IF(ISBLANK(gear!H185),0,gear!H185)</f>
        <v>0</v>
      </c>
      <c r="I185">
        <f>IF(ISBLANK(gear!I185),0,gear!I185)</f>
        <v>0</v>
      </c>
      <c r="J185">
        <f>IF(ISBLANK(gear!J185),0,gear!J185)</f>
        <v>0</v>
      </c>
      <c r="K185">
        <f>IF(ISBLANK(gear!K185),0,gear!K185)</f>
        <v>0</v>
      </c>
      <c r="L185">
        <f>IF(ISBLANK(gear!L185),0,gear!L185)</f>
        <v>0</v>
      </c>
      <c r="M185">
        <f>IF(ISBLANK(gear!M185),0,gear!M185)</f>
        <v>0</v>
      </c>
    </row>
    <row r="186" spans="2:13" x14ac:dyDescent="0.25">
      <c r="B186">
        <f>IF(ISBLANK(gear!B186),0,gear!B186)</f>
        <v>0</v>
      </c>
      <c r="C186">
        <f>IF(ISBLANK(gear!C186),0,gear!C186)</f>
        <v>0</v>
      </c>
      <c r="D186">
        <f>IF(ISBLANK(gear!D186),0,gear!D186)</f>
        <v>0</v>
      </c>
      <c r="E186">
        <f>IF(ISBLANK(gear!E186),0,gear!E186)</f>
        <v>0</v>
      </c>
      <c r="F186">
        <f>IF(ISBLANK(gear!F186),0,gear!F186)</f>
        <v>0</v>
      </c>
      <c r="G186">
        <f>IF(ISBLANK(gear!G186),0,gear!G186)</f>
        <v>0</v>
      </c>
      <c r="H186">
        <f>IF(ISBLANK(gear!H186),0,gear!H186)</f>
        <v>0</v>
      </c>
      <c r="I186">
        <f>IF(ISBLANK(gear!I186),0,gear!I186)</f>
        <v>0</v>
      </c>
      <c r="J186">
        <f>IF(ISBLANK(gear!J186),0,gear!J186)</f>
        <v>0</v>
      </c>
      <c r="K186">
        <f>IF(ISBLANK(gear!K186),0,gear!K186)</f>
        <v>0</v>
      </c>
      <c r="L186">
        <f>IF(ISBLANK(gear!L186),0,gear!L186)</f>
        <v>0</v>
      </c>
      <c r="M186">
        <f>IF(ISBLANK(gear!M186),0,gear!M186)</f>
        <v>0</v>
      </c>
    </row>
    <row r="187" spans="2:13" x14ac:dyDescent="0.25">
      <c r="B187">
        <f>IF(ISBLANK(gear!B187),0,gear!B187)</f>
        <v>0</v>
      </c>
      <c r="C187">
        <f>IF(ISBLANK(gear!C187),0,gear!C187)</f>
        <v>0</v>
      </c>
      <c r="D187">
        <f>IF(ISBLANK(gear!D187),0,gear!D187)</f>
        <v>0</v>
      </c>
      <c r="E187">
        <f>IF(ISBLANK(gear!E187),0,gear!E187)</f>
        <v>0</v>
      </c>
      <c r="F187">
        <f>IF(ISBLANK(gear!F187),0,gear!F187)</f>
        <v>0</v>
      </c>
      <c r="G187">
        <f>IF(ISBLANK(gear!G187),0,gear!G187)</f>
        <v>0</v>
      </c>
      <c r="H187">
        <f>IF(ISBLANK(gear!H187),0,gear!H187)</f>
        <v>0</v>
      </c>
      <c r="I187">
        <f>IF(ISBLANK(gear!I187),0,gear!I187)</f>
        <v>0</v>
      </c>
      <c r="J187">
        <f>IF(ISBLANK(gear!J187),0,gear!J187)</f>
        <v>0</v>
      </c>
      <c r="K187">
        <f>IF(ISBLANK(gear!K187),0,gear!K187)</f>
        <v>0</v>
      </c>
      <c r="L187">
        <f>IF(ISBLANK(gear!L187),0,gear!L187)</f>
        <v>0</v>
      </c>
      <c r="M187">
        <f>IF(ISBLANK(gear!M187),0,gear!M187)</f>
        <v>0</v>
      </c>
    </row>
    <row r="188" spans="2:13" x14ac:dyDescent="0.25">
      <c r="B188">
        <f>IF(ISBLANK(gear!B188),0,gear!B188)</f>
        <v>0</v>
      </c>
      <c r="C188">
        <f>IF(ISBLANK(gear!C188),0,gear!C188)</f>
        <v>0</v>
      </c>
      <c r="D188">
        <f>IF(ISBLANK(gear!D188),0,gear!D188)</f>
        <v>0</v>
      </c>
      <c r="E188">
        <f>IF(ISBLANK(gear!E188),0,gear!E188)</f>
        <v>0</v>
      </c>
      <c r="F188">
        <f>IF(ISBLANK(gear!F188),0,gear!F188)</f>
        <v>0</v>
      </c>
      <c r="G188">
        <f>IF(ISBLANK(gear!G188),0,gear!G188)</f>
        <v>0</v>
      </c>
      <c r="H188">
        <f>IF(ISBLANK(gear!H188),0,gear!H188)</f>
        <v>0</v>
      </c>
      <c r="I188">
        <f>IF(ISBLANK(gear!I188),0,gear!I188)</f>
        <v>0</v>
      </c>
      <c r="J188">
        <f>IF(ISBLANK(gear!J188),0,gear!J188)</f>
        <v>0</v>
      </c>
      <c r="K188">
        <f>IF(ISBLANK(gear!K188),0,gear!K188)</f>
        <v>0</v>
      </c>
      <c r="L188">
        <f>IF(ISBLANK(gear!L188),0,gear!L188)</f>
        <v>0</v>
      </c>
      <c r="M188">
        <f>IF(ISBLANK(gear!M188),0,gear!M188)</f>
        <v>0</v>
      </c>
    </row>
    <row r="189" spans="2:13" x14ac:dyDescent="0.25">
      <c r="B189">
        <f>IF(ISBLANK(gear!B189),0,gear!B189)</f>
        <v>0</v>
      </c>
      <c r="C189">
        <f>IF(ISBLANK(gear!C189),0,gear!C189)</f>
        <v>0</v>
      </c>
      <c r="D189">
        <f>IF(ISBLANK(gear!D189),0,gear!D189)</f>
        <v>0</v>
      </c>
      <c r="E189">
        <f>IF(ISBLANK(gear!E189),0,gear!E189)</f>
        <v>0</v>
      </c>
      <c r="F189">
        <f>IF(ISBLANK(gear!F189),0,gear!F189)</f>
        <v>0</v>
      </c>
      <c r="G189">
        <f>IF(ISBLANK(gear!G189),0,gear!G189)</f>
        <v>0</v>
      </c>
      <c r="H189">
        <f>IF(ISBLANK(gear!H189),0,gear!H189)</f>
        <v>0</v>
      </c>
      <c r="I189">
        <f>IF(ISBLANK(gear!I189),0,gear!I189)</f>
        <v>0</v>
      </c>
      <c r="J189">
        <f>IF(ISBLANK(gear!J189),0,gear!J189)</f>
        <v>0</v>
      </c>
      <c r="K189">
        <f>IF(ISBLANK(gear!K189),0,gear!K189)</f>
        <v>0</v>
      </c>
      <c r="L189">
        <f>IF(ISBLANK(gear!L189),0,gear!L189)</f>
        <v>0</v>
      </c>
      <c r="M189">
        <f>IF(ISBLANK(gear!M189),0,gear!M189)</f>
        <v>0</v>
      </c>
    </row>
    <row r="190" spans="2:13" x14ac:dyDescent="0.25">
      <c r="B190">
        <f>IF(ISBLANK(gear!B190),0,gear!B190)</f>
        <v>0</v>
      </c>
      <c r="C190">
        <f>IF(ISBLANK(gear!C190),0,gear!C190)</f>
        <v>0</v>
      </c>
      <c r="D190">
        <f>IF(ISBLANK(gear!D190),0,gear!D190)</f>
        <v>0</v>
      </c>
      <c r="E190">
        <f>IF(ISBLANK(gear!E190),0,gear!E190)</f>
        <v>0</v>
      </c>
      <c r="F190">
        <f>IF(ISBLANK(gear!F190),0,gear!F190)</f>
        <v>0</v>
      </c>
      <c r="G190">
        <f>IF(ISBLANK(gear!G190),0,gear!G190)</f>
        <v>0</v>
      </c>
      <c r="H190">
        <f>IF(ISBLANK(gear!H190),0,gear!H190)</f>
        <v>0</v>
      </c>
      <c r="I190">
        <f>IF(ISBLANK(gear!I190),0,gear!I190)</f>
        <v>0</v>
      </c>
      <c r="J190">
        <f>IF(ISBLANK(gear!J190),0,gear!J190)</f>
        <v>0</v>
      </c>
      <c r="K190">
        <f>IF(ISBLANK(gear!K190),0,gear!K190)</f>
        <v>0</v>
      </c>
      <c r="L190">
        <f>IF(ISBLANK(gear!L190),0,gear!L190)</f>
        <v>0</v>
      </c>
      <c r="M190">
        <f>IF(ISBLANK(gear!M190),0,gear!M190)</f>
        <v>0</v>
      </c>
    </row>
    <row r="191" spans="2:13" x14ac:dyDescent="0.25">
      <c r="B191">
        <f>IF(ISBLANK(gear!B191),0,gear!B191)</f>
        <v>0</v>
      </c>
      <c r="C191">
        <f>IF(ISBLANK(gear!C191),0,gear!C191)</f>
        <v>0</v>
      </c>
      <c r="D191">
        <f>IF(ISBLANK(gear!D191),0,gear!D191)</f>
        <v>0</v>
      </c>
      <c r="E191">
        <f>IF(ISBLANK(gear!E191),0,gear!E191)</f>
        <v>0</v>
      </c>
      <c r="F191">
        <f>IF(ISBLANK(gear!F191),0,gear!F191)</f>
        <v>0</v>
      </c>
      <c r="G191">
        <f>IF(ISBLANK(gear!G191),0,gear!G191)</f>
        <v>0</v>
      </c>
      <c r="H191">
        <f>IF(ISBLANK(gear!H191),0,gear!H191)</f>
        <v>0</v>
      </c>
      <c r="I191">
        <f>IF(ISBLANK(gear!I191),0,gear!I191)</f>
        <v>0</v>
      </c>
      <c r="J191">
        <f>IF(ISBLANK(gear!J191),0,gear!J191)</f>
        <v>0</v>
      </c>
      <c r="K191">
        <f>IF(ISBLANK(gear!K191),0,gear!K191)</f>
        <v>0</v>
      </c>
      <c r="L191">
        <f>IF(ISBLANK(gear!L191),0,gear!L191)</f>
        <v>0</v>
      </c>
      <c r="M191">
        <f>IF(ISBLANK(gear!M191),0,gear!M191)</f>
        <v>0</v>
      </c>
    </row>
    <row r="192" spans="2:13" x14ac:dyDescent="0.25">
      <c r="B192">
        <f>IF(ISBLANK(gear!B192),0,gear!B192)</f>
        <v>0</v>
      </c>
      <c r="C192">
        <f>IF(ISBLANK(gear!C192),0,gear!C192)</f>
        <v>0</v>
      </c>
      <c r="D192">
        <f>IF(ISBLANK(gear!D192),0,gear!D192)</f>
        <v>0</v>
      </c>
      <c r="E192">
        <f>IF(ISBLANK(gear!E192),0,gear!E192)</f>
        <v>0</v>
      </c>
      <c r="F192">
        <f>IF(ISBLANK(gear!F192),0,gear!F192)</f>
        <v>0</v>
      </c>
      <c r="G192">
        <f>IF(ISBLANK(gear!G192),0,gear!G192)</f>
        <v>0</v>
      </c>
      <c r="H192">
        <f>IF(ISBLANK(gear!H192),0,gear!H192)</f>
        <v>0</v>
      </c>
      <c r="I192">
        <f>IF(ISBLANK(gear!I192),0,gear!I192)</f>
        <v>0</v>
      </c>
      <c r="J192">
        <f>IF(ISBLANK(gear!J192),0,gear!J192)</f>
        <v>0</v>
      </c>
      <c r="K192">
        <f>IF(ISBLANK(gear!K192),0,gear!K192)</f>
        <v>0</v>
      </c>
      <c r="L192">
        <f>IF(ISBLANK(gear!L192),0,gear!L192)</f>
        <v>0</v>
      </c>
      <c r="M192">
        <f>IF(ISBLANK(gear!M192),0,gear!M192)</f>
        <v>0</v>
      </c>
    </row>
    <row r="193" spans="2:13" x14ac:dyDescent="0.25">
      <c r="B193">
        <f>IF(ISBLANK(gear!B193),0,gear!B193)</f>
        <v>0</v>
      </c>
      <c r="C193">
        <f>IF(ISBLANK(gear!C193),0,gear!C193)</f>
        <v>0</v>
      </c>
      <c r="D193">
        <f>IF(ISBLANK(gear!D193),0,gear!D193)</f>
        <v>0</v>
      </c>
      <c r="E193">
        <f>IF(ISBLANK(gear!E193),0,gear!E193)</f>
        <v>0</v>
      </c>
      <c r="F193">
        <f>IF(ISBLANK(gear!F193),0,gear!F193)</f>
        <v>0</v>
      </c>
      <c r="G193">
        <f>IF(ISBLANK(gear!G193),0,gear!G193)</f>
        <v>0</v>
      </c>
      <c r="H193">
        <f>IF(ISBLANK(gear!H193),0,gear!H193)</f>
        <v>0</v>
      </c>
      <c r="I193">
        <f>IF(ISBLANK(gear!I193),0,gear!I193)</f>
        <v>0</v>
      </c>
      <c r="J193">
        <f>IF(ISBLANK(gear!J193),0,gear!J193)</f>
        <v>0</v>
      </c>
      <c r="K193">
        <f>IF(ISBLANK(gear!K193),0,gear!K193)</f>
        <v>0</v>
      </c>
      <c r="L193">
        <f>IF(ISBLANK(gear!L193),0,gear!L193)</f>
        <v>0</v>
      </c>
      <c r="M193">
        <f>IF(ISBLANK(gear!M193),0,gear!M193)</f>
        <v>0</v>
      </c>
    </row>
    <row r="194" spans="2:13" x14ac:dyDescent="0.25">
      <c r="B194">
        <f>IF(ISBLANK(gear!B194),0,gear!B194)</f>
        <v>0</v>
      </c>
      <c r="C194">
        <f>IF(ISBLANK(gear!C194),0,gear!C194)</f>
        <v>0</v>
      </c>
      <c r="D194">
        <f>IF(ISBLANK(gear!D194),0,gear!D194)</f>
        <v>0</v>
      </c>
      <c r="E194">
        <f>IF(ISBLANK(gear!E194),0,gear!E194)</f>
        <v>0</v>
      </c>
      <c r="F194">
        <f>IF(ISBLANK(gear!F194),0,gear!F194)</f>
        <v>0</v>
      </c>
      <c r="G194">
        <f>IF(ISBLANK(gear!G194),0,gear!G194)</f>
        <v>0</v>
      </c>
      <c r="H194">
        <f>IF(ISBLANK(gear!H194),0,gear!H194)</f>
        <v>0</v>
      </c>
      <c r="I194">
        <f>IF(ISBLANK(gear!I194),0,gear!I194)</f>
        <v>0</v>
      </c>
      <c r="J194">
        <f>IF(ISBLANK(gear!J194),0,gear!J194)</f>
        <v>0</v>
      </c>
      <c r="K194">
        <f>IF(ISBLANK(gear!K194),0,gear!K194)</f>
        <v>0</v>
      </c>
      <c r="L194">
        <f>IF(ISBLANK(gear!L194),0,gear!L194)</f>
        <v>0</v>
      </c>
      <c r="M194">
        <f>IF(ISBLANK(gear!M194),0,gear!M194)</f>
        <v>0</v>
      </c>
    </row>
    <row r="195" spans="2:13" x14ac:dyDescent="0.25">
      <c r="B195">
        <f>IF(ISBLANK(gear!B195),0,gear!B195)</f>
        <v>0</v>
      </c>
      <c r="C195">
        <f>IF(ISBLANK(gear!C195),0,gear!C195)</f>
        <v>0</v>
      </c>
      <c r="D195">
        <f>IF(ISBLANK(gear!D195),0,gear!D195)</f>
        <v>0</v>
      </c>
      <c r="E195">
        <f>IF(ISBLANK(gear!E195),0,gear!E195)</f>
        <v>0</v>
      </c>
      <c r="F195">
        <f>IF(ISBLANK(gear!F195),0,gear!F195)</f>
        <v>0</v>
      </c>
      <c r="G195">
        <f>IF(ISBLANK(gear!G195),0,gear!G195)</f>
        <v>0</v>
      </c>
      <c r="H195">
        <f>IF(ISBLANK(gear!H195),0,gear!H195)</f>
        <v>0</v>
      </c>
      <c r="I195">
        <f>IF(ISBLANK(gear!I195),0,gear!I195)</f>
        <v>0</v>
      </c>
      <c r="J195">
        <f>IF(ISBLANK(gear!J195),0,gear!J195)</f>
        <v>0</v>
      </c>
      <c r="K195">
        <f>IF(ISBLANK(gear!K195),0,gear!K195)</f>
        <v>0</v>
      </c>
      <c r="L195">
        <f>IF(ISBLANK(gear!L195),0,gear!L195)</f>
        <v>0</v>
      </c>
      <c r="M195">
        <f>IF(ISBLANK(gear!M195),0,gear!M195)</f>
        <v>0</v>
      </c>
    </row>
    <row r="196" spans="2:13" x14ac:dyDescent="0.25">
      <c r="B196">
        <f>IF(ISBLANK(gear!B196),0,gear!B196)</f>
        <v>0</v>
      </c>
      <c r="C196">
        <f>IF(ISBLANK(gear!C196),0,gear!C196)</f>
        <v>0</v>
      </c>
      <c r="D196">
        <f>IF(ISBLANK(gear!D196),0,gear!D196)</f>
        <v>0</v>
      </c>
      <c r="E196">
        <f>IF(ISBLANK(gear!E196),0,gear!E196)</f>
        <v>0</v>
      </c>
      <c r="F196">
        <f>IF(ISBLANK(gear!F196),0,gear!F196)</f>
        <v>0</v>
      </c>
      <c r="G196">
        <f>IF(ISBLANK(gear!G196),0,gear!G196)</f>
        <v>0</v>
      </c>
      <c r="H196">
        <f>IF(ISBLANK(gear!H196),0,gear!H196)</f>
        <v>0</v>
      </c>
      <c r="I196">
        <f>IF(ISBLANK(gear!I196),0,gear!I196)</f>
        <v>0</v>
      </c>
      <c r="J196">
        <f>IF(ISBLANK(gear!J196),0,gear!J196)</f>
        <v>0</v>
      </c>
      <c r="K196">
        <f>IF(ISBLANK(gear!K196),0,gear!K196)</f>
        <v>0</v>
      </c>
      <c r="L196">
        <f>IF(ISBLANK(gear!L196),0,gear!L196)</f>
        <v>0</v>
      </c>
      <c r="M196">
        <f>IF(ISBLANK(gear!M196),0,gear!M196)</f>
        <v>0</v>
      </c>
    </row>
    <row r="197" spans="2:13" x14ac:dyDescent="0.25">
      <c r="B197">
        <f>IF(ISBLANK(gear!B197),0,gear!B197)</f>
        <v>0</v>
      </c>
      <c r="C197">
        <f>IF(ISBLANK(gear!C197),0,gear!C197)</f>
        <v>0</v>
      </c>
      <c r="D197">
        <f>IF(ISBLANK(gear!D197),0,gear!D197)</f>
        <v>0</v>
      </c>
      <c r="E197">
        <f>IF(ISBLANK(gear!E197),0,gear!E197)</f>
        <v>0</v>
      </c>
      <c r="F197">
        <f>IF(ISBLANK(gear!F197),0,gear!F197)</f>
        <v>0</v>
      </c>
      <c r="G197">
        <f>IF(ISBLANK(gear!G197),0,gear!G197)</f>
        <v>0</v>
      </c>
      <c r="H197">
        <f>IF(ISBLANK(gear!H197),0,gear!H197)</f>
        <v>0</v>
      </c>
      <c r="I197">
        <f>IF(ISBLANK(gear!I197),0,gear!I197)</f>
        <v>0</v>
      </c>
      <c r="J197">
        <f>IF(ISBLANK(gear!J197),0,gear!J197)</f>
        <v>0</v>
      </c>
      <c r="K197">
        <f>IF(ISBLANK(gear!K197),0,gear!K197)</f>
        <v>0</v>
      </c>
      <c r="L197">
        <f>IF(ISBLANK(gear!L197),0,gear!L197)</f>
        <v>0</v>
      </c>
      <c r="M197">
        <f>IF(ISBLANK(gear!M197),0,gear!M197)</f>
        <v>0</v>
      </c>
    </row>
    <row r="198" spans="2:13" x14ac:dyDescent="0.25">
      <c r="B198">
        <f>IF(ISBLANK(gear!B198),0,gear!B198)</f>
        <v>0</v>
      </c>
      <c r="C198">
        <f>IF(ISBLANK(gear!C198),0,gear!C198)</f>
        <v>0</v>
      </c>
      <c r="D198">
        <f>IF(ISBLANK(gear!D198),0,gear!D198)</f>
        <v>0</v>
      </c>
      <c r="E198">
        <f>IF(ISBLANK(gear!E198),0,gear!E198)</f>
        <v>0</v>
      </c>
      <c r="F198">
        <f>IF(ISBLANK(gear!F198),0,gear!F198)</f>
        <v>0</v>
      </c>
      <c r="G198">
        <f>IF(ISBLANK(gear!G198),0,gear!G198)</f>
        <v>0</v>
      </c>
      <c r="H198">
        <f>IF(ISBLANK(gear!H198),0,gear!H198)</f>
        <v>0</v>
      </c>
      <c r="I198">
        <f>IF(ISBLANK(gear!I198),0,gear!I198)</f>
        <v>0</v>
      </c>
      <c r="J198">
        <f>IF(ISBLANK(gear!J198),0,gear!J198)</f>
        <v>0</v>
      </c>
      <c r="K198">
        <f>IF(ISBLANK(gear!K198),0,gear!K198)</f>
        <v>0</v>
      </c>
      <c r="L198">
        <f>IF(ISBLANK(gear!L198),0,gear!L198)</f>
        <v>0</v>
      </c>
      <c r="M198">
        <f>IF(ISBLANK(gear!M198),0,gear!M198)</f>
        <v>0</v>
      </c>
    </row>
    <row r="199" spans="2:13" x14ac:dyDescent="0.25">
      <c r="B199">
        <f>IF(ISBLANK(gear!B199),0,gear!B199)</f>
        <v>0</v>
      </c>
      <c r="C199">
        <f>IF(ISBLANK(gear!C199),0,gear!C199)</f>
        <v>0</v>
      </c>
      <c r="D199">
        <f>IF(ISBLANK(gear!D199),0,gear!D199)</f>
        <v>0</v>
      </c>
      <c r="E199">
        <f>IF(ISBLANK(gear!E199),0,gear!E199)</f>
        <v>0</v>
      </c>
      <c r="F199">
        <f>IF(ISBLANK(gear!F199),0,gear!F199)</f>
        <v>0</v>
      </c>
      <c r="G199">
        <f>IF(ISBLANK(gear!G199),0,gear!G199)</f>
        <v>0</v>
      </c>
      <c r="H199">
        <f>IF(ISBLANK(gear!H199),0,gear!H199)</f>
        <v>0</v>
      </c>
      <c r="I199">
        <f>IF(ISBLANK(gear!I199),0,gear!I199)</f>
        <v>0</v>
      </c>
      <c r="J199">
        <f>IF(ISBLANK(gear!J199),0,gear!J199)</f>
        <v>0</v>
      </c>
      <c r="K199">
        <f>IF(ISBLANK(gear!K199),0,gear!K199)</f>
        <v>0</v>
      </c>
      <c r="L199">
        <f>IF(ISBLANK(gear!L199),0,gear!L199)</f>
        <v>0</v>
      </c>
      <c r="M199">
        <f>IF(ISBLANK(gear!M199),0,gear!M199)</f>
        <v>0</v>
      </c>
    </row>
    <row r="200" spans="2:13" x14ac:dyDescent="0.25">
      <c r="B200">
        <f>IF(ISBLANK(gear!B200),0,gear!B200)</f>
        <v>0</v>
      </c>
      <c r="C200">
        <f>IF(ISBLANK(gear!C200),0,gear!C200)</f>
        <v>0</v>
      </c>
      <c r="D200">
        <f>IF(ISBLANK(gear!D200),0,gear!D200)</f>
        <v>0</v>
      </c>
      <c r="E200">
        <f>IF(ISBLANK(gear!E200),0,gear!E200)</f>
        <v>0</v>
      </c>
      <c r="F200">
        <f>IF(ISBLANK(gear!F200),0,gear!F200)</f>
        <v>0</v>
      </c>
      <c r="G200">
        <f>IF(ISBLANK(gear!G200),0,gear!G200)</f>
        <v>0</v>
      </c>
      <c r="H200">
        <f>IF(ISBLANK(gear!H200),0,gear!H200)</f>
        <v>0</v>
      </c>
      <c r="I200">
        <f>IF(ISBLANK(gear!I200),0,gear!I200)</f>
        <v>0</v>
      </c>
      <c r="J200">
        <f>IF(ISBLANK(gear!J200),0,gear!J200)</f>
        <v>0</v>
      </c>
      <c r="K200">
        <f>IF(ISBLANK(gear!K200),0,gear!K200)</f>
        <v>0</v>
      </c>
      <c r="L200">
        <f>IF(ISBLANK(gear!L200),0,gear!L200)</f>
        <v>0</v>
      </c>
      <c r="M200">
        <f>IF(ISBLANK(gear!M200),0,gear!M200)</f>
        <v>0</v>
      </c>
    </row>
    <row r="201" spans="2:13" x14ac:dyDescent="0.25">
      <c r="B201">
        <f>IF(ISBLANK(gear!B201),0,gear!B201)</f>
        <v>0</v>
      </c>
      <c r="C201">
        <f>IF(ISBLANK(gear!C201),0,gear!C201)</f>
        <v>0</v>
      </c>
      <c r="D201">
        <f>IF(ISBLANK(gear!D201),0,gear!D201)</f>
        <v>0</v>
      </c>
      <c r="E201">
        <f>IF(ISBLANK(gear!E201),0,gear!E201)</f>
        <v>0</v>
      </c>
      <c r="F201">
        <f>IF(ISBLANK(gear!F201),0,gear!F201)</f>
        <v>0</v>
      </c>
      <c r="G201">
        <f>IF(ISBLANK(gear!G201),0,gear!G201)</f>
        <v>0</v>
      </c>
      <c r="H201">
        <f>IF(ISBLANK(gear!H201),0,gear!H201)</f>
        <v>0</v>
      </c>
      <c r="I201">
        <f>IF(ISBLANK(gear!I201),0,gear!I201)</f>
        <v>0</v>
      </c>
      <c r="J201">
        <f>IF(ISBLANK(gear!J201),0,gear!J201)</f>
        <v>0</v>
      </c>
      <c r="K201">
        <f>IF(ISBLANK(gear!K201),0,gear!K201)</f>
        <v>0</v>
      </c>
      <c r="L201">
        <f>IF(ISBLANK(gear!L201),0,gear!L201)</f>
        <v>0</v>
      </c>
      <c r="M201">
        <f>IF(ISBLANK(gear!M201),0,gear!M201)</f>
        <v>0</v>
      </c>
    </row>
    <row r="202" spans="2:13" x14ac:dyDescent="0.25">
      <c r="B202">
        <f>IF(ISBLANK(gear!B202),0,gear!B202)</f>
        <v>0</v>
      </c>
      <c r="C202">
        <f>IF(ISBLANK(gear!C202),0,gear!C202)</f>
        <v>0</v>
      </c>
      <c r="D202">
        <f>IF(ISBLANK(gear!D202),0,gear!D202)</f>
        <v>0</v>
      </c>
      <c r="E202">
        <f>IF(ISBLANK(gear!E202),0,gear!E202)</f>
        <v>0</v>
      </c>
      <c r="F202">
        <f>IF(ISBLANK(gear!F202),0,gear!F202)</f>
        <v>0</v>
      </c>
      <c r="G202">
        <f>IF(ISBLANK(gear!G202),0,gear!G202)</f>
        <v>0</v>
      </c>
      <c r="H202">
        <f>IF(ISBLANK(gear!H202),0,gear!H202)</f>
        <v>0</v>
      </c>
      <c r="I202">
        <f>IF(ISBLANK(gear!I202),0,gear!I202)</f>
        <v>0</v>
      </c>
      <c r="J202">
        <f>IF(ISBLANK(gear!J202),0,gear!J202)</f>
        <v>0</v>
      </c>
      <c r="K202">
        <f>IF(ISBLANK(gear!K202),0,gear!K202)</f>
        <v>0</v>
      </c>
      <c r="L202">
        <f>IF(ISBLANK(gear!L202),0,gear!L202)</f>
        <v>0</v>
      </c>
      <c r="M202">
        <f>IF(ISBLANK(gear!M202),0,gear!M202)</f>
        <v>0</v>
      </c>
    </row>
    <row r="203" spans="2:13" x14ac:dyDescent="0.25">
      <c r="B203">
        <f>IF(ISBLANK(gear!B203),0,gear!B203)</f>
        <v>0</v>
      </c>
      <c r="C203">
        <f>IF(ISBLANK(gear!C203),0,gear!C203)</f>
        <v>0</v>
      </c>
      <c r="D203">
        <f>IF(ISBLANK(gear!D203),0,gear!D203)</f>
        <v>0</v>
      </c>
      <c r="E203">
        <f>IF(ISBLANK(gear!E203),0,gear!E203)</f>
        <v>0</v>
      </c>
      <c r="F203">
        <f>IF(ISBLANK(gear!F203),0,gear!F203)</f>
        <v>0</v>
      </c>
      <c r="G203">
        <f>IF(ISBLANK(gear!G203),0,gear!G203)</f>
        <v>0</v>
      </c>
      <c r="H203">
        <f>IF(ISBLANK(gear!H203),0,gear!H203)</f>
        <v>0</v>
      </c>
      <c r="I203">
        <f>IF(ISBLANK(gear!I203),0,gear!I203)</f>
        <v>0</v>
      </c>
      <c r="J203">
        <f>IF(ISBLANK(gear!J203),0,gear!J203)</f>
        <v>0</v>
      </c>
      <c r="K203">
        <f>IF(ISBLANK(gear!K203),0,gear!K203)</f>
        <v>0</v>
      </c>
      <c r="L203">
        <f>IF(ISBLANK(gear!L203),0,gear!L203)</f>
        <v>0</v>
      </c>
      <c r="M203">
        <f>IF(ISBLANK(gear!M203),0,gear!M203)</f>
        <v>0</v>
      </c>
    </row>
    <row r="204" spans="2:13" x14ac:dyDescent="0.25">
      <c r="B204">
        <f>IF(ISBLANK(gear!B204),0,gear!B204)</f>
        <v>0</v>
      </c>
      <c r="C204">
        <f>IF(ISBLANK(gear!C204),0,gear!C204)</f>
        <v>0</v>
      </c>
      <c r="D204">
        <f>IF(ISBLANK(gear!D204),0,gear!D204)</f>
        <v>0</v>
      </c>
      <c r="E204">
        <f>IF(ISBLANK(gear!E204),0,gear!E204)</f>
        <v>0</v>
      </c>
      <c r="F204">
        <f>IF(ISBLANK(gear!F204),0,gear!F204)</f>
        <v>0</v>
      </c>
      <c r="G204">
        <f>IF(ISBLANK(gear!G204),0,gear!G204)</f>
        <v>0</v>
      </c>
      <c r="H204">
        <f>IF(ISBLANK(gear!H204),0,gear!H204)</f>
        <v>0</v>
      </c>
      <c r="I204">
        <f>IF(ISBLANK(gear!I204),0,gear!I204)</f>
        <v>0</v>
      </c>
      <c r="J204">
        <f>IF(ISBLANK(gear!J204),0,gear!J204)</f>
        <v>0</v>
      </c>
      <c r="K204">
        <f>IF(ISBLANK(gear!K204),0,gear!K204)</f>
        <v>0</v>
      </c>
      <c r="L204">
        <f>IF(ISBLANK(gear!L204),0,gear!L204)</f>
        <v>0</v>
      </c>
      <c r="M204">
        <f>IF(ISBLANK(gear!M204),0,gear!M204)</f>
        <v>0</v>
      </c>
    </row>
    <row r="205" spans="2:13" x14ac:dyDescent="0.25">
      <c r="B205">
        <f>IF(ISBLANK(gear!B205),0,gear!B205)</f>
        <v>0</v>
      </c>
      <c r="C205">
        <f>IF(ISBLANK(gear!C205),0,gear!C205)</f>
        <v>0</v>
      </c>
      <c r="D205">
        <f>IF(ISBLANK(gear!D205),0,gear!D205)</f>
        <v>0</v>
      </c>
      <c r="E205">
        <f>IF(ISBLANK(gear!E205),0,gear!E205)</f>
        <v>0</v>
      </c>
      <c r="F205">
        <f>IF(ISBLANK(gear!F205),0,gear!F205)</f>
        <v>0</v>
      </c>
      <c r="G205">
        <f>IF(ISBLANK(gear!G205),0,gear!G205)</f>
        <v>0</v>
      </c>
      <c r="H205">
        <f>IF(ISBLANK(gear!H205),0,gear!H205)</f>
        <v>0</v>
      </c>
      <c r="I205">
        <f>IF(ISBLANK(gear!I205),0,gear!I205)</f>
        <v>0</v>
      </c>
      <c r="J205">
        <f>IF(ISBLANK(gear!J205),0,gear!J205)</f>
        <v>0</v>
      </c>
      <c r="K205">
        <f>IF(ISBLANK(gear!K205),0,gear!K205)</f>
        <v>0</v>
      </c>
      <c r="L205">
        <f>IF(ISBLANK(gear!L205),0,gear!L205)</f>
        <v>0</v>
      </c>
      <c r="M205">
        <f>IF(ISBLANK(gear!M205),0,gear!M205)</f>
        <v>0</v>
      </c>
    </row>
    <row r="206" spans="2:13" x14ac:dyDescent="0.25">
      <c r="B206">
        <f>IF(ISBLANK(gear!B206),0,gear!B206)</f>
        <v>0</v>
      </c>
      <c r="C206">
        <f>IF(ISBLANK(gear!C206),0,gear!C206)</f>
        <v>0</v>
      </c>
      <c r="D206">
        <f>IF(ISBLANK(gear!D206),0,gear!D206)</f>
        <v>0</v>
      </c>
      <c r="E206">
        <f>IF(ISBLANK(gear!E206),0,gear!E206)</f>
        <v>0</v>
      </c>
      <c r="F206">
        <f>IF(ISBLANK(gear!F206),0,gear!F206)</f>
        <v>0</v>
      </c>
      <c r="G206">
        <f>IF(ISBLANK(gear!G206),0,gear!G206)</f>
        <v>0</v>
      </c>
      <c r="H206">
        <f>IF(ISBLANK(gear!H206),0,gear!H206)</f>
        <v>0</v>
      </c>
      <c r="I206">
        <f>IF(ISBLANK(gear!I206),0,gear!I206)</f>
        <v>0</v>
      </c>
      <c r="J206">
        <f>IF(ISBLANK(gear!J206),0,gear!J206)</f>
        <v>0</v>
      </c>
      <c r="K206">
        <f>IF(ISBLANK(gear!K206),0,gear!K206)</f>
        <v>0</v>
      </c>
      <c r="L206">
        <f>IF(ISBLANK(gear!L206),0,gear!L206)</f>
        <v>0</v>
      </c>
      <c r="M206">
        <f>IF(ISBLANK(gear!M206),0,gear!M206)</f>
        <v>0</v>
      </c>
    </row>
    <row r="207" spans="2:13" x14ac:dyDescent="0.25">
      <c r="B207">
        <f>IF(ISBLANK(gear!B207),0,gear!B207)</f>
        <v>0</v>
      </c>
      <c r="C207">
        <f>IF(ISBLANK(gear!C207),0,gear!C207)</f>
        <v>0</v>
      </c>
      <c r="D207">
        <f>IF(ISBLANK(gear!D207),0,gear!D207)</f>
        <v>0</v>
      </c>
      <c r="E207">
        <f>IF(ISBLANK(gear!E207),0,gear!E207)</f>
        <v>0</v>
      </c>
      <c r="F207">
        <f>IF(ISBLANK(gear!F207),0,gear!F207)</f>
        <v>0</v>
      </c>
      <c r="G207">
        <f>IF(ISBLANK(gear!G207),0,gear!G207)</f>
        <v>0</v>
      </c>
      <c r="H207">
        <f>IF(ISBLANK(gear!H207),0,gear!H207)</f>
        <v>0</v>
      </c>
      <c r="I207">
        <f>IF(ISBLANK(gear!I207),0,gear!I207)</f>
        <v>0</v>
      </c>
      <c r="J207">
        <f>IF(ISBLANK(gear!J207),0,gear!J207)</f>
        <v>0</v>
      </c>
      <c r="K207">
        <f>IF(ISBLANK(gear!K207),0,gear!K207)</f>
        <v>0</v>
      </c>
      <c r="L207">
        <f>IF(ISBLANK(gear!L207),0,gear!L207)</f>
        <v>0</v>
      </c>
      <c r="M207">
        <f>IF(ISBLANK(gear!M207),0,gear!M207)</f>
        <v>0</v>
      </c>
    </row>
    <row r="208" spans="2:13" x14ac:dyDescent="0.25">
      <c r="B208">
        <f>IF(ISBLANK(gear!B208),0,gear!B208)</f>
        <v>0</v>
      </c>
      <c r="C208">
        <f>IF(ISBLANK(gear!C208),0,gear!C208)</f>
        <v>0</v>
      </c>
      <c r="D208">
        <f>IF(ISBLANK(gear!D208),0,gear!D208)</f>
        <v>0</v>
      </c>
      <c r="E208">
        <f>IF(ISBLANK(gear!E208),0,gear!E208)</f>
        <v>0</v>
      </c>
      <c r="F208">
        <f>IF(ISBLANK(gear!F208),0,gear!F208)</f>
        <v>0</v>
      </c>
      <c r="G208">
        <f>IF(ISBLANK(gear!G208),0,gear!G208)</f>
        <v>0</v>
      </c>
      <c r="H208">
        <f>IF(ISBLANK(gear!H208),0,gear!H208)</f>
        <v>0</v>
      </c>
      <c r="I208">
        <f>IF(ISBLANK(gear!I208),0,gear!I208)</f>
        <v>0</v>
      </c>
      <c r="J208">
        <f>IF(ISBLANK(gear!J208),0,gear!J208)</f>
        <v>0</v>
      </c>
      <c r="K208">
        <f>IF(ISBLANK(gear!K208),0,gear!K208)</f>
        <v>0</v>
      </c>
      <c r="L208">
        <f>IF(ISBLANK(gear!L208),0,gear!L208)</f>
        <v>0</v>
      </c>
      <c r="M208">
        <f>IF(ISBLANK(gear!M208),0,gear!M208)</f>
        <v>0</v>
      </c>
    </row>
    <row r="209" spans="2:13" x14ac:dyDescent="0.25">
      <c r="B209">
        <f>IF(ISBLANK(gear!B209),0,gear!B209)</f>
        <v>0</v>
      </c>
      <c r="C209">
        <f>IF(ISBLANK(gear!C209),0,gear!C209)</f>
        <v>0</v>
      </c>
      <c r="D209">
        <f>IF(ISBLANK(gear!D209),0,gear!D209)</f>
        <v>0</v>
      </c>
      <c r="E209">
        <f>IF(ISBLANK(gear!E209),0,gear!E209)</f>
        <v>0</v>
      </c>
      <c r="F209">
        <f>IF(ISBLANK(gear!F209),0,gear!F209)</f>
        <v>0</v>
      </c>
      <c r="G209">
        <f>IF(ISBLANK(gear!G209),0,gear!G209)</f>
        <v>0</v>
      </c>
      <c r="H209">
        <f>IF(ISBLANK(gear!H209),0,gear!H209)</f>
        <v>0</v>
      </c>
      <c r="I209">
        <f>IF(ISBLANK(gear!I209),0,gear!I209)</f>
        <v>0</v>
      </c>
      <c r="J209">
        <f>IF(ISBLANK(gear!J209),0,gear!J209)</f>
        <v>0</v>
      </c>
      <c r="K209">
        <f>IF(ISBLANK(gear!K209),0,gear!K209)</f>
        <v>0</v>
      </c>
      <c r="L209">
        <f>IF(ISBLANK(gear!L209),0,gear!L209)</f>
        <v>0</v>
      </c>
      <c r="M209">
        <f>IF(ISBLANK(gear!M209),0,gear!M209)</f>
        <v>0</v>
      </c>
    </row>
    <row r="210" spans="2:13" x14ac:dyDescent="0.25">
      <c r="B210">
        <f>IF(ISBLANK(gear!B210),0,gear!B210)</f>
        <v>0</v>
      </c>
      <c r="C210">
        <f>IF(ISBLANK(gear!C210),0,gear!C210)</f>
        <v>0</v>
      </c>
      <c r="D210">
        <f>IF(ISBLANK(gear!D210),0,gear!D210)</f>
        <v>0</v>
      </c>
      <c r="E210">
        <f>IF(ISBLANK(gear!E210),0,gear!E210)</f>
        <v>0</v>
      </c>
      <c r="F210">
        <f>IF(ISBLANK(gear!F210),0,gear!F210)</f>
        <v>0</v>
      </c>
      <c r="G210">
        <f>IF(ISBLANK(gear!G210),0,gear!G210)</f>
        <v>0</v>
      </c>
      <c r="H210">
        <f>IF(ISBLANK(gear!H210),0,gear!H210)</f>
        <v>0</v>
      </c>
      <c r="I210">
        <f>IF(ISBLANK(gear!I210),0,gear!I210)</f>
        <v>0</v>
      </c>
      <c r="J210">
        <f>IF(ISBLANK(gear!J210),0,gear!J210)</f>
        <v>0</v>
      </c>
      <c r="K210">
        <f>IF(ISBLANK(gear!K210),0,gear!K210)</f>
        <v>0</v>
      </c>
      <c r="L210">
        <f>IF(ISBLANK(gear!L210),0,gear!L210)</f>
        <v>0</v>
      </c>
      <c r="M210">
        <f>IF(ISBLANK(gear!M210),0,gear!M210)</f>
        <v>0</v>
      </c>
    </row>
    <row r="211" spans="2:13" x14ac:dyDescent="0.25">
      <c r="B211">
        <f>IF(ISBLANK(gear!B211),0,gear!B211)</f>
        <v>0</v>
      </c>
      <c r="C211">
        <f>IF(ISBLANK(gear!C211),0,gear!C211)</f>
        <v>0</v>
      </c>
      <c r="D211">
        <f>IF(ISBLANK(gear!D211),0,gear!D211)</f>
        <v>0</v>
      </c>
      <c r="E211">
        <f>IF(ISBLANK(gear!E211),0,gear!E211)</f>
        <v>0</v>
      </c>
      <c r="F211">
        <f>IF(ISBLANK(gear!F211),0,gear!F211)</f>
        <v>0</v>
      </c>
      <c r="G211">
        <f>IF(ISBLANK(gear!G211),0,gear!G211)</f>
        <v>0</v>
      </c>
      <c r="H211">
        <f>IF(ISBLANK(gear!H211),0,gear!H211)</f>
        <v>0</v>
      </c>
      <c r="I211">
        <f>IF(ISBLANK(gear!I211),0,gear!I211)</f>
        <v>0</v>
      </c>
      <c r="J211">
        <f>IF(ISBLANK(gear!J211),0,gear!J211)</f>
        <v>0</v>
      </c>
      <c r="K211">
        <f>IF(ISBLANK(gear!K211),0,gear!K211)</f>
        <v>0</v>
      </c>
      <c r="L211">
        <f>IF(ISBLANK(gear!L211),0,gear!L211)</f>
        <v>0</v>
      </c>
      <c r="M211">
        <f>IF(ISBLANK(gear!M211),0,gear!M211)</f>
        <v>0</v>
      </c>
    </row>
    <row r="212" spans="2:13" x14ac:dyDescent="0.25">
      <c r="B212">
        <f>IF(ISBLANK(gear!B212),0,gear!B212)</f>
        <v>0</v>
      </c>
      <c r="C212">
        <f>IF(ISBLANK(gear!C212),0,gear!C212)</f>
        <v>0</v>
      </c>
      <c r="D212">
        <f>IF(ISBLANK(gear!D212),0,gear!D212)</f>
        <v>0</v>
      </c>
      <c r="E212">
        <f>IF(ISBLANK(gear!E212),0,gear!E212)</f>
        <v>0</v>
      </c>
      <c r="F212">
        <f>IF(ISBLANK(gear!F212),0,gear!F212)</f>
        <v>0</v>
      </c>
      <c r="G212">
        <f>IF(ISBLANK(gear!G212),0,gear!G212)</f>
        <v>0</v>
      </c>
      <c r="H212">
        <f>IF(ISBLANK(gear!H212),0,gear!H212)</f>
        <v>0</v>
      </c>
      <c r="I212">
        <f>IF(ISBLANK(gear!I212),0,gear!I212)</f>
        <v>0</v>
      </c>
      <c r="J212">
        <f>IF(ISBLANK(gear!J212),0,gear!J212)</f>
        <v>0</v>
      </c>
      <c r="K212">
        <f>IF(ISBLANK(gear!K212),0,gear!K212)</f>
        <v>0</v>
      </c>
      <c r="L212">
        <f>IF(ISBLANK(gear!L212),0,gear!L212)</f>
        <v>0</v>
      </c>
      <c r="M212">
        <f>IF(ISBLANK(gear!M212),0,gear!M212)</f>
        <v>0</v>
      </c>
    </row>
    <row r="213" spans="2:13" x14ac:dyDescent="0.25">
      <c r="B213">
        <f>IF(ISBLANK(gear!B213),0,gear!B213)</f>
        <v>0</v>
      </c>
      <c r="C213">
        <f>IF(ISBLANK(gear!C213),0,gear!C213)</f>
        <v>0</v>
      </c>
      <c r="D213">
        <f>IF(ISBLANK(gear!D213),0,gear!D213)</f>
        <v>0</v>
      </c>
      <c r="E213">
        <f>IF(ISBLANK(gear!E213),0,gear!E213)</f>
        <v>0</v>
      </c>
      <c r="F213">
        <f>IF(ISBLANK(gear!F213),0,gear!F213)</f>
        <v>0</v>
      </c>
      <c r="G213">
        <f>IF(ISBLANK(gear!G213),0,gear!G213)</f>
        <v>0</v>
      </c>
      <c r="H213">
        <f>IF(ISBLANK(gear!H213),0,gear!H213)</f>
        <v>0</v>
      </c>
      <c r="I213">
        <f>IF(ISBLANK(gear!I213),0,gear!I213)</f>
        <v>0</v>
      </c>
      <c r="J213">
        <f>IF(ISBLANK(gear!J213),0,gear!J213)</f>
        <v>0</v>
      </c>
      <c r="K213">
        <f>IF(ISBLANK(gear!K213),0,gear!K213)</f>
        <v>0</v>
      </c>
      <c r="L213">
        <f>IF(ISBLANK(gear!L213),0,gear!L213)</f>
        <v>0</v>
      </c>
      <c r="M213">
        <f>IF(ISBLANK(gear!M213),0,gear!M213)</f>
        <v>0</v>
      </c>
    </row>
    <row r="214" spans="2:13" x14ac:dyDescent="0.25">
      <c r="B214">
        <f>IF(ISBLANK(gear!B214),0,gear!B214)</f>
        <v>0</v>
      </c>
      <c r="C214">
        <f>IF(ISBLANK(gear!C214),0,gear!C214)</f>
        <v>0</v>
      </c>
      <c r="D214">
        <f>IF(ISBLANK(gear!D214),0,gear!D214)</f>
        <v>0</v>
      </c>
      <c r="E214">
        <f>IF(ISBLANK(gear!E214),0,gear!E214)</f>
        <v>0</v>
      </c>
      <c r="F214">
        <f>IF(ISBLANK(gear!F214),0,gear!F214)</f>
        <v>0</v>
      </c>
      <c r="G214">
        <f>IF(ISBLANK(gear!G214),0,gear!G214)</f>
        <v>0</v>
      </c>
      <c r="H214">
        <f>IF(ISBLANK(gear!H214),0,gear!H214)</f>
        <v>0</v>
      </c>
      <c r="I214">
        <f>IF(ISBLANK(gear!I214),0,gear!I214)</f>
        <v>0</v>
      </c>
      <c r="J214">
        <f>IF(ISBLANK(gear!J214),0,gear!J214)</f>
        <v>0</v>
      </c>
      <c r="K214">
        <f>IF(ISBLANK(gear!K214),0,gear!K214)</f>
        <v>0</v>
      </c>
      <c r="L214">
        <f>IF(ISBLANK(gear!L214),0,gear!L214)</f>
        <v>0</v>
      </c>
      <c r="M214">
        <f>IF(ISBLANK(gear!M214),0,gear!M214)</f>
        <v>0</v>
      </c>
    </row>
    <row r="215" spans="2:13" x14ac:dyDescent="0.25">
      <c r="B215">
        <f>IF(ISBLANK(gear!B215),0,gear!B215)</f>
        <v>0</v>
      </c>
      <c r="C215">
        <f>IF(ISBLANK(gear!C215),0,gear!C215)</f>
        <v>0</v>
      </c>
      <c r="D215">
        <f>IF(ISBLANK(gear!D215),0,gear!D215)</f>
        <v>0</v>
      </c>
      <c r="E215">
        <f>IF(ISBLANK(gear!E215),0,gear!E215)</f>
        <v>0</v>
      </c>
      <c r="F215">
        <f>IF(ISBLANK(gear!F215),0,gear!F215)</f>
        <v>0</v>
      </c>
      <c r="G215">
        <f>IF(ISBLANK(gear!G215),0,gear!G215)</f>
        <v>0</v>
      </c>
      <c r="H215">
        <f>IF(ISBLANK(gear!H215),0,gear!H215)</f>
        <v>0</v>
      </c>
      <c r="I215">
        <f>IF(ISBLANK(gear!I215),0,gear!I215)</f>
        <v>0</v>
      </c>
      <c r="J215">
        <f>IF(ISBLANK(gear!J215),0,gear!J215)</f>
        <v>0</v>
      </c>
      <c r="K215">
        <f>IF(ISBLANK(gear!K215),0,gear!K215)</f>
        <v>0</v>
      </c>
      <c r="L215">
        <f>IF(ISBLANK(gear!L215),0,gear!L215)</f>
        <v>0</v>
      </c>
      <c r="M215">
        <f>IF(ISBLANK(gear!M215),0,gear!M215)</f>
        <v>0</v>
      </c>
    </row>
    <row r="216" spans="2:13" x14ac:dyDescent="0.25">
      <c r="B216">
        <f>IF(ISBLANK(gear!B216),0,gear!B216)</f>
        <v>0</v>
      </c>
      <c r="C216">
        <f>IF(ISBLANK(gear!C216),0,gear!C216)</f>
        <v>0</v>
      </c>
      <c r="D216">
        <f>IF(ISBLANK(gear!D216),0,gear!D216)</f>
        <v>0</v>
      </c>
      <c r="E216">
        <f>IF(ISBLANK(gear!E216),0,gear!E216)</f>
        <v>0</v>
      </c>
      <c r="F216">
        <f>IF(ISBLANK(gear!F216),0,gear!F216)</f>
        <v>0</v>
      </c>
      <c r="G216">
        <f>IF(ISBLANK(gear!G216),0,gear!G216)</f>
        <v>0</v>
      </c>
      <c r="H216">
        <f>IF(ISBLANK(gear!H216),0,gear!H216)</f>
        <v>0</v>
      </c>
      <c r="I216">
        <f>IF(ISBLANK(gear!I216),0,gear!I216)</f>
        <v>0</v>
      </c>
      <c r="J216">
        <f>IF(ISBLANK(gear!J216),0,gear!J216)</f>
        <v>0</v>
      </c>
      <c r="K216">
        <f>IF(ISBLANK(gear!K216),0,gear!K216)</f>
        <v>0</v>
      </c>
      <c r="L216">
        <f>IF(ISBLANK(gear!L216),0,gear!L216)</f>
        <v>0</v>
      </c>
      <c r="M216">
        <f>IF(ISBLANK(gear!M216),0,gear!M216)</f>
        <v>0</v>
      </c>
    </row>
    <row r="217" spans="2:13" x14ac:dyDescent="0.25">
      <c r="B217">
        <f>IF(ISBLANK(gear!B217),0,gear!B217)</f>
        <v>0</v>
      </c>
      <c r="C217">
        <f>IF(ISBLANK(gear!C217),0,gear!C217)</f>
        <v>0</v>
      </c>
      <c r="D217">
        <f>IF(ISBLANK(gear!D217),0,gear!D217)</f>
        <v>0</v>
      </c>
      <c r="E217">
        <f>IF(ISBLANK(gear!E217),0,gear!E217)</f>
        <v>0</v>
      </c>
      <c r="F217">
        <f>IF(ISBLANK(gear!F217),0,gear!F217)</f>
        <v>0</v>
      </c>
      <c r="G217">
        <f>IF(ISBLANK(gear!G217),0,gear!G217)</f>
        <v>0</v>
      </c>
      <c r="H217">
        <f>IF(ISBLANK(gear!H217),0,gear!H217)</f>
        <v>0</v>
      </c>
      <c r="I217">
        <f>IF(ISBLANK(gear!I217),0,gear!I217)</f>
        <v>0</v>
      </c>
      <c r="J217">
        <f>IF(ISBLANK(gear!J217),0,gear!J217)</f>
        <v>0</v>
      </c>
      <c r="K217">
        <f>IF(ISBLANK(gear!K217),0,gear!K217)</f>
        <v>0</v>
      </c>
      <c r="L217">
        <f>IF(ISBLANK(gear!L217),0,gear!L217)</f>
        <v>0</v>
      </c>
      <c r="M217">
        <f>IF(ISBLANK(gear!M217),0,gear!M217)</f>
        <v>0</v>
      </c>
    </row>
    <row r="218" spans="2:13" x14ac:dyDescent="0.25">
      <c r="B218">
        <f>IF(ISBLANK(gear!B218),0,gear!B218)</f>
        <v>0</v>
      </c>
      <c r="C218">
        <f>IF(ISBLANK(gear!C218),0,gear!C218)</f>
        <v>0</v>
      </c>
      <c r="D218">
        <f>IF(ISBLANK(gear!D218),0,gear!D218)</f>
        <v>0</v>
      </c>
      <c r="E218">
        <f>IF(ISBLANK(gear!E218),0,gear!E218)</f>
        <v>0</v>
      </c>
      <c r="F218">
        <f>IF(ISBLANK(gear!F218),0,gear!F218)</f>
        <v>0</v>
      </c>
      <c r="G218">
        <f>IF(ISBLANK(gear!G218),0,gear!G218)</f>
        <v>0</v>
      </c>
      <c r="H218">
        <f>IF(ISBLANK(gear!H218),0,gear!H218)</f>
        <v>0</v>
      </c>
      <c r="I218">
        <f>IF(ISBLANK(gear!I218),0,gear!I218)</f>
        <v>0</v>
      </c>
      <c r="J218">
        <f>IF(ISBLANK(gear!J218),0,gear!J218)</f>
        <v>0</v>
      </c>
      <c r="K218">
        <f>IF(ISBLANK(gear!K218),0,gear!K218)</f>
        <v>0</v>
      </c>
      <c r="L218">
        <f>IF(ISBLANK(gear!L218),0,gear!L218)</f>
        <v>0</v>
      </c>
      <c r="M218">
        <f>IF(ISBLANK(gear!M218),0,gear!M218)</f>
        <v>0</v>
      </c>
    </row>
    <row r="219" spans="2:13" x14ac:dyDescent="0.25">
      <c r="B219">
        <f>IF(ISBLANK(gear!B219),0,gear!B219)</f>
        <v>0</v>
      </c>
      <c r="C219">
        <f>IF(ISBLANK(gear!C219),0,gear!C219)</f>
        <v>0</v>
      </c>
      <c r="D219">
        <f>IF(ISBLANK(gear!D219),0,gear!D219)</f>
        <v>0</v>
      </c>
      <c r="E219">
        <f>IF(ISBLANK(gear!E219),0,gear!E219)</f>
        <v>0</v>
      </c>
      <c r="F219">
        <f>IF(ISBLANK(gear!F219),0,gear!F219)</f>
        <v>0</v>
      </c>
      <c r="G219">
        <f>IF(ISBLANK(gear!G219),0,gear!G219)</f>
        <v>0</v>
      </c>
      <c r="H219">
        <f>IF(ISBLANK(gear!H219),0,gear!H219)</f>
        <v>0</v>
      </c>
      <c r="I219">
        <f>IF(ISBLANK(gear!I219),0,gear!I219)</f>
        <v>0</v>
      </c>
      <c r="J219">
        <f>IF(ISBLANK(gear!J219),0,gear!J219)</f>
        <v>0</v>
      </c>
      <c r="K219">
        <f>IF(ISBLANK(gear!K219),0,gear!K219)</f>
        <v>0</v>
      </c>
      <c r="L219">
        <f>IF(ISBLANK(gear!L219),0,gear!L219)</f>
        <v>0</v>
      </c>
      <c r="M219">
        <f>IF(ISBLANK(gear!M219),0,gear!M219)</f>
        <v>0</v>
      </c>
    </row>
    <row r="220" spans="2:13" x14ac:dyDescent="0.25">
      <c r="B220">
        <f>IF(ISBLANK(gear!B220),0,gear!B220)</f>
        <v>0</v>
      </c>
      <c r="C220">
        <f>IF(ISBLANK(gear!C220),0,gear!C220)</f>
        <v>0</v>
      </c>
      <c r="D220">
        <f>IF(ISBLANK(gear!D220),0,gear!D220)</f>
        <v>0</v>
      </c>
      <c r="E220">
        <f>IF(ISBLANK(gear!E220),0,gear!E220)</f>
        <v>0</v>
      </c>
      <c r="F220">
        <f>IF(ISBLANK(gear!F220),0,gear!F220)</f>
        <v>0</v>
      </c>
      <c r="G220">
        <f>IF(ISBLANK(gear!G220),0,gear!G220)</f>
        <v>0</v>
      </c>
      <c r="H220">
        <f>IF(ISBLANK(gear!H220),0,gear!H220)</f>
        <v>0</v>
      </c>
      <c r="I220">
        <f>IF(ISBLANK(gear!I220),0,gear!I220)</f>
        <v>0</v>
      </c>
      <c r="J220">
        <f>IF(ISBLANK(gear!J220),0,gear!J220)</f>
        <v>0</v>
      </c>
      <c r="K220">
        <f>IF(ISBLANK(gear!K220),0,gear!K220)</f>
        <v>0</v>
      </c>
      <c r="L220">
        <f>IF(ISBLANK(gear!L220),0,gear!L220)</f>
        <v>0</v>
      </c>
      <c r="M220">
        <f>IF(ISBLANK(gear!M220),0,gear!M220)</f>
        <v>0</v>
      </c>
    </row>
    <row r="221" spans="2:13" x14ac:dyDescent="0.25">
      <c r="B221">
        <f>IF(ISBLANK(gear!B221),0,gear!B221)</f>
        <v>0</v>
      </c>
      <c r="C221">
        <f>IF(ISBLANK(gear!C221),0,gear!C221)</f>
        <v>0</v>
      </c>
      <c r="D221">
        <f>IF(ISBLANK(gear!D221),0,gear!D221)</f>
        <v>0</v>
      </c>
      <c r="E221">
        <f>IF(ISBLANK(gear!E221),0,gear!E221)</f>
        <v>0</v>
      </c>
      <c r="F221">
        <f>IF(ISBLANK(gear!F221),0,gear!F221)</f>
        <v>0</v>
      </c>
      <c r="G221">
        <f>IF(ISBLANK(gear!G221),0,gear!G221)</f>
        <v>0</v>
      </c>
      <c r="H221">
        <f>IF(ISBLANK(gear!H221),0,gear!H221)</f>
        <v>0</v>
      </c>
      <c r="I221">
        <f>IF(ISBLANK(gear!I221),0,gear!I221)</f>
        <v>0</v>
      </c>
      <c r="J221">
        <f>IF(ISBLANK(gear!J221),0,gear!J221)</f>
        <v>0</v>
      </c>
      <c r="K221">
        <f>IF(ISBLANK(gear!K221),0,gear!K221)</f>
        <v>0</v>
      </c>
      <c r="L221">
        <f>IF(ISBLANK(gear!L221),0,gear!L221)</f>
        <v>0</v>
      </c>
      <c r="M221">
        <f>IF(ISBLANK(gear!M221),0,gear!M221)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F74F-196A-41E7-8A4E-C36512D28785}">
  <dimension ref="A1:M43"/>
  <sheetViews>
    <sheetView zoomScale="160" zoomScaleNormal="160" workbookViewId="0">
      <selection activeCell="L11" sqref="L11"/>
    </sheetView>
  </sheetViews>
  <sheetFormatPr defaultRowHeight="15" x14ac:dyDescent="0.25"/>
  <sheetData>
    <row r="1" spans="1:9" x14ac:dyDescent="0.25">
      <c r="A1" t="s">
        <v>29</v>
      </c>
      <c r="B1" t="s">
        <v>0</v>
      </c>
      <c r="C1" t="s">
        <v>1</v>
      </c>
      <c r="D1" t="s">
        <v>30</v>
      </c>
      <c r="E1" t="s">
        <v>8</v>
      </c>
      <c r="F1" t="s">
        <v>25</v>
      </c>
      <c r="G1" t="s">
        <v>31</v>
      </c>
      <c r="H1" t="s">
        <v>11</v>
      </c>
      <c r="I1" t="s">
        <v>12</v>
      </c>
    </row>
    <row r="2" spans="1:9" x14ac:dyDescent="0.25">
      <c r="A2" t="s">
        <v>39</v>
      </c>
      <c r="B2">
        <f>1551-793</f>
        <v>758</v>
      </c>
      <c r="C2">
        <f>1056-384</f>
        <v>672</v>
      </c>
      <c r="D2">
        <f>20389-13571</f>
        <v>6818</v>
      </c>
      <c r="E2">
        <f>163-62</f>
        <v>101</v>
      </c>
      <c r="F2">
        <f>49-34</f>
        <v>15</v>
      </c>
      <c r="G2">
        <v>150</v>
      </c>
      <c r="H2">
        <v>25</v>
      </c>
      <c r="I2">
        <v>12</v>
      </c>
    </row>
    <row r="3" spans="1:9" x14ac:dyDescent="0.25">
      <c r="A3" t="s">
        <v>34</v>
      </c>
      <c r="B3">
        <f>4160-3041</f>
        <v>1119</v>
      </c>
      <c r="C3">
        <f>758-275</f>
        <v>483</v>
      </c>
      <c r="D3">
        <f>12246-6906</f>
        <v>5340</v>
      </c>
      <c r="E3">
        <f>149-20</f>
        <v>129</v>
      </c>
      <c r="F3">
        <f>94-71</f>
        <v>23</v>
      </c>
      <c r="G3">
        <f>277-127</f>
        <v>150</v>
      </c>
      <c r="H3">
        <v>0</v>
      </c>
      <c r="I3">
        <v>0</v>
      </c>
    </row>
    <row r="4" spans="1:9" x14ac:dyDescent="0.25">
      <c r="A4" t="s">
        <v>35</v>
      </c>
      <c r="B4">
        <f>3969-2557</f>
        <v>1412</v>
      </c>
      <c r="C4">
        <f>996-351</f>
        <v>645</v>
      </c>
      <c r="D4">
        <f>8734-4486</f>
        <v>4248</v>
      </c>
      <c r="E4">
        <f>129-17</f>
        <v>112</v>
      </c>
      <c r="F4">
        <f>64-49</f>
        <v>15</v>
      </c>
      <c r="G4">
        <f>234-84</f>
        <v>150</v>
      </c>
      <c r="H4">
        <v>0</v>
      </c>
      <c r="I4">
        <v>0</v>
      </c>
    </row>
    <row r="5" spans="1:9" x14ac:dyDescent="0.25">
      <c r="A5" t="s">
        <v>36</v>
      </c>
      <c r="B5">
        <f>3080-1852</f>
        <v>1228</v>
      </c>
      <c r="C5">
        <f>934-381</f>
        <v>553</v>
      </c>
      <c r="D5">
        <f>8777-2993</f>
        <v>5784</v>
      </c>
      <c r="E5">
        <f>166-57</f>
        <v>109</v>
      </c>
      <c r="F5">
        <f>70-47</f>
        <v>23</v>
      </c>
      <c r="G5">
        <f>283-118</f>
        <v>165</v>
      </c>
      <c r="H5">
        <v>0</v>
      </c>
      <c r="I5">
        <v>0</v>
      </c>
    </row>
    <row r="6" spans="1:9" x14ac:dyDescent="0.25">
      <c r="A6" t="s">
        <v>32</v>
      </c>
      <c r="B6">
        <v>1182</v>
      </c>
      <c r="C6">
        <v>571</v>
      </c>
      <c r="D6">
        <v>5299</v>
      </c>
      <c r="E6">
        <v>114</v>
      </c>
      <c r="F6">
        <v>15</v>
      </c>
      <c r="G6">
        <v>150</v>
      </c>
      <c r="H6">
        <v>18</v>
      </c>
      <c r="I6">
        <v>0</v>
      </c>
    </row>
    <row r="7" spans="1:9" x14ac:dyDescent="0.25">
      <c r="A7" t="s">
        <v>38</v>
      </c>
      <c r="B7">
        <f>905-284</f>
        <v>621</v>
      </c>
      <c r="C7">
        <f>1380-582</f>
        <v>798</v>
      </c>
      <c r="D7">
        <f>18091-12617</f>
        <v>5474</v>
      </c>
      <c r="E7">
        <f>121-23</f>
        <v>98</v>
      </c>
      <c r="F7">
        <f>41-26</f>
        <v>15</v>
      </c>
      <c r="G7">
        <v>150</v>
      </c>
      <c r="H7">
        <v>0</v>
      </c>
      <c r="I7">
        <v>0</v>
      </c>
    </row>
    <row r="8" spans="1:9" x14ac:dyDescent="0.25">
      <c r="A8" t="s">
        <v>37</v>
      </c>
      <c r="B8">
        <f>3903-2765</f>
        <v>1138</v>
      </c>
      <c r="C8">
        <f>941-479</f>
        <v>462</v>
      </c>
      <c r="D8">
        <f>10677-4806</f>
        <v>5871</v>
      </c>
      <c r="E8">
        <f>123-12</f>
        <v>111</v>
      </c>
      <c r="F8">
        <f>36-13</f>
        <v>23</v>
      </c>
      <c r="G8">
        <f>236-86</f>
        <v>150</v>
      </c>
      <c r="H8">
        <v>0</v>
      </c>
      <c r="I8">
        <v>0</v>
      </c>
    </row>
    <row r="9" spans="1:9" x14ac:dyDescent="0.25">
      <c r="A9" t="s">
        <v>40</v>
      </c>
      <c r="B9">
        <f>3587-2400</f>
        <v>1187</v>
      </c>
      <c r="C9">
        <f>1152-525</f>
        <v>627</v>
      </c>
      <c r="D9">
        <f>9699-5208</f>
        <v>4491</v>
      </c>
      <c r="E9">
        <f>121-20</f>
        <v>101</v>
      </c>
      <c r="F9">
        <f>63-36</f>
        <v>27</v>
      </c>
      <c r="G9">
        <f>301-141</f>
        <v>160</v>
      </c>
      <c r="H9">
        <v>0</v>
      </c>
      <c r="I9">
        <v>0</v>
      </c>
    </row>
    <row r="10" spans="1:9" x14ac:dyDescent="0.25">
      <c r="A10" t="s">
        <v>33</v>
      </c>
      <c r="B10">
        <f>1920-975</f>
        <v>945</v>
      </c>
      <c r="C10">
        <f>1802-1186</f>
        <v>616</v>
      </c>
      <c r="D10">
        <f>17978-11004</f>
        <v>6974</v>
      </c>
      <c r="E10">
        <f>204-98</f>
        <v>106</v>
      </c>
      <c r="F10">
        <f>36-21</f>
        <v>15</v>
      </c>
      <c r="G10">
        <f>179-29</f>
        <v>150</v>
      </c>
      <c r="H10">
        <v>0</v>
      </c>
      <c r="I10">
        <v>0</v>
      </c>
    </row>
    <row r="11" spans="1:9" x14ac:dyDescent="0.25">
      <c r="A11" t="s">
        <v>41</v>
      </c>
      <c r="B11">
        <f>1440-920</f>
        <v>520</v>
      </c>
      <c r="C11">
        <f>884-376</f>
        <v>508</v>
      </c>
      <c r="D11">
        <f>11111-7726</f>
        <v>3385</v>
      </c>
      <c r="E11">
        <f>242-134</f>
        <v>108</v>
      </c>
      <c r="F11">
        <f>45-30</f>
        <v>15</v>
      </c>
      <c r="G11">
        <v>150</v>
      </c>
      <c r="H11">
        <v>0</v>
      </c>
      <c r="I11">
        <f>45-27</f>
        <v>18</v>
      </c>
    </row>
    <row r="12" spans="1:9" x14ac:dyDescent="0.25">
      <c r="A12" t="s">
        <v>42</v>
      </c>
      <c r="B12">
        <f>3430-2271</f>
        <v>1159</v>
      </c>
      <c r="C12">
        <f>1024-397</f>
        <v>627</v>
      </c>
      <c r="D12">
        <f>11665-6932</f>
        <v>4733</v>
      </c>
      <c r="E12">
        <f>150-46</f>
        <v>104</v>
      </c>
      <c r="F12">
        <f>57-30</f>
        <v>27</v>
      </c>
      <c r="G12">
        <f>223-73</f>
        <v>150</v>
      </c>
      <c r="H12">
        <f>85.8-67.8</f>
        <v>18</v>
      </c>
      <c r="I12">
        <v>0</v>
      </c>
    </row>
    <row r="13" spans="1:9" x14ac:dyDescent="0.25">
      <c r="A13" t="s">
        <v>43</v>
      </c>
      <c r="B13">
        <f>1250-704</f>
        <v>546</v>
      </c>
      <c r="C13">
        <f>1775-1032</f>
        <v>743</v>
      </c>
      <c r="D13">
        <f>21290-15938</f>
        <v>5352</v>
      </c>
      <c r="E13">
        <f>121-33</f>
        <v>88</v>
      </c>
      <c r="F13">
        <v>15</v>
      </c>
      <c r="G13">
        <v>150</v>
      </c>
      <c r="H13">
        <v>0</v>
      </c>
      <c r="I13">
        <v>54</v>
      </c>
    </row>
    <row r="14" spans="1:9" x14ac:dyDescent="0.25">
      <c r="A14" t="s">
        <v>44</v>
      </c>
      <c r="B14">
        <f>3742-2544</f>
        <v>1198</v>
      </c>
      <c r="C14">
        <f>822-349</f>
        <v>473</v>
      </c>
      <c r="D14">
        <f>12025-6161</f>
        <v>5864</v>
      </c>
      <c r="E14">
        <f>151-38</f>
        <v>113</v>
      </c>
      <c r="F14">
        <f>70-47</f>
        <v>23</v>
      </c>
      <c r="G14">
        <f>150</f>
        <v>150</v>
      </c>
      <c r="H14">
        <v>0</v>
      </c>
      <c r="I14">
        <v>0</v>
      </c>
    </row>
    <row r="15" spans="1:9" x14ac:dyDescent="0.25">
      <c r="A15" t="s">
        <v>45</v>
      </c>
      <c r="B15">
        <f>3999-2801</f>
        <v>1198</v>
      </c>
      <c r="C15">
        <f>875-402</f>
        <v>473</v>
      </c>
      <c r="D15">
        <f>12287-6423</f>
        <v>5864</v>
      </c>
      <c r="E15">
        <f>151-38</f>
        <v>113</v>
      </c>
      <c r="F15">
        <f>59-36</f>
        <v>23</v>
      </c>
      <c r="G15">
        <f>150</f>
        <v>150</v>
      </c>
      <c r="H15">
        <v>0</v>
      </c>
      <c r="I15">
        <v>0</v>
      </c>
    </row>
    <row r="16" spans="1:9" x14ac:dyDescent="0.25">
      <c r="A16" t="s">
        <v>46</v>
      </c>
      <c r="B16">
        <f>3004-1999</f>
        <v>1005</v>
      </c>
      <c r="C16">
        <f>1226-599</f>
        <v>627</v>
      </c>
      <c r="D16">
        <f>9864-4080</f>
        <v>5784</v>
      </c>
      <c r="E16">
        <f>163-54</f>
        <v>109</v>
      </c>
      <c r="F16">
        <f>73-58</f>
        <v>15</v>
      </c>
      <c r="G16">
        <f>150</f>
        <v>150</v>
      </c>
      <c r="H16">
        <v>0</v>
      </c>
      <c r="I16">
        <v>0</v>
      </c>
    </row>
    <row r="17" spans="1:9" x14ac:dyDescent="0.25">
      <c r="A17" t="s">
        <v>47</v>
      </c>
      <c r="B17">
        <v>628</v>
      </c>
      <c r="C17">
        <v>535</v>
      </c>
      <c r="D17">
        <v>4655</v>
      </c>
      <c r="E17">
        <v>97</v>
      </c>
      <c r="F17">
        <v>15</v>
      </c>
      <c r="G17">
        <v>150</v>
      </c>
      <c r="H17">
        <v>0</v>
      </c>
      <c r="I17">
        <v>12</v>
      </c>
    </row>
    <row r="18" spans="1:9" x14ac:dyDescent="0.25">
      <c r="A18" t="s">
        <v>48</v>
      </c>
      <c r="B18">
        <f>1863-1148</f>
        <v>715</v>
      </c>
      <c r="C18">
        <f>1148-623</f>
        <v>525</v>
      </c>
      <c r="D18">
        <f>12265-8784</f>
        <v>3481</v>
      </c>
      <c r="E18">
        <f>116-8</f>
        <v>108</v>
      </c>
      <c r="F18">
        <f>48-33</f>
        <v>15</v>
      </c>
      <c r="G18">
        <f>192-42</f>
        <v>150</v>
      </c>
      <c r="H18">
        <f>0</f>
        <v>0</v>
      </c>
      <c r="I18">
        <v>0</v>
      </c>
    </row>
    <row r="19" spans="1:9" x14ac:dyDescent="0.25">
      <c r="A19" t="s">
        <v>49</v>
      </c>
      <c r="B19">
        <f>1556-769</f>
        <v>787</v>
      </c>
      <c r="C19">
        <f>822-390</f>
        <v>432</v>
      </c>
      <c r="D19">
        <f>7180-2989</f>
        <v>4191</v>
      </c>
      <c r="E19">
        <f>166-56</f>
        <v>110</v>
      </c>
      <c r="F19">
        <f>42-19</f>
        <v>23</v>
      </c>
      <c r="G19">
        <f>245-95</f>
        <v>150</v>
      </c>
      <c r="H19">
        <v>0</v>
      </c>
      <c r="I19">
        <v>0</v>
      </c>
    </row>
    <row r="20" spans="1:9" x14ac:dyDescent="0.25">
      <c r="A20" t="s">
        <v>50</v>
      </c>
      <c r="B20">
        <v>564</v>
      </c>
      <c r="C20">
        <v>480</v>
      </c>
      <c r="D20">
        <v>4709</v>
      </c>
      <c r="E20">
        <v>105</v>
      </c>
      <c r="F20">
        <v>15</v>
      </c>
      <c r="G20">
        <v>150</v>
      </c>
      <c r="H20">
        <v>6</v>
      </c>
      <c r="I20">
        <v>0</v>
      </c>
    </row>
    <row r="40" spans="11:13" ht="17.25" x14ac:dyDescent="0.3">
      <c r="K40" s="2"/>
      <c r="L40" s="2"/>
      <c r="M40" s="2"/>
    </row>
    <row r="43" spans="11:13" ht="17.25" x14ac:dyDescent="0.3">
      <c r="K43" s="2"/>
      <c r="L43" s="2"/>
      <c r="M4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gear</vt:lpstr>
      <vt:lpstr>copy paste this to bag.txt file</vt:lpstr>
      <vt:lpstr>copy paste to heroBag.txt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Mun</dc:creator>
  <cp:lastModifiedBy>Jonathan Mun</cp:lastModifiedBy>
  <dcterms:created xsi:type="dcterms:W3CDTF">2020-05-27T19:19:43Z</dcterms:created>
  <dcterms:modified xsi:type="dcterms:W3CDTF">2020-07-22T19:56:47Z</dcterms:modified>
</cp:coreProperties>
</file>