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firstSheet="1" activeTab="6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" sheetId="4" r:id="rId6"/>
    <sheet name="Feature ID" sheetId="7" r:id="rId7"/>
    <sheet name="Graphics Adapter Call" sheetId="5" r:id="rId8"/>
    <sheet name="Security Tips" sheetId="10" r:id="rId9"/>
    <sheet name="MarkGen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L18" i="7" s="1"/>
  <c r="K17" i="7"/>
  <c r="L17" i="7" s="1"/>
  <c r="L14" i="7"/>
  <c r="L15" i="7"/>
  <c r="L16" i="7"/>
  <c r="K14" i="7"/>
  <c r="K15" i="7"/>
  <c r="K16" i="7"/>
  <c r="K13" i="7"/>
  <c r="L13" i="7" s="1"/>
  <c r="A64" i="11" l="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63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4" i="1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 l="1"/>
  <c r="J42" i="2" s="1"/>
  <c r="I41" i="2"/>
  <c r="J41" i="2" s="1"/>
  <c r="I40" i="2" l="1"/>
  <c r="J40" i="2" s="1"/>
  <c r="I39" i="2"/>
  <c r="J39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M11" i="2" l="1"/>
  <c r="M12" i="2"/>
  <c r="M13" i="2"/>
  <c r="M14" i="2"/>
  <c r="M15" i="2"/>
  <c r="M10" i="2"/>
  <c r="L11" i="2"/>
  <c r="L12" i="2"/>
  <c r="L13" i="2"/>
  <c r="L14" i="2"/>
  <c r="L15" i="2"/>
  <c r="L10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<sst xmlns="http://schemas.openxmlformats.org/spreadsheetml/2006/main" count="891" uniqueCount="617">
  <si>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</si>
  <si>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</si>
  <si>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</si>
  <si>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</si>
  <si>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</si>
  <si>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</si>
  <si>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</si>
  <si>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</si>
  <si>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</si>
  <si>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</si>
  <si>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</si>
  <si>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</si>
  <si>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</si>
  <si>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</si>
  <si>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</si>
  <si>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</si>
  <si>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</si>
  <si>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</si>
  <si>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</si>
  <si>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</si>
  <si>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</si>
  <si>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</si>
  <si>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</si>
  <si>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</si>
  <si>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</si>
  <si>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</si>
  <si>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</si>
  <si>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</si>
  <si>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</si>
  <si>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</si>
  <si>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</si>
  <si>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</si>
  <si>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</si>
  <si>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</si>
  <si>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</si>
  <si>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</si>
  <si>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</si>
  <si>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</si>
  <si>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</si>
  <si>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</si>
  <si>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</si>
  <si>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</si>
  <si>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</si>
  <si>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</si>
  <si>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</si>
  <si>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</si>
  <si>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</si>
  <si>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</si>
  <si>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</si>
  <si>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</si>
  <si>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</si>
  <si>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</si>
  <si>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</si>
  <si>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</si>
  <si>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</si>
  <si>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</si>
  <si>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</si>
  <si>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</si>
  <si>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</si>
  <si>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</si>
  <si>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</si>
  <si>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</si>
  <si>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</si>
  <si>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</si>
  <si>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</si>
  <si>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</si>
  <si>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</si>
  <si>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</si>
  <si>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</si>
  <si>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</si>
  <si>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</si>
  <si>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</si>
  <si>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</si>
  <si>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</si>
  <si>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</si>
  <si>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</si>
  <si>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</si>
  <si>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</si>
  <si>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</si>
  <si>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</si>
  <si>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</si>
  <si>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</si>
  <si>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</si>
  <si>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</si>
  <si>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</si>
  <si>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</si>
  <si>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</si>
  <si>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</si>
  <si>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</si>
  <si>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</si>
  <si>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</si>
  <si>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</si>
  <si>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</si>
  <si>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</si>
  <si>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</si>
  <si>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</si>
  <si>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</si>
  <si>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</si>
  <si>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</si>
  <si>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</si>
  <si>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</si>
  <si>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</si>
  <si>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</si>
  <si>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</si>
  <si>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</si>
  <si>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</si>
  <si>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</si>
  <si>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</si>
  <si>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</si>
  <si>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</si>
  <si>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</si>
  <si>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</si>
  <si>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</si>
  <si>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|Rs|</t>
  </si>
  <si>
    <t>Rd = Sin(Rs)</t>
  </si>
  <si>
    <t>Rd = NOT Rs</t>
  </si>
  <si>
    <t>Rd = 1 / Rs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</si>
  <si>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</si>
  <si>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</si>
  <si>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</si>
  <si>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</si>
  <si>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</si>
  <si>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</si>
  <si>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</si>
  <si>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</si>
  <si>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</si>
  <si>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</si>
  <si>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</si>
  <si>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</si>
  <si>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</si>
  <si>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</si>
  <si>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</si>
  <si>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Word = 32 bits, Halfword = 16 bits, Byte = 8 bits</t>
  </si>
  <si>
    <t>Load and Store byte immediate</t>
  </si>
  <si>
    <t>MSB/LSB of Word</t>
  </si>
  <si>
    <t>Byte</t>
  </si>
  <si>
    <t>Load and Store a word from register to memory</t>
  </si>
  <si>
    <t>ignored</t>
  </si>
  <si>
    <t>MathOpcode 0 for Halt</t>
  </si>
  <si>
    <t>NOP = MOV r1, r1; XCHG r4, r4; etc.</t>
  </si>
  <si>
    <t>Data type</t>
  </si>
  <si>
    <t>Int32</t>
  </si>
  <si>
    <t>Rd = Rnd()</t>
  </si>
  <si>
    <t>FTOI</t>
  </si>
  <si>
    <t>ITOF</t>
  </si>
  <si>
    <t>memory[Rd] = Rs, only the low 8 bits of Rs are used</t>
  </si>
  <si>
    <t>Mode</t>
  </si>
  <si>
    <t>L</t>
  </si>
  <si>
    <t>m1 = if(Rd == Rs) 0 else if (Rd &gt; Rs) 1 else -1; L/R-1 if either hand (Rd is left) is Float</t>
  </si>
  <si>
    <t>Memory size of the peripheral, returned in Int32; IRQ 0 for the main memory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</si>
  <si>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</si>
  <si>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</si>
  <si>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</si>
  <si>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</si>
  <si>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</si>
  <si>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</si>
  <si>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</si>
  <si>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</si>
  <si>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</si>
  <si>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</si>
  <si>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</si>
  <si>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</si>
  <si>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</si>
  <si>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</si>
  <si>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</si>
  <si>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</si>
  <si>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</si>
  <si>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</si>
  <si>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</si>
  <si>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</si>
  <si>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LOADBYTE</t>
  </si>
  <si>
    <t>LOADHWORD</t>
  </si>
  <si>
    <t>LOADWORD</t>
  </si>
  <si>
    <t>Arguments</t>
  </si>
  <si>
    <t>STOREBYTE</t>
  </si>
  <si>
    <t>STOREHWORD</t>
  </si>
  <si>
    <t>STOREWORD</t>
  </si>
  <si>
    <t>STOREHWORDI</t>
  </si>
  <si>
    <t>LOADWORDIMEM</t>
  </si>
  <si>
    <t>STOREWORDIMEM</t>
  </si>
  <si>
    <t>destination, source, peripheral</t>
  </si>
  <si>
    <t>destination, halfword immediate</t>
  </si>
  <si>
    <t>Notes</t>
  </si>
  <si>
    <t>destination, memory address offset</t>
  </si>
  <si>
    <t>destination, peripheral, halfword immediate</t>
  </si>
  <si>
    <t>Set memory bank</t>
  </si>
  <si>
    <t>Slot number</t>
  </si>
  <si>
    <t>Bank number</t>
  </si>
  <si>
    <t>Total memory window size</t>
  </si>
  <si>
    <t>FeatureID*</t>
  </si>
  <si>
    <t>Returns -1 (FFFFFFFFh) if supported, 0 otherwise</t>
  </si>
  <si>
    <t>Inquire feature support</t>
  </si>
  <si>
    <t>Chapter</t>
  </si>
  <si>
    <t>CMP/CMPII</t>
  </si>
  <si>
    <t>CMPFI</t>
  </si>
  <si>
    <t>CMPIF</t>
  </si>
  <si>
    <t>CMPFF</t>
  </si>
  <si>
    <t>PUSH</t>
  </si>
  <si>
    <t>POP</t>
  </si>
  <si>
    <t>JMP</t>
  </si>
  <si>
    <t>JZ</t>
  </si>
  <si>
    <t>JNZ</t>
  </si>
  <si>
    <t>JGT</t>
  </si>
  <si>
    <t>JLS</t>
  </si>
  <si>
    <t>JFW</t>
  </si>
  <si>
    <t>JBW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</si>
  <si>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</si>
  <si>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</si>
  <si>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</si>
  <si>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</si>
  <si>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</si>
  <si>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</si>
  <si>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</si>
  <si>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</si>
  <si>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</si>
  <si>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</si>
  <si>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</si>
  <si>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</si>
  <si>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</si>
  <si>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</si>
  <si>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</si>
  <si>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</si>
  <si>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</si>
  <si>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</si>
  <si>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</si>
  <si>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</si>
  <si>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</si>
  <si>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</si>
  <si>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</si>
  <si>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</si>
  <si>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</si>
  <si>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</si>
  <si>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memory address offset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</si>
  <si>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</si>
  <si>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</si>
  <si>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</si>
  <si>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</si>
  <si>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</si>
  <si>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</si>
  <si>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pc += words</t>
  </si>
  <si>
    <t>pc -= words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</si>
  <si>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</si>
  <si>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</si>
  <si>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</si>
  <si>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</si>
  <si>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</si>
  <si>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</si>
  <si>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</si>
  <si>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</si>
  <si>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</si>
  <si>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</si>
  <si>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</si>
  <si>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</si>
  <si>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</si>
  <si>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</si>
  <si>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</si>
  <si>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</si>
  <si>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</si>
  <si>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</si>
  <si>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</si>
  <si>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</si>
  <si>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</si>
  <si>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</si>
  <si>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</si>
  <si>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</si>
  <si>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</si>
  <si>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</si>
  <si>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</si>
  <si>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</si>
  <si>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</si>
  <si>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</si>
  <si>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</si>
  <si>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</si>
  <si>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</si>
  <si>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</si>
  <si>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</si>
  <si>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</si>
  <si>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</si>
  <si>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</si>
  <si>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</si>
  <si>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</si>
  <si>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</si>
  <si>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</si>
  <si>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</si>
  <si>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</si>
  <si>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</si>
  <si>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</si>
  <si>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</si>
  <si>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</si>
  <si>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</si>
  <si>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</si>
  <si>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</si>
  <si>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</si>
  <si>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</si>
  <si>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</si>
  <si>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</si>
  <si>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</si>
  <si>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</si>
  <si>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</si>
  <si>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</si>
  <si>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</si>
  <si>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</si>
  <si>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</si>
  <si>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</si>
  <si>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</si>
  <si>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</si>
  <si>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</si>
  <si>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</si>
  <si>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</si>
  <si>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</si>
  <si>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</si>
  <si>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</si>
  <si>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Jump to Subroutine, immediate</t>
  </si>
  <si>
    <t>Database address (offset)</t>
  </si>
  <si>
    <t>Search for file by path</t>
  </si>
  <si>
    <t>rDest must contain the IRQ of drive, and will be overwritten with file handle</t>
  </si>
  <si>
    <t>Rd += 1h</t>
  </si>
  <si>
    <t>Rd -= 1h</t>
  </si>
  <si>
    <t>ITOS</t>
  </si>
  <si>
    <t>STOI</t>
  </si>
  <si>
    <t>Rd &lt;- (int) Rs</t>
  </si>
  <si>
    <t>FTOS</t>
  </si>
  <si>
    <t>STOF</t>
  </si>
  <si>
    <t>Rd &lt;- (float) Rs</t>
  </si>
  <si>
    <t>Rd &lt;- (string pointer) Rs.intToString()</t>
  </si>
  <si>
    <t>Rd &lt;- (string pointer) Rs.floatToString()</t>
  </si>
  <si>
    <t>ITOX</t>
  </si>
  <si>
    <t>ITOS except hexadecimal</t>
  </si>
  <si>
    <t>XTOI</t>
  </si>
  <si>
    <t>STOI except hexadecimal</t>
  </si>
  <si>
    <t>Free</t>
  </si>
  <si>
    <t>FREE</t>
  </si>
  <si>
    <t>(TBA, likely be unimplemented, DO NOT USE!!!)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</si>
  <si>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</si>
  <si>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</si>
  <si>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</si>
  <si>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</si>
  <si>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</si>
  <si>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</si>
  <si>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</si>
  <si>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</si>
  <si>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t>Yield</t>
  </si>
  <si>
    <t>YIELD</t>
  </si>
  <si>
    <t>Pause</t>
  </si>
  <si>
    <t>PAUSE</t>
  </si>
  <si>
    <t>Parametre RAM configurations</t>
  </si>
  <si>
    <t>Capacity</t>
  </si>
  <si>
    <t>Memory Map</t>
  </si>
  <si>
    <t>Lowest bytes</t>
  </si>
  <si>
    <t>Low bytes</t>
  </si>
  <si>
    <t>High bytes</t>
  </si>
  <si>
    <t>Highest bytes</t>
  </si>
  <si>
    <t>BIOS Setup Utility</t>
  </si>
  <si>
    <t>ROM BASIC</t>
  </si>
  <si>
    <t>0..3 bytes</t>
  </si>
  <si>
    <t>Boot order. 0th byte: first device. Stores device IRQ</t>
  </si>
  <si>
    <t>IRQ of 0: use Boot Order; 1: LOADER; 255: BIOS Setup Utility</t>
  </si>
  <si>
    <t>Forcibly update last modification time</t>
  </si>
  <si>
    <t xml:space="preserve"> P</t>
  </si>
  <si>
    <t>P: 0-Read, 1-Write</t>
  </si>
  <si>
    <t>Read/write parametre RAM</t>
  </si>
  <si>
    <t>2K</t>
  </si>
  <si>
    <t>4K</t>
  </si>
  <si>
    <t>8K</t>
  </si>
  <si>
    <t>Parametres</t>
  </si>
  <si>
    <t>Open file</t>
  </si>
  <si>
    <t>register &lt;- file ID</t>
  </si>
  <si>
    <t>Flush file</t>
  </si>
  <si>
    <t>Close file without flush</t>
  </si>
  <si>
    <t>flushing means it dumps whatever on the file buffer into the disk the file is actually located</t>
  </si>
  <si>
    <t>Security Tips</t>
  </si>
  <si>
    <t>Do not run untrusted software</t>
  </si>
  <si>
    <t>Monitor your drives' activity lamp – watch for unexpected disk access</t>
  </si>
  <si>
    <t>Routinely reset parametre RAM – malicious programs might reside in it</t>
  </si>
  <si>
    <t>15 General, 4 Special, 1 'null' register (returns 0 upon read, throws error upon write)</t>
  </si>
  <si>
    <t>Condition of 0b111 is considered unconditional</t>
  </si>
  <si>
    <t>stack &lt;- PushValue</t>
  </si>
  <si>
    <t>pushvalue (register)</t>
  </si>
  <si>
    <t xml:space="preserve"> M: 0-Low half, 1-High half</t>
  </si>
  <si>
    <t>Halfword</t>
  </si>
  <si>
    <t>Store halfword immediate</t>
  </si>
  <si>
    <t>Load (half)word immediate</t>
  </si>
  <si>
    <t>LOADWORDILO/HI</t>
  </si>
  <si>
    <t>SRR</t>
  </si>
  <si>
    <t>SRW</t>
  </si>
  <si>
    <t>Special Register Read</t>
  </si>
  <si>
    <t>Special Register Write</t>
  </si>
  <si>
    <t>LOAD(STORE)BYTE/(H)WORD</t>
  </si>
  <si>
    <t>CMP/CMPFI/CMPFF/CMPIF/CMPII</t>
  </si>
  <si>
    <t>PUSH/POP</t>
  </si>
  <si>
    <t>LOAD(STORE)WORDIMEM</t>
  </si>
  <si>
    <t>JMP/J(Z/NZ/GT/LS/FW/BW)</t>
  </si>
  <si>
    <t>JSRI</t>
  </si>
  <si>
    <t>MEMBANK</t>
  </si>
  <si>
    <t>MEMSIZE</t>
  </si>
  <si>
    <t>CALL</t>
  </si>
  <si>
    <t>UPTIME</t>
  </si>
  <si>
    <t>INT</t>
  </si>
  <si>
    <t>NOP</t>
  </si>
  <si>
    <t>FEATURE</t>
  </si>
  <si>
    <t>(see Math)</t>
  </si>
  <si>
    <t>JCTX</t>
  </si>
  <si>
    <t>RCTX</t>
  </si>
  <si>
    <t>Optional; each bank is 64 kB, up to 128 MB can be utilised by banking</t>
  </si>
  <si>
    <t>PushValue/Rd</t>
  </si>
  <si>
    <t>C: 0-Push 1-Pop; when popping, if Rd==0, will pop to LR instead</t>
  </si>
  <si>
    <t>Length</t>
  </si>
  <si>
    <t>Source Device</t>
  </si>
  <si>
    <t>Destination Device</t>
  </si>
  <si>
    <t>x</t>
  </si>
  <si>
    <t>rParam*</t>
  </si>
  <si>
    <t>rFromAddr</t>
  </si>
  <si>
    <t>rToAddr</t>
  </si>
  <si>
    <t>Rperi: register to peripheral # (Store 0 at Rperi for main mem); C: 0-Load, 1-Store; Mode: 0-Byte, 1-Halfword, 2-Word</t>
  </si>
  <si>
    <t>Notes: in Assembler, labels return offset, but LOAD(STORE)BYTE/(H)WORD takes actual memory address stored in the register</t>
  </si>
  <si>
    <t>Unused registers are simply ignored</t>
  </si>
  <si>
    <t>Following values must be stored in the register. Length of zero is interpreted as 65536</t>
  </si>
  <si>
    <t>DMA Copy</t>
  </si>
  <si>
    <t>DMA Copy Parametres</t>
  </si>
  <si>
    <t>Tips: You can get extra speed if you DMA copy the texts instead of calling BIOS</t>
  </si>
  <si>
    <t>rParam: See "DMA Copy Parametres"</t>
  </si>
  <si>
    <t>rDest (r &gt;= 1)</t>
  </si>
  <si>
    <t>12K</t>
  </si>
  <si>
    <t>16K</t>
  </si>
  <si>
    <t>LOADER</t>
  </si>
  <si>
    <t>Adds two numbers in registers and stores the result in the register.</t>
  </si>
  <si>
    <t>TerraMath</t>
  </si>
  <si>
    <t>Title Tag Pre</t>
  </si>
  <si>
    <t>Title Tag Post</t>
  </si>
  <si>
    <t>Subtitle Tag Pre</t>
  </si>
  <si>
    <t>Subtitle Tag Post</t>
  </si>
  <si>
    <t>Codesnip Pre</t>
  </si>
  <si>
    <t>Codesnip Post</t>
  </si>
  <si>
    <t>```</t>
  </si>
  <si>
    <t>Rd, Rs, Rm : Float</t>
  </si>
  <si>
    <t>Rd, Rs, Rm : Int32</t>
  </si>
  <si>
    <t>Rd, Rs : Float</t>
  </si>
  <si>
    <t>Rd: Float</t>
  </si>
  <si>
    <t>Formal Name</t>
  </si>
  <si>
    <t>Formal Pre</t>
  </si>
  <si>
    <t>Formal Post</t>
  </si>
  <si>
    <t>*</t>
  </si>
  <si>
    <t>Rd, Rs : Int32</t>
  </si>
  <si>
    <t>Rd : Int32</t>
  </si>
  <si>
    <t>Rd : Int32, Rs : Float</t>
  </si>
  <si>
    <t>Rd : Float, Rs : Int32</t>
  </si>
  <si>
    <t>Subtracts two numbers in registers and stores the result in the register.</t>
  </si>
  <si>
    <t>Multiplies two numbers in registers and stores the result in the register.</t>
  </si>
  <si>
    <t>Divides two numbers in registers and stores the result in the register.</t>
  </si>
  <si>
    <t>Raises to power of numbers in registers and stores the result in the register.</t>
  </si>
  <si>
    <t>Adds two integers in registers and stores the result in the register.</t>
  </si>
  <si>
    <t>### *</t>
  </si>
  <si>
    <t xml:space="preserve">## </t>
  </si>
  <si>
    <t>Formatter: Markdown or LaTeX</t>
  </si>
  <si>
    <t>Subtracts two integers in registers and stores the result in the register.</t>
  </si>
  <si>
    <t>Multiplies two integers in registers and stores the result in the register.</t>
  </si>
  <si>
    <t>Divides two integers in registers and stores the result in the register.</t>
  </si>
  <si>
    <t>Raises to power of two integers in registers and stores the result in the register.</t>
  </si>
  <si>
    <t>Modulos two integers in registers and stores the result in the register.</t>
  </si>
  <si>
    <t>Modulos numbers in registers and stores the result in the register.</t>
  </si>
  <si>
    <t>Shifts to left an integer by specific amount and stores the result in the register.</t>
  </si>
  <si>
    <t>Signed shifts to left an integer by specific amount and stores the result in the register.</t>
  </si>
  <si>
    <t>This is logical shift-right; the negative sign will be preserved.</t>
  </si>
  <si>
    <t>Shifts to right an integer by specific amount and stores the result in the register.</t>
  </si>
  <si>
    <t>Calculates binary OR of two integers and stores the result in the register.</t>
  </si>
  <si>
    <t>Calculates binary AND of two integers and stores the result in the register.</t>
  </si>
  <si>
    <t>Turns negative number into a positive.</t>
  </si>
  <si>
    <t>Rd, Rs : Float/Int32</t>
  </si>
  <si>
    <t>This function will work for both Int32 and Float.</t>
  </si>
  <si>
    <t>The angle is in radians.</t>
  </si>
  <si>
    <t>Calculates trigonometric sine of given angle and stores the result in the register.</t>
  </si>
  <si>
    <t>Calculates trigonometric cosine of given angle and stores the result in the register.</t>
  </si>
  <si>
    <t>Calculates trigonometric tangent of given angle and stores the result in the register.</t>
  </si>
  <si>
    <t>Floors the given number and stores the result in the register.</t>
  </si>
  <si>
    <t>Ceilings the given number and stores the result in the register.</t>
  </si>
  <si>
    <t>Rounds the given number and stores the result in the register.</t>
  </si>
  <si>
    <t>Square roots the given number and stores the result in the register.</t>
  </si>
  <si>
    <t>Cubic roots the given number and stores the result in the register.</t>
  </si>
  <si>
    <t>Caltulates the natural logarithm of given number and stores the result in the register.</t>
  </si>
  <si>
    <t>The base is 'e', the Euler's number.</t>
  </si>
  <si>
    <t>Generates a random integer and stores the result in the register.</t>
  </si>
  <si>
    <t>Generates a random number and stores the result in the register.</t>
  </si>
  <si>
    <t>Rd: Int</t>
  </si>
  <si>
    <t>Rd = (Rs &gt; 0) ? 1.0 : (Rs &lt; 0) ? -1.0 : 0.0</t>
  </si>
  <si>
    <t>Gets the sign of the given number and stores the result in the register. If the number is greater than zero, 1.0 will be returned; if less than zero, -1.0 instead; otherwise, it's 0.</t>
  </si>
  <si>
    <t>Inverts the number by the multiplication operation. That is, constant 1.0 is divided by the given number and the result is stored in the register.</t>
  </si>
  <si>
    <t>Converts degrees angle of given number into radians and stores the result in the register.</t>
  </si>
  <si>
    <t>Rd = Rs * (PI / 180)</t>
  </si>
  <si>
    <t>Rd = Rs ^ (1 / 2)</t>
  </si>
  <si>
    <t>Rd = Rs ^ (1 / 3)</t>
  </si>
  <si>
    <t>Inverts the bits of the integer and stores the result in the register.</t>
  </si>
  <si>
    <t>Immediately halts the machine.</t>
  </si>
  <si>
    <t>Execution will immediately terminate. Manual reset of the machine is required.</t>
  </si>
  <si>
    <t>Machine will pause execution at this point when yielding is requested from the host.</t>
  </si>
  <si>
    <t>Machine will pause itself unconditionally.</t>
  </si>
  <si>
    <t>Yields the current program so that the other can be executed by the machine.</t>
  </si>
  <si>
    <t>Immediately pauses the current program.</t>
  </si>
  <si>
    <t>PUSH(pc); JMP(addr)</t>
  </si>
  <si>
    <t>Top of the stack must contain the context ID to return.</t>
  </si>
  <si>
    <t>pc &lt;- POP()</t>
  </si>
  <si>
    <t>pc &lt;- CONTEXT_TO_PC(POP())</t>
  </si>
  <si>
    <t>Jumps to the new context (program), leaving current context untouched.</t>
  </si>
  <si>
    <t>PUSH(current context ID); pc &lt;- CONTEXT_TO_PC(Rs)</t>
  </si>
  <si>
    <t>Leaves current context (program) and returns to the old context stored in the stack.</t>
  </si>
  <si>
    <t>Writes whatever stored in a register to the other register.</t>
  </si>
  <si>
    <t>Exchanges contents of two registers.</t>
  </si>
  <si>
    <t>Increments the value contained in the register by one.</t>
  </si>
  <si>
    <t>Decrements the value contained in the register by one.</t>
  </si>
  <si>
    <t>Increment is in integer.</t>
  </si>
  <si>
    <t>Decrement is in integer.</t>
  </si>
  <si>
    <t>Allocates the memory with given capacity and stores its pointer to the register.</t>
  </si>
  <si>
    <t>Casts given number into an integer and stores the result in the register.</t>
  </si>
  <si>
    <t>Casts given integer into a number and stores the result in the register.</t>
  </si>
  <si>
    <t>Writes string representation of the integer to the memory and stores its pointer to the register.</t>
  </si>
  <si>
    <t>The memory offset is to be expected, not the actual address.</t>
  </si>
  <si>
    <t>Converts the string into a decimal integer and stores the result in the register.</t>
  </si>
  <si>
    <t>Writes string representation of the number to the memory and stores its pointer to the register.</t>
  </si>
  <si>
    <t>Converts the string into a decimal number and stores the result in the register.</t>
  </si>
  <si>
    <t>Writes hexadecimal string representation of the integer to the memory and stores its pointer to the register.</t>
  </si>
  <si>
    <t>Converts the string into a hexadecimal integer and stores the result in the register.</t>
  </si>
  <si>
    <t>The actual address is to be expected.</t>
  </si>
  <si>
    <t>Jumps to the subroutine (memory address) given in the register. Current program counter is pushed to the stack.</t>
  </si>
  <si>
    <t>Returns to the underlying subroutine (memory address) stored in the stack.</t>
  </si>
  <si>
    <t xml:space="preserve"> </t>
  </si>
  <si>
    <t>Add Integer</t>
  </si>
  <si>
    <t>Subtract Integer</t>
  </si>
  <si>
    <t>Multiply Integer</t>
  </si>
  <si>
    <t>Divide Integer</t>
  </si>
  <si>
    <t>Powerof Integer</t>
  </si>
  <si>
    <t>Modulo Integer</t>
  </si>
  <si>
    <t>Bitwise Shift Left</t>
  </si>
  <si>
    <t>Bitwise Signed Shift Right</t>
  </si>
  <si>
    <t>Bitwise Unsigned Shift Right</t>
  </si>
  <si>
    <t>Random Integer</t>
  </si>
  <si>
    <t>Square Root</t>
  </si>
  <si>
    <t>Cubic Root</t>
  </si>
  <si>
    <t>Jump With New Context</t>
  </si>
  <si>
    <t>Return With Old Context</t>
  </si>
  <si>
    <t>Register Move</t>
  </si>
  <si>
    <t>Register Exchange</t>
  </si>
  <si>
    <t>Register Increment</t>
  </si>
  <si>
    <t>Register Decrement</t>
  </si>
  <si>
    <t>Float To Int</t>
  </si>
  <si>
    <t>Int To Float</t>
  </si>
  <si>
    <t>Int To String</t>
  </si>
  <si>
    <t>String To Int</t>
  </si>
  <si>
    <t>Float To String</t>
  </si>
  <si>
    <t>String To Float</t>
  </si>
  <si>
    <t>Int To Hexstring</t>
  </si>
  <si>
    <t>Hexstring To Int</t>
  </si>
  <si>
    <t>Jump To Subroutine</t>
  </si>
  <si>
    <t>LOADWORDILO/LOADWORDIHI</t>
  </si>
  <si>
    <t>Loads destination register with a halfword immediate. If you are loading a byte/halfword, only the LO part is needed; if you are loading a full word, you must string LO and HI together.</t>
  </si>
  <si>
    <t>Stores a full word from destination register to specified memory address offset.</t>
  </si>
  <si>
    <t>Stores a halfword immediate from address stored in destination register.</t>
  </si>
  <si>
    <t>Stores a full word (four consecutive bytes) from destination register to address stored in source register, in the device (IRQ) stored in peripheral register.</t>
  </si>
  <si>
    <t>Stores a halfword (two consecutive bytes) from destination register to address stored in source register, in the device (IRQ) stored in peripheral register.</t>
  </si>
  <si>
    <t>Stores a byte from destination register to address (NOT an offset) stored in source register, in the device (IRQ) stored in peripheral register.</t>
  </si>
  <si>
    <t>Loads destination register with a full word from specified memory address.</t>
  </si>
  <si>
    <t>Loads destination register with a full word (four consecutive bytes) from address stored in source register, in the device (IRQ) stored in peripheral register.</t>
  </si>
  <si>
    <t>Loads destination register with a halfword (two consecutive bytes) from address stored in source register, in the device (IRQ) stored in peripheral register.</t>
  </si>
  <si>
    <t>Loads destination register with a byte from address (NOT at offset) stored in source register, in the device (IRQ) stored in peripheral register.</t>
  </si>
  <si>
    <t>Make a comparison. Two arguments are both integer.</t>
  </si>
  <si>
    <t>Make a comparison. Lhand is float, Rhand is integer.</t>
  </si>
  <si>
    <t>Make a comparison. Lhand is integer, Rhand is float.</t>
  </si>
  <si>
    <t>Make a comparison. Two arguments are both float.</t>
  </si>
  <si>
    <t>Rd = dev[Rperi].mem[Rs]</t>
  </si>
  <si>
    <t>Rd = immediate</t>
  </si>
  <si>
    <t>Rd = mem[offset]</t>
  </si>
  <si>
    <t>dev[Rperi].mem[Rs] = Rd</t>
  </si>
  <si>
    <t>dev[Rperi].mem[Rd] = immediate</t>
  </si>
  <si>
    <t>mem[offset] = Rd</t>
  </si>
  <si>
    <t>Rcmp = rHand - lHand</t>
  </si>
  <si>
    <t>Rd &lt;- stack.pop()</t>
  </si>
  <si>
    <t>Pop whatever value in the stack and write the value to the register.</t>
  </si>
  <si>
    <t>Push whatever value in the destination register into the stack.</t>
  </si>
  <si>
    <t>Unconditionally jump to the memory address.</t>
  </si>
  <si>
    <t>Jump to the memory address, if rCMP is equal to zero.</t>
  </si>
  <si>
    <t>Jump to the memory address, if rCMP is not equal to zero.</t>
  </si>
  <si>
    <t>Jump to the memory address, if rCMP is greater than zero.</t>
  </si>
  <si>
    <t>Jump to the memory address, if rCMP is less than zero.</t>
  </si>
  <si>
    <t>Unconditionally decrements the program counter.</t>
  </si>
  <si>
    <t>Unconditionally increments the program counter.</t>
  </si>
  <si>
    <t>If Rd is zero, popped value will go to the LR register.</t>
  </si>
  <si>
    <t>Consisted with two opcodes to write high/low bytes.</t>
  </si>
  <si>
    <t>You can only address xxx0h, xxx4h, xxx8h, xxxCh addresses; offset is a forementioned memory address divided by four.</t>
  </si>
  <si>
    <t>stack &lt;- current PC; pc &lt;- immediate</t>
  </si>
  <si>
    <t>Jump to the arbitrary subroutine.</t>
  </si>
  <si>
    <t>dev[IRQ].call(Rd)</t>
  </si>
  <si>
    <t>command, peripheral</t>
  </si>
  <si>
    <t>Calls the device at specified IRQ number with provided command stored in the register.</t>
  </si>
  <si>
    <t>Rd &lt;- dev[IRQ].memSize</t>
  </si>
  <si>
    <t>peripheral</t>
  </si>
  <si>
    <t>Saves the memory size of specified peripheral into the register.</t>
  </si>
  <si>
    <t>IRQ 0 for the main memory.</t>
  </si>
  <si>
    <t>interrupt</t>
  </si>
  <si>
    <t>Will JSR to the interrupt by referring the Interrupt Vector using given interrupt</t>
  </si>
  <si>
    <t>JSRI(LOADWORDIMEM(interrupt * 4))</t>
  </si>
  <si>
    <t>Does nothing. This instruction is guaranteed to finish in single cycle.</t>
  </si>
  <si>
    <t>Instructions</t>
  </si>
  <si>
    <t>(</t>
  </si>
  <si>
    <t>)</t>
  </si>
  <si>
    <t>The other types of NOPs, e.g. MOV r1, r1; XCHG r4, r4; etc. is not guaranteed to finish in single cycle.</t>
  </si>
  <si>
    <t>CPUID</t>
  </si>
  <si>
    <t>CPUID*</t>
  </si>
  <si>
    <t>Get the information about the processor</t>
  </si>
  <si>
    <t>See FeatureID sheet</t>
  </si>
  <si>
    <t>CPU Identifier</t>
  </si>
  <si>
    <t>First 4 characters of vendor name</t>
  </si>
  <si>
    <t>Second 4 characters of vendor name</t>
  </si>
  <si>
    <t>Third 4 characters of vendor name</t>
  </si>
  <si>
    <t>Fourth 4 characters of vendor name</t>
  </si>
  <si>
    <t>Vendor name is 16 characters long. First character is in MSB, last character is in LSB.</t>
  </si>
  <si>
    <t>Cycle Speed</t>
  </si>
  <si>
    <t>VM: cycles per second; Silicon: clock speed in Hz (surely nobody would make this a 4 GHz chip right?)</t>
  </si>
  <si>
    <t>Is this virtual machine</t>
  </si>
  <si>
    <t>-1 if the host is in fact virtual machine; 0 if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</si>
</sst>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ck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35" applyNumberFormat="0" applyAlignment="0" applyProtection="0"/>
    <xf numFmtId="0" fontId="13" fillId="8" borderId="36" applyNumberFormat="0" applyAlignment="0" applyProtection="0"/>
  </cellStyleXfs>
  <cellXfs count="175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6" fillId="0" borderId="0" xfId="5" applyAlignment="1">
      <alignment horizontal="right" vertical="center"/>
    </xf>
    <xf numFmtId="0" fontId="6" fillId="0" borderId="0" xfId="5"/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 applyAlignment="1">
      <alignment horizontal="right"/>
    </xf>
    <xf numFmtId="0" fontId="3" fillId="0" borderId="2" xfId="2" applyAlignment="1">
      <alignment horizontal="left"/>
    </xf>
    <xf numFmtId="0" fontId="0" fillId="0" borderId="9" xfId="0" applyAlignment="1">
      <alignment horizontal="left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10" fillId="6" borderId="9" xfId="9" applyBorder="1" applyAlignment="1">
      <alignment horizontal="center" vertical="center"/>
    </xf>
    <xf numFmtId="0" fontId="10" fillId="6" borderId="13" xfId="9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0" fillId="6" borderId="9" xfId="9" applyBorder="1" applyAlignment="1">
      <alignment horizontal="center"/>
    </xf>
    <xf numFmtId="0" fontId="10" fillId="6" borderId="20" xfId="9" applyBorder="1" applyAlignment="1">
      <alignment horizontal="center" vertical="center"/>
    </xf>
    <xf numFmtId="0" fontId="9" fillId="5" borderId="9" xfId="8" applyBorder="1" applyAlignment="1">
      <alignment horizontal="center" vertical="center"/>
    </xf>
    <xf numFmtId="0" fontId="9" fillId="5" borderId="20" xfId="8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0" fillId="6" borderId="0" xfId="9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/>
    </xf>
    <xf numFmtId="0" fontId="0" fillId="0" borderId="9" xfId="0" applyAlignment="1">
      <alignment horizontal="center" vertical="center"/>
    </xf>
    <xf numFmtId="0" fontId="2" fillId="0" borderId="1" xfId="1" applyAlignment="1">
      <alignment horizontal="left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4" fillId="0" borderId="3" xfId="3" applyAlignment="1">
      <alignment horizontal="center"/>
    </xf>
    <xf numFmtId="0" fontId="4" fillId="0" borderId="0" xfId="3" applyFill="1" applyBorder="1"/>
    <xf numFmtId="0" fontId="12" fillId="7" borderId="35" xfId="10"/>
    <xf numFmtId="0" fontId="13" fillId="8" borderId="36" xfId="11"/>
    <xf numFmtId="0" fontId="2" fillId="9" borderId="1" xfId="1" applyFill="1" applyAlignment="1">
      <alignment horizontal="left"/>
    </xf>
    <xf numFmtId="0" fontId="2" fillId="9" borderId="1" xfId="1" applyFill="1" applyAlignment="1">
      <alignment horizontal="right"/>
    </xf>
    <xf numFmtId="0" fontId="5" fillId="2" borderId="10" xfId="4" applyBorder="1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4" borderId="10" xfId="7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2" xfId="6" applyFont="1" applyBorder="1" applyAlignment="1">
      <alignment horizontal="center" vertical="center"/>
    </xf>
    <xf numFmtId="0" fontId="0" fillId="3" borderId="33" xfId="6" applyFont="1" applyBorder="1" applyAlignment="1">
      <alignment horizontal="center" vertical="center"/>
    </xf>
    <xf numFmtId="0" fontId="0" fillId="3" borderId="34" xfId="6" applyFont="1" applyBorder="1" applyAlignment="1">
      <alignment horizontal="center" vertical="center"/>
    </xf>
    <xf numFmtId="0" fontId="2" fillId="0" borderId="1" xfId="1" applyAlignment="1">
      <alignment horizontal="left"/>
    </xf>
    <xf numFmtId="0" fontId="2" fillId="0" borderId="31" xfId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17" xfId="4" applyBorder="1" applyAlignment="1">
      <alignment horizontal="center" vertical="center"/>
    </xf>
    <xf numFmtId="0" fontId="5" fillId="2" borderId="27" xfId="4" applyBorder="1" applyAlignment="1">
      <alignment horizontal="center" vertical="center"/>
    </xf>
    <xf numFmtId="0" fontId="5" fillId="2" borderId="18" xfId="4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7" fillId="4" borderId="28" xfId="7" applyBorder="1" applyAlignment="1">
      <alignment horizontal="center" vertical="center"/>
    </xf>
    <xf numFmtId="0" fontId="7" fillId="4" borderId="29" xfId="7" applyBorder="1" applyAlignment="1">
      <alignment horizontal="center" vertical="center"/>
    </xf>
    <xf numFmtId="0" fontId="7" fillId="4" borderId="30" xfId="7" applyBorder="1" applyAlignment="1">
      <alignment horizontal="center" vertical="center"/>
    </xf>
    <xf numFmtId="0" fontId="7" fillId="4" borderId="17" xfId="7" applyBorder="1" applyAlignment="1">
      <alignment horizontal="center" vertical="center"/>
    </xf>
    <xf numFmtId="0" fontId="7" fillId="4" borderId="2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/>
    </xf>
    <xf numFmtId="0" fontId="7" fillId="4" borderId="0" xfId="7" applyAlignment="1">
      <alignment horizont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11" fillId="3" borderId="4" xfId="6" applyFont="1" applyAlignment="1">
      <alignment horizontal="center"/>
    </xf>
    <xf numFmtId="0" fontId="4" fillId="0" borderId="24" xfId="3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3" xfId="3" applyAlignment="1">
      <alignment horizontal="center"/>
    </xf>
    <xf numFmtId="0" fontId="4" fillId="0" borderId="3" xfId="3" applyAlignment="1">
      <alignment horizontal="right"/>
    </xf>
    <xf numFmtId="0" fontId="4" fillId="0" borderId="25" xfId="3" applyBorder="1" applyAlignment="1">
      <alignment horizontal="right"/>
    </xf>
    <xf numFmtId="0" fontId="10" fillId="6" borderId="14" xfId="9" applyBorder="1" applyAlignment="1">
      <alignment horizontal="center" vertical="center"/>
    </xf>
    <xf numFmtId="0" fontId="0" fillId="0" borderId="9" xfId="0" quotePrefix="1"/>
  </cellXfs>
  <cellStyles count="12">
    <cellStyle name="Bad" xfId="9" builtinId="27"/>
    <cellStyle name="Explanatory Text" xfId="7" builtinId="53" customBuiltin="1"/>
    <cellStyle name="Good" xfId="8" builtinId="26"/>
    <cellStyle name="Heading 1" xfId="1" builtinId="16"/>
    <cellStyle name="Heading 2" xfId="2" builtinId="17"/>
    <cellStyle name="Heading 3" xfId="3" builtinId="18"/>
    <cellStyle name="Input" xfId="10" builtinId="20"/>
    <cellStyle name="Neutral" xfId="4" builtinId="28"/>
    <cellStyle name="Normal" xfId="0" builtinId="0" customBuiltin="1"/>
    <cellStyle name="Note" xfId="6" builtinId="10"/>
    <cellStyle name="Output" xfId="11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workbookViewId="0">
      <selection activeCell="W28" sqref="W28"/>
    </sheetView>
  </sheetViews>
  <sheetFormatPr defaultRowHeight="15" x14ac:dyDescent="0.25"/>
  <cols>
    <col min="1" max="1" width="31.42578125" bestFit="1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47.140625" bestFit="1" customWidth="1"/>
  </cols>
  <sheetData>
    <row r="1" spans="1:38" ht="20.25" thickBot="1" x14ac:dyDescent="0.35">
      <c r="A1" s="124" t="s">
        <v>223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</row>
    <row r="2" spans="1:38" ht="15.75" thickTop="1" x14ac:dyDescent="0.25"/>
    <row r="3" spans="1:38" x14ac:dyDescent="0.25">
      <c r="B3" t="s">
        <v>258</v>
      </c>
    </row>
    <row r="4" spans="1:38" x14ac:dyDescent="0.25">
      <c r="B4" s="7" t="s">
        <v>130</v>
      </c>
      <c r="C4" s="5"/>
      <c r="D4" s="5" t="s">
        <v>260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28" t="s">
        <v>222</v>
      </c>
      <c r="C5" s="5"/>
      <c r="D5" s="5" t="s">
        <v>260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374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132</v>
      </c>
    </row>
    <row r="7" spans="1:38" x14ac:dyDescent="0.25">
      <c r="B7" s="7" t="s">
        <v>188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163</v>
      </c>
    </row>
    <row r="9" spans="1:38" ht="15.75" thickBot="1" x14ac:dyDescent="0.3">
      <c r="A9" s="23" t="s">
        <v>12</v>
      </c>
      <c r="B9" s="9" t="s">
        <v>0</v>
      </c>
      <c r="C9" s="4"/>
      <c r="D9" s="4">
        <v>31</v>
      </c>
      <c r="E9" s="4">
        <v>30</v>
      </c>
      <c r="F9" s="4">
        <v>29</v>
      </c>
      <c r="G9" s="72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83" t="s">
        <v>400</v>
      </c>
      <c r="B10" s="7" t="s">
        <v>11</v>
      </c>
      <c r="D10" s="129" t="s">
        <v>3</v>
      </c>
      <c r="E10" s="129"/>
      <c r="F10" s="129"/>
      <c r="G10" s="11">
        <v>0</v>
      </c>
      <c r="H10" s="11">
        <v>0</v>
      </c>
      <c r="I10" s="11">
        <v>0</v>
      </c>
      <c r="J10" s="136" t="s">
        <v>5</v>
      </c>
      <c r="K10" s="136"/>
      <c r="L10" s="136"/>
      <c r="M10" s="137"/>
      <c r="N10" s="130" t="s">
        <v>9</v>
      </c>
      <c r="O10" s="131"/>
      <c r="P10" s="131"/>
      <c r="Q10" s="132"/>
      <c r="R10" s="130" t="s">
        <v>10</v>
      </c>
      <c r="S10" s="131"/>
      <c r="T10" s="131"/>
      <c r="U10" s="132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80">
        <v>0</v>
      </c>
      <c r="AD10" s="130" t="s">
        <v>244</v>
      </c>
      <c r="AE10" s="131"/>
      <c r="AF10" s="131"/>
      <c r="AG10" s="131"/>
      <c r="AH10" s="131"/>
      <c r="AI10" s="132"/>
      <c r="AK10" s="10" t="s">
        <v>138</v>
      </c>
    </row>
    <row r="11" spans="1:38" x14ac:dyDescent="0.25">
      <c r="A11" s="84" t="s">
        <v>383</v>
      </c>
      <c r="B11" s="28" t="s">
        <v>385</v>
      </c>
      <c r="D11" s="118" t="s">
        <v>3</v>
      </c>
      <c r="E11" s="118"/>
      <c r="F11" s="118"/>
      <c r="G11" s="26">
        <v>0</v>
      </c>
      <c r="H11" s="26">
        <v>0</v>
      </c>
      <c r="I11" s="26">
        <v>0</v>
      </c>
      <c r="J11" s="112" t="s">
        <v>5</v>
      </c>
      <c r="K11" s="113"/>
      <c r="L11" s="113"/>
      <c r="M11" s="114"/>
      <c r="N11" s="119" t="s">
        <v>241</v>
      </c>
      <c r="O11" s="120"/>
      <c r="P11" s="120"/>
      <c r="Q11" s="120"/>
      <c r="R11" s="116" t="s">
        <v>137</v>
      </c>
      <c r="S11" s="116"/>
      <c r="T11" s="116"/>
      <c r="U11" s="117"/>
      <c r="V11" s="61">
        <v>0</v>
      </c>
      <c r="W11" s="61">
        <v>0</v>
      </c>
      <c r="X11" s="60">
        <v>0</v>
      </c>
      <c r="Y11" s="60">
        <v>0</v>
      </c>
      <c r="Z11" s="60">
        <v>0</v>
      </c>
      <c r="AA11" s="60">
        <v>0</v>
      </c>
      <c r="AB11" s="68">
        <v>1</v>
      </c>
      <c r="AC11" s="60">
        <v>0</v>
      </c>
      <c r="AD11" s="63">
        <v>0</v>
      </c>
      <c r="AE11" s="63">
        <v>0</v>
      </c>
      <c r="AF11" s="63">
        <v>0</v>
      </c>
      <c r="AG11" s="63">
        <v>0</v>
      </c>
      <c r="AH11" s="63">
        <v>0</v>
      </c>
      <c r="AI11" s="42">
        <v>0</v>
      </c>
      <c r="AK11" s="10" t="s">
        <v>242</v>
      </c>
    </row>
    <row r="12" spans="1:38" x14ac:dyDescent="0.25">
      <c r="A12" s="85" t="s">
        <v>384</v>
      </c>
      <c r="B12" s="40" t="s">
        <v>386</v>
      </c>
      <c r="D12" s="118" t="s">
        <v>3</v>
      </c>
      <c r="E12" s="118"/>
      <c r="F12" s="118"/>
      <c r="G12" s="42">
        <v>0</v>
      </c>
      <c r="H12" s="42">
        <v>0</v>
      </c>
      <c r="I12" s="42">
        <v>0</v>
      </c>
      <c r="J12" s="112" t="s">
        <v>5</v>
      </c>
      <c r="K12" s="113"/>
      <c r="L12" s="113"/>
      <c r="M12" s="114"/>
      <c r="N12" s="119" t="s">
        <v>241</v>
      </c>
      <c r="O12" s="120"/>
      <c r="P12" s="120"/>
      <c r="Q12" s="120"/>
      <c r="R12" s="116" t="s">
        <v>137</v>
      </c>
      <c r="S12" s="116"/>
      <c r="T12" s="116"/>
      <c r="U12" s="117"/>
      <c r="V12" s="61">
        <v>0</v>
      </c>
      <c r="W12" s="61">
        <v>0</v>
      </c>
      <c r="X12" s="60">
        <v>0</v>
      </c>
      <c r="Y12" s="60">
        <v>0</v>
      </c>
      <c r="Z12" s="60">
        <v>0</v>
      </c>
      <c r="AA12" s="60">
        <v>0</v>
      </c>
      <c r="AB12" s="68">
        <v>1</v>
      </c>
      <c r="AC12" s="68">
        <v>1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42">
        <v>0</v>
      </c>
      <c r="AK12" s="10" t="s">
        <v>333</v>
      </c>
    </row>
    <row r="13" spans="1:38" x14ac:dyDescent="0.25">
      <c r="A13" s="22" t="s">
        <v>387</v>
      </c>
      <c r="B13" s="7" t="s">
        <v>117</v>
      </c>
      <c r="D13" s="118" t="s">
        <v>3</v>
      </c>
      <c r="E13" s="118"/>
      <c r="F13" s="118"/>
      <c r="G13" s="12">
        <v>0</v>
      </c>
      <c r="H13" s="12">
        <v>0</v>
      </c>
      <c r="I13" s="12">
        <v>0</v>
      </c>
      <c r="J13" s="112" t="s">
        <v>5</v>
      </c>
      <c r="K13" s="113"/>
      <c r="L13" s="113"/>
      <c r="M13" s="114"/>
      <c r="N13" s="119" t="s">
        <v>9</v>
      </c>
      <c r="O13" s="120"/>
      <c r="P13" s="120"/>
      <c r="Q13" s="120"/>
      <c r="R13" s="138" t="s">
        <v>83</v>
      </c>
      <c r="S13" s="138"/>
      <c r="T13" s="138"/>
      <c r="U13" s="138"/>
      <c r="V13" s="61">
        <v>0</v>
      </c>
      <c r="W13" s="61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8">
        <v>1</v>
      </c>
      <c r="AD13" s="60">
        <v>0</v>
      </c>
      <c r="AE13" s="60">
        <v>0</v>
      </c>
      <c r="AF13" s="60">
        <v>0</v>
      </c>
      <c r="AG13" s="109" t="s">
        <v>146</v>
      </c>
      <c r="AH13" s="118"/>
      <c r="AI13" s="18" t="s">
        <v>82</v>
      </c>
      <c r="AK13" s="10" t="s">
        <v>413</v>
      </c>
      <c r="AL13" s="2" t="s">
        <v>145</v>
      </c>
    </row>
    <row r="14" spans="1:38" x14ac:dyDescent="0.25">
      <c r="A14" s="96" t="s">
        <v>382</v>
      </c>
      <c r="B14" s="96" t="s">
        <v>381</v>
      </c>
      <c r="D14" s="109" t="s">
        <v>3</v>
      </c>
      <c r="E14" s="110"/>
      <c r="F14" s="111"/>
      <c r="G14" s="97">
        <v>0</v>
      </c>
      <c r="H14" s="97">
        <v>0</v>
      </c>
      <c r="I14" s="97">
        <v>1</v>
      </c>
      <c r="J14" s="112" t="s">
        <v>5</v>
      </c>
      <c r="K14" s="113"/>
      <c r="L14" s="113"/>
      <c r="M14" s="114"/>
      <c r="N14" s="115" t="s">
        <v>137</v>
      </c>
      <c r="O14" s="116"/>
      <c r="P14" s="116"/>
      <c r="Q14" s="117"/>
      <c r="R14" s="95">
        <v>0</v>
      </c>
      <c r="S14" s="94" t="s">
        <v>8</v>
      </c>
      <c r="T14" s="112" t="s">
        <v>134</v>
      </c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4"/>
      <c r="AK14" s="10" t="s">
        <v>378</v>
      </c>
    </row>
    <row r="15" spans="1:38" x14ac:dyDescent="0.25">
      <c r="A15" s="96" t="s">
        <v>177</v>
      </c>
      <c r="B15" s="96" t="s">
        <v>380</v>
      </c>
      <c r="D15" s="109" t="s">
        <v>3</v>
      </c>
      <c r="E15" s="118"/>
      <c r="F15" s="111"/>
      <c r="G15" s="97">
        <v>0</v>
      </c>
      <c r="H15" s="97">
        <v>0</v>
      </c>
      <c r="I15" s="97">
        <v>1</v>
      </c>
      <c r="J15" s="112" t="s">
        <v>5</v>
      </c>
      <c r="K15" s="113"/>
      <c r="L15" s="113"/>
      <c r="M15" s="114"/>
      <c r="N15" s="119" t="s">
        <v>83</v>
      </c>
      <c r="O15" s="120"/>
      <c r="P15" s="120"/>
      <c r="Q15" s="120"/>
      <c r="R15" s="68">
        <v>1</v>
      </c>
      <c r="S15" s="97">
        <v>0</v>
      </c>
      <c r="T15" s="112" t="s">
        <v>379</v>
      </c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4"/>
      <c r="AK15" s="10"/>
    </row>
    <row r="16" spans="1:38" x14ac:dyDescent="0.25">
      <c r="A16" s="96" t="s">
        <v>390</v>
      </c>
      <c r="B16" s="96" t="s">
        <v>136</v>
      </c>
      <c r="D16" s="109" t="s">
        <v>3</v>
      </c>
      <c r="E16" s="110"/>
      <c r="F16" s="111"/>
      <c r="G16" s="97">
        <v>0</v>
      </c>
      <c r="H16" s="97">
        <v>1</v>
      </c>
      <c r="I16" s="98" t="s">
        <v>82</v>
      </c>
      <c r="J16" s="112" t="s">
        <v>5</v>
      </c>
      <c r="K16" s="113"/>
      <c r="L16" s="113"/>
      <c r="M16" s="114"/>
      <c r="N16" s="112" t="s">
        <v>4</v>
      </c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4"/>
      <c r="AK16" s="10" t="s">
        <v>150</v>
      </c>
    </row>
    <row r="17" spans="1:37" x14ac:dyDescent="0.25">
      <c r="A17" s="22" t="s">
        <v>389</v>
      </c>
      <c r="B17" s="64" t="s">
        <v>7</v>
      </c>
      <c r="D17" s="109" t="s">
        <v>3</v>
      </c>
      <c r="E17" s="110"/>
      <c r="F17" s="111"/>
      <c r="G17" s="70">
        <v>0</v>
      </c>
      <c r="H17" s="70">
        <v>0</v>
      </c>
      <c r="I17" s="71">
        <v>0</v>
      </c>
      <c r="J17" s="112" t="s">
        <v>404</v>
      </c>
      <c r="K17" s="113"/>
      <c r="L17" s="113"/>
      <c r="M17" s="114"/>
      <c r="N17" s="116" t="s">
        <v>137</v>
      </c>
      <c r="O17" s="116"/>
      <c r="P17" s="116"/>
      <c r="Q17" s="117"/>
      <c r="R17" s="60">
        <v>0</v>
      </c>
      <c r="S17" s="60">
        <v>0</v>
      </c>
      <c r="T17" s="60">
        <v>0</v>
      </c>
      <c r="U17" s="60">
        <v>0</v>
      </c>
      <c r="V17" s="65">
        <v>0</v>
      </c>
      <c r="W17" s="52">
        <v>0</v>
      </c>
      <c r="X17" s="65">
        <v>0</v>
      </c>
      <c r="Y17" s="67">
        <v>0</v>
      </c>
      <c r="Z17" s="69">
        <v>1</v>
      </c>
      <c r="AA17" s="62" t="s">
        <v>82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6">
        <v>0</v>
      </c>
      <c r="AK17" s="10" t="s">
        <v>405</v>
      </c>
    </row>
    <row r="18" spans="1:37" x14ac:dyDescent="0.25">
      <c r="A18" s="22" t="s">
        <v>388</v>
      </c>
      <c r="B18" s="7" t="s">
        <v>131</v>
      </c>
      <c r="D18" s="118" t="s">
        <v>3</v>
      </c>
      <c r="E18" s="118"/>
      <c r="F18" s="118"/>
      <c r="G18" s="12">
        <v>0</v>
      </c>
      <c r="H18" s="12">
        <v>0</v>
      </c>
      <c r="I18" s="12">
        <v>0</v>
      </c>
      <c r="J18" s="112" t="s">
        <v>5</v>
      </c>
      <c r="K18" s="113"/>
      <c r="L18" s="113"/>
      <c r="M18" s="114"/>
      <c r="N18" s="119" t="s">
        <v>9</v>
      </c>
      <c r="O18" s="120"/>
      <c r="P18" s="120"/>
      <c r="Q18" s="120"/>
      <c r="R18" s="6">
        <v>0</v>
      </c>
      <c r="S18" s="6">
        <v>0</v>
      </c>
      <c r="T18" s="6">
        <v>0</v>
      </c>
      <c r="U18" s="6">
        <v>0</v>
      </c>
      <c r="V18" s="73">
        <v>0</v>
      </c>
      <c r="W18" s="61">
        <v>0</v>
      </c>
      <c r="X18" s="60">
        <v>0</v>
      </c>
      <c r="Y18" s="60">
        <v>0</v>
      </c>
      <c r="Z18" s="60">
        <v>0</v>
      </c>
      <c r="AA18" s="68">
        <v>1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2" t="s">
        <v>147</v>
      </c>
      <c r="AI18" s="18" t="s">
        <v>93</v>
      </c>
      <c r="AK18" s="10" t="s">
        <v>148</v>
      </c>
    </row>
    <row r="19" spans="1:37" x14ac:dyDescent="0.25">
      <c r="A19" s="86" t="s">
        <v>391</v>
      </c>
      <c r="B19" s="64" t="s">
        <v>207</v>
      </c>
      <c r="D19" s="109" t="s">
        <v>3</v>
      </c>
      <c r="E19" s="110"/>
      <c r="F19" s="111"/>
      <c r="G19" s="61">
        <v>1</v>
      </c>
      <c r="H19" s="61">
        <v>0</v>
      </c>
      <c r="I19" s="61">
        <v>0</v>
      </c>
      <c r="J19" s="139" t="s">
        <v>137</v>
      </c>
      <c r="K19" s="140"/>
      <c r="L19" s="140"/>
      <c r="M19" s="141"/>
      <c r="N19" s="112" t="s">
        <v>4</v>
      </c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4"/>
      <c r="AK19" s="10" t="s">
        <v>164</v>
      </c>
    </row>
    <row r="20" spans="1:37" x14ac:dyDescent="0.25">
      <c r="A20" s="87" t="s">
        <v>392</v>
      </c>
      <c r="B20" s="64" t="s">
        <v>312</v>
      </c>
      <c r="D20" s="109" t="s">
        <v>3</v>
      </c>
      <c r="E20" s="110"/>
      <c r="F20" s="111"/>
      <c r="G20" s="61">
        <v>1</v>
      </c>
      <c r="H20" s="61">
        <v>0</v>
      </c>
      <c r="I20" s="61">
        <v>1</v>
      </c>
      <c r="J20" s="115" t="s">
        <v>137</v>
      </c>
      <c r="K20" s="116"/>
      <c r="L20" s="116"/>
      <c r="M20" s="117"/>
      <c r="N20" s="112" t="s">
        <v>4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4"/>
      <c r="AK20" s="10"/>
    </row>
    <row r="21" spans="1:37" x14ac:dyDescent="0.25">
      <c r="A21" s="22" t="s">
        <v>393</v>
      </c>
      <c r="B21" s="64" t="s">
        <v>185</v>
      </c>
      <c r="D21" s="109" t="s">
        <v>3</v>
      </c>
      <c r="E21" s="110"/>
      <c r="F21" s="111"/>
      <c r="G21" s="61">
        <v>1</v>
      </c>
      <c r="H21" s="61">
        <v>1</v>
      </c>
      <c r="I21" s="61">
        <v>0</v>
      </c>
      <c r="J21" s="142" t="s">
        <v>137</v>
      </c>
      <c r="K21" s="143"/>
      <c r="L21" s="143"/>
      <c r="M21" s="144"/>
      <c r="N21" s="61">
        <v>0</v>
      </c>
      <c r="O21" s="61">
        <v>0</v>
      </c>
      <c r="P21" s="126" t="s">
        <v>187</v>
      </c>
      <c r="Q21" s="127"/>
      <c r="R21" s="127"/>
      <c r="S21" s="127"/>
      <c r="T21" s="127"/>
      <c r="U21" s="127"/>
      <c r="V21" s="127"/>
      <c r="W21" s="128"/>
      <c r="X21" s="112" t="s">
        <v>186</v>
      </c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4"/>
      <c r="AK21" s="10" t="s">
        <v>403</v>
      </c>
    </row>
    <row r="22" spans="1:37" x14ac:dyDescent="0.25">
      <c r="A22" s="22" t="s">
        <v>399</v>
      </c>
      <c r="B22" s="64" t="s">
        <v>191</v>
      </c>
      <c r="D22" s="109" t="s">
        <v>3</v>
      </c>
      <c r="E22" s="110"/>
      <c r="F22" s="111"/>
      <c r="G22" s="61">
        <v>1</v>
      </c>
      <c r="H22" s="61">
        <v>1</v>
      </c>
      <c r="I22" s="61">
        <v>0</v>
      </c>
      <c r="J22" s="112" t="s">
        <v>5</v>
      </c>
      <c r="K22" s="113"/>
      <c r="L22" s="113"/>
      <c r="M22" s="114"/>
      <c r="N22" s="61">
        <v>0</v>
      </c>
      <c r="O22" s="74">
        <v>1</v>
      </c>
      <c r="P22" s="61">
        <v>0</v>
      </c>
      <c r="Q22" s="61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52">
        <v>0</v>
      </c>
      <c r="AB22" s="112" t="s">
        <v>189</v>
      </c>
      <c r="AC22" s="113"/>
      <c r="AD22" s="113"/>
      <c r="AE22" s="113"/>
      <c r="AF22" s="113"/>
      <c r="AG22" s="113"/>
      <c r="AH22" s="113"/>
      <c r="AI22" s="114"/>
      <c r="AK22" s="10" t="s">
        <v>190</v>
      </c>
    </row>
    <row r="23" spans="1:37" x14ac:dyDescent="0.25">
      <c r="A23" s="22" t="s">
        <v>395</v>
      </c>
      <c r="B23" s="64" t="s">
        <v>80</v>
      </c>
      <c r="D23" s="109" t="s">
        <v>3</v>
      </c>
      <c r="E23" s="110"/>
      <c r="F23" s="111"/>
      <c r="G23" s="60">
        <v>1</v>
      </c>
      <c r="H23" s="60">
        <v>1</v>
      </c>
      <c r="I23" s="60">
        <v>0</v>
      </c>
      <c r="J23" s="112" t="s">
        <v>5</v>
      </c>
      <c r="K23" s="113"/>
      <c r="L23" s="113"/>
      <c r="M23" s="114"/>
      <c r="N23" s="61">
        <v>0</v>
      </c>
      <c r="O23" s="74">
        <v>1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75">
        <v>1</v>
      </c>
      <c r="AB23" s="112" t="s">
        <v>79</v>
      </c>
      <c r="AC23" s="113"/>
      <c r="AD23" s="113"/>
      <c r="AE23" s="113"/>
      <c r="AF23" s="113"/>
      <c r="AG23" s="113"/>
      <c r="AH23" s="113"/>
      <c r="AI23" s="114"/>
      <c r="AK23" s="10" t="s">
        <v>81</v>
      </c>
    </row>
    <row r="24" spans="1:37" x14ac:dyDescent="0.25">
      <c r="A24" s="22" t="s">
        <v>394</v>
      </c>
      <c r="B24" s="64" t="s">
        <v>86</v>
      </c>
      <c r="D24" s="109" t="s">
        <v>3</v>
      </c>
      <c r="E24" s="110"/>
      <c r="F24" s="111"/>
      <c r="G24" s="60">
        <v>1</v>
      </c>
      <c r="H24" s="60">
        <v>1</v>
      </c>
      <c r="I24" s="60">
        <v>0</v>
      </c>
      <c r="J24" s="112" t="s">
        <v>5</v>
      </c>
      <c r="K24" s="113"/>
      <c r="L24" s="113"/>
      <c r="M24" s="114"/>
      <c r="N24" s="61">
        <v>0</v>
      </c>
      <c r="O24" s="74">
        <v>1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8">
        <v>1</v>
      </c>
      <c r="AA24" s="52">
        <v>0</v>
      </c>
      <c r="AB24" s="112" t="s">
        <v>79</v>
      </c>
      <c r="AC24" s="113"/>
      <c r="AD24" s="113"/>
      <c r="AE24" s="113"/>
      <c r="AF24" s="113"/>
      <c r="AG24" s="113"/>
      <c r="AH24" s="113"/>
      <c r="AI24" s="114"/>
      <c r="AK24" s="10" t="s">
        <v>149</v>
      </c>
    </row>
    <row r="25" spans="1:37" x14ac:dyDescent="0.25">
      <c r="A25" s="22" t="s">
        <v>396</v>
      </c>
      <c r="B25" s="64" t="s">
        <v>87</v>
      </c>
      <c r="D25" s="109" t="s">
        <v>3</v>
      </c>
      <c r="E25" s="110"/>
      <c r="F25" s="111"/>
      <c r="G25" s="60">
        <v>1</v>
      </c>
      <c r="H25" s="60">
        <v>1</v>
      </c>
      <c r="I25" s="60">
        <v>0</v>
      </c>
      <c r="J25" s="112" t="s">
        <v>5</v>
      </c>
      <c r="K25" s="113"/>
      <c r="L25" s="113"/>
      <c r="M25" s="114"/>
      <c r="N25" s="61">
        <v>0</v>
      </c>
      <c r="O25" s="74">
        <v>1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8">
        <v>1</v>
      </c>
      <c r="AA25" s="52">
        <v>0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  <c r="AG25" s="60">
        <v>1</v>
      </c>
      <c r="AH25" s="60">
        <v>1</v>
      </c>
      <c r="AI25" s="60">
        <v>1</v>
      </c>
      <c r="AK25" s="10"/>
    </row>
    <row r="26" spans="1:37" x14ac:dyDescent="0.25">
      <c r="A26" s="22" t="s">
        <v>603</v>
      </c>
      <c r="B26" s="102" t="s">
        <v>605</v>
      </c>
      <c r="D26" s="109" t="s">
        <v>3</v>
      </c>
      <c r="E26" s="110"/>
      <c r="F26" s="111"/>
      <c r="G26" s="99">
        <v>1</v>
      </c>
      <c r="H26" s="99">
        <v>1</v>
      </c>
      <c r="I26" s="99">
        <v>1</v>
      </c>
      <c r="J26" s="112" t="s">
        <v>5</v>
      </c>
      <c r="K26" s="113"/>
      <c r="L26" s="113"/>
      <c r="M26" s="114"/>
      <c r="N26" s="74">
        <v>1</v>
      </c>
      <c r="O26" s="74">
        <v>1</v>
      </c>
      <c r="P26" s="76">
        <v>0</v>
      </c>
      <c r="Q26" s="76">
        <v>0</v>
      </c>
      <c r="R26" s="76">
        <v>0</v>
      </c>
      <c r="S26" s="76">
        <v>0</v>
      </c>
      <c r="T26" s="69">
        <v>1</v>
      </c>
      <c r="U26" s="173">
        <v>1</v>
      </c>
      <c r="V26" s="74">
        <v>1</v>
      </c>
      <c r="W26" s="74">
        <v>1</v>
      </c>
      <c r="X26" s="76">
        <v>0</v>
      </c>
      <c r="Y26" s="76">
        <v>0</v>
      </c>
      <c r="Z26" s="76">
        <v>0</v>
      </c>
      <c r="AA26" s="76">
        <v>0</v>
      </c>
      <c r="AB26" s="138" t="s">
        <v>604</v>
      </c>
      <c r="AC26" s="138"/>
      <c r="AD26" s="138"/>
      <c r="AE26" s="138"/>
      <c r="AF26" s="138"/>
      <c r="AG26" s="138"/>
      <c r="AH26" s="138"/>
      <c r="AI26" s="138"/>
      <c r="AK26" s="10" t="s">
        <v>606</v>
      </c>
    </row>
    <row r="27" spans="1:37" x14ac:dyDescent="0.25">
      <c r="A27" s="22" t="s">
        <v>397</v>
      </c>
      <c r="B27" s="64" t="s">
        <v>78</v>
      </c>
      <c r="D27" s="133" t="s">
        <v>3</v>
      </c>
      <c r="E27" s="134"/>
      <c r="F27" s="135"/>
      <c r="G27" s="60">
        <v>1</v>
      </c>
      <c r="H27" s="60">
        <v>1</v>
      </c>
      <c r="I27" s="60">
        <v>1</v>
      </c>
      <c r="J27" s="61">
        <v>1</v>
      </c>
      <c r="K27" s="61">
        <v>1</v>
      </c>
      <c r="L27" s="74">
        <v>1</v>
      </c>
      <c r="M27" s="74">
        <v>1</v>
      </c>
      <c r="N27" s="74">
        <v>1</v>
      </c>
      <c r="O27" s="74">
        <v>1</v>
      </c>
      <c r="P27" s="74">
        <v>1</v>
      </c>
      <c r="Q27" s="74">
        <v>1</v>
      </c>
      <c r="R27" s="74">
        <v>1</v>
      </c>
      <c r="S27" s="74">
        <v>1</v>
      </c>
      <c r="T27" s="76">
        <v>0</v>
      </c>
      <c r="U27" s="76">
        <v>0</v>
      </c>
      <c r="V27" s="76">
        <v>0</v>
      </c>
      <c r="W27" s="76">
        <v>0</v>
      </c>
      <c r="X27" s="76">
        <v>0</v>
      </c>
      <c r="Y27" s="76">
        <v>0</v>
      </c>
      <c r="Z27" s="76">
        <v>0</v>
      </c>
      <c r="AA27" s="77">
        <v>0</v>
      </c>
      <c r="AB27" s="112" t="s">
        <v>78</v>
      </c>
      <c r="AC27" s="113"/>
      <c r="AD27" s="113"/>
      <c r="AE27" s="113"/>
      <c r="AF27" s="113"/>
      <c r="AG27" s="113"/>
      <c r="AH27" s="113"/>
      <c r="AI27" s="114"/>
    </row>
    <row r="28" spans="1:37" x14ac:dyDescent="0.25">
      <c r="A28" s="22" t="s">
        <v>398</v>
      </c>
      <c r="B28" s="46" t="s">
        <v>334</v>
      </c>
      <c r="D28" s="133" t="s">
        <v>3</v>
      </c>
      <c r="E28" s="134"/>
      <c r="F28" s="135"/>
      <c r="G28" s="60">
        <v>1</v>
      </c>
      <c r="H28" s="60">
        <v>1</v>
      </c>
      <c r="I28" s="60">
        <v>1</v>
      </c>
      <c r="J28" s="60">
        <v>1</v>
      </c>
      <c r="K28" s="60">
        <v>1</v>
      </c>
      <c r="L28" s="60">
        <v>1</v>
      </c>
      <c r="M28" s="60">
        <v>1</v>
      </c>
      <c r="N28" s="60">
        <v>1</v>
      </c>
      <c r="O28" s="60">
        <v>1</v>
      </c>
      <c r="P28" s="60">
        <v>1</v>
      </c>
      <c r="Q28" s="60">
        <v>1</v>
      </c>
      <c r="R28" s="60">
        <v>1</v>
      </c>
      <c r="S28" s="60">
        <v>1</v>
      </c>
      <c r="T28" s="60">
        <v>1</v>
      </c>
      <c r="U28" s="60">
        <v>1</v>
      </c>
      <c r="V28" s="60">
        <v>1</v>
      </c>
      <c r="W28" s="60">
        <v>1</v>
      </c>
      <c r="X28" s="60">
        <v>1</v>
      </c>
      <c r="Y28" s="60">
        <v>1</v>
      </c>
      <c r="Z28" s="60">
        <v>1</v>
      </c>
      <c r="AA28" s="52">
        <v>1</v>
      </c>
      <c r="AB28" s="60">
        <v>1</v>
      </c>
      <c r="AC28" s="60">
        <v>1</v>
      </c>
      <c r="AD28" s="60">
        <v>1</v>
      </c>
      <c r="AE28" s="60">
        <v>1</v>
      </c>
      <c r="AF28" s="60">
        <v>1</v>
      </c>
      <c r="AG28" s="60">
        <v>1</v>
      </c>
      <c r="AH28" s="60">
        <v>1</v>
      </c>
      <c r="AI28" s="60">
        <v>1</v>
      </c>
      <c r="AK28" s="78" t="s">
        <v>375</v>
      </c>
    </row>
    <row r="36" spans="2:37" x14ac:dyDescent="0.25">
      <c r="B36" s="121" t="s">
        <v>414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3"/>
    </row>
    <row r="40" spans="2:37" x14ac:dyDescent="0.25"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0"/>
      <c r="AI40" s="6"/>
      <c r="AK40" s="10"/>
    </row>
    <row r="41" spans="2:37" x14ac:dyDescent="0.25"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0"/>
      <c r="AI41" s="6"/>
      <c r="AK41" s="10"/>
    </row>
    <row r="42" spans="2:37" x14ac:dyDescent="0.25"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0"/>
      <c r="AI42" s="6"/>
      <c r="AK42" s="10"/>
    </row>
    <row r="43" spans="2:37" x14ac:dyDescent="0.25"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0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0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0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0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0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0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0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0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0"/>
      <c r="AI51" s="6"/>
      <c r="AK51" s="10"/>
    </row>
    <row r="52" spans="2:37" x14ac:dyDescent="0.25">
      <c r="B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0"/>
      <c r="AI52" s="6"/>
      <c r="AK52" s="10"/>
    </row>
    <row r="53" spans="2:37" x14ac:dyDescent="0.25">
      <c r="B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0"/>
      <c r="AI53" s="6"/>
      <c r="AK53" s="10"/>
    </row>
    <row r="54" spans="2:37" x14ac:dyDescent="0.25">
      <c r="B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0"/>
      <c r="AI54" s="6"/>
      <c r="AK54" s="10"/>
    </row>
    <row r="55" spans="2:37" x14ac:dyDescent="0.25">
      <c r="B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0"/>
      <c r="AI55" s="6"/>
    </row>
    <row r="56" spans="2:37" x14ac:dyDescent="0.25">
      <c r="B56" s="7"/>
    </row>
  </sheetData>
  <mergeCells count="64">
    <mergeCell ref="AD10:AI10"/>
    <mergeCell ref="D28:F28"/>
    <mergeCell ref="AG13:AH13"/>
    <mergeCell ref="AB22:AI22"/>
    <mergeCell ref="AB23:AI23"/>
    <mergeCell ref="AB24:AI24"/>
    <mergeCell ref="J17:M17"/>
    <mergeCell ref="N17:Q17"/>
    <mergeCell ref="J21:M21"/>
    <mergeCell ref="J22:M22"/>
    <mergeCell ref="J23:M23"/>
    <mergeCell ref="J24:M24"/>
    <mergeCell ref="J25:M25"/>
    <mergeCell ref="N20:AI20"/>
    <mergeCell ref="D26:F26"/>
    <mergeCell ref="AB27:AI27"/>
    <mergeCell ref="J18:M18"/>
    <mergeCell ref="N18:Q18"/>
    <mergeCell ref="J16:M16"/>
    <mergeCell ref="N19:AI19"/>
    <mergeCell ref="J26:M26"/>
    <mergeCell ref="AB26:AI26"/>
    <mergeCell ref="D20:F20"/>
    <mergeCell ref="R10:U10"/>
    <mergeCell ref="J11:M11"/>
    <mergeCell ref="N11:Q11"/>
    <mergeCell ref="R11:U11"/>
    <mergeCell ref="J10:M10"/>
    <mergeCell ref="N12:Q12"/>
    <mergeCell ref="R12:U12"/>
    <mergeCell ref="J13:M13"/>
    <mergeCell ref="N13:Q13"/>
    <mergeCell ref="R13:U13"/>
    <mergeCell ref="J19:M19"/>
    <mergeCell ref="J20:M20"/>
    <mergeCell ref="D21:F21"/>
    <mergeCell ref="D23:F23"/>
    <mergeCell ref="D24:F24"/>
    <mergeCell ref="D25:F25"/>
    <mergeCell ref="D22:F22"/>
    <mergeCell ref="N16:AI16"/>
    <mergeCell ref="B36:AI36"/>
    <mergeCell ref="A1:AI1"/>
    <mergeCell ref="X21:AI21"/>
    <mergeCell ref="P21:W21"/>
    <mergeCell ref="D10:F10"/>
    <mergeCell ref="D13:F13"/>
    <mergeCell ref="D18:F18"/>
    <mergeCell ref="D17:F17"/>
    <mergeCell ref="D11:F11"/>
    <mergeCell ref="D12:F12"/>
    <mergeCell ref="J12:M12"/>
    <mergeCell ref="N10:Q10"/>
    <mergeCell ref="D27:F27"/>
    <mergeCell ref="D19:F19"/>
    <mergeCell ref="D16:F16"/>
    <mergeCell ref="D14:F14"/>
    <mergeCell ref="J14:M14"/>
    <mergeCell ref="N14:Q14"/>
    <mergeCell ref="T14:AI14"/>
    <mergeCell ref="D15:F15"/>
    <mergeCell ref="J15:M15"/>
    <mergeCell ref="N15:Q15"/>
    <mergeCell ref="T15:AI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A4" sqref="A4"/>
    </sheetView>
  </sheetViews>
  <sheetFormatPr defaultRowHeight="15" x14ac:dyDescent="0.25"/>
  <cols>
    <col min="1" max="1" width="68" customWidth="1"/>
    <col min="2" max="2" width="16.28515625" customWidth="1"/>
    <col min="3" max="3" width="12.7109375" bestFit="1" customWidth="1"/>
    <col min="4" max="4" width="15" bestFit="1" customWidth="1"/>
    <col min="5" max="5" width="15.85546875" bestFit="1" customWidth="1"/>
    <col min="6" max="7" width="15.85546875" customWidth="1"/>
    <col min="8" max="8" width="12.7109375" bestFit="1" customWidth="1"/>
    <col min="9" max="9" width="13.7109375" bestFit="1" customWidth="1"/>
  </cols>
  <sheetData>
    <row r="1" spans="1:9" ht="18" thickBot="1" x14ac:dyDescent="0.35">
      <c r="A1" s="8" t="s">
        <v>426</v>
      </c>
      <c r="B1" s="8" t="s">
        <v>427</v>
      </c>
      <c r="C1" s="8" t="s">
        <v>428</v>
      </c>
      <c r="D1" s="8" t="s">
        <v>429</v>
      </c>
      <c r="E1" s="8" t="s">
        <v>430</v>
      </c>
      <c r="F1" s="8" t="s">
        <v>439</v>
      </c>
      <c r="G1" s="8" t="s">
        <v>440</v>
      </c>
      <c r="H1" s="8" t="s">
        <v>431</v>
      </c>
      <c r="I1" s="8" t="s">
        <v>432</v>
      </c>
    </row>
    <row r="2" spans="1:9" ht="15.75" thickTop="1" x14ac:dyDescent="0.25">
      <c r="A2" s="22" t="s">
        <v>453</v>
      </c>
      <c r="B2" s="105" t="s">
        <v>452</v>
      </c>
      <c r="C2" s="105"/>
      <c r="D2" s="105" t="s">
        <v>600</v>
      </c>
      <c r="E2" s="105" t="s">
        <v>601</v>
      </c>
      <c r="F2" s="105" t="s">
        <v>451</v>
      </c>
      <c r="G2" s="105" t="s">
        <v>441</v>
      </c>
      <c r="H2" s="105" t="s">
        <v>433</v>
      </c>
      <c r="I2" s="105" t="s">
        <v>433</v>
      </c>
    </row>
    <row r="4" spans="1:9" x14ac:dyDescent="0.25">
      <c r="A4" s="106" t="str">
        <f>$B$2&amp;'Terra-Math'!L4&amp;$C$2&amp;$D$2&amp;'Terra-Math'!N4&amp;$E$2&amp;"\n"&amp;$F$2&amp;'Terra-Math'!A4&amp;$G$2&amp;"\n"&amp;'Terra-Math'!O4&amp;"\n"&amp;$H$2&amp;'Terra-Math'!M4&amp;$I$2&amp;"\n"&amp;'Terra-Math'!P4</f>
        <v>## ADD(Rd, Rs, Rm : Float)\n### *Add*\nAdds two numbers in registers and stores the result in the register.\n```Rd = Rs + Rm```\n</v>
      </c>
    </row>
    <row r="5" spans="1:9" x14ac:dyDescent="0.25">
      <c r="A5" s="106" t="str">
        <f>$B$2&amp;'Terra-Math'!L5&amp;$C$2&amp;$D$2&amp;'Terra-Math'!N5&amp;$E$2&amp;"\n"&amp;$F$2&amp;'Terra-Math'!A5&amp;$G$2&amp;"\n"&amp;'Terra-Math'!O5&amp;"\n"&amp;$H$2&amp;'Terra-Math'!M5&amp;$I$2&amp;"\n"&amp;'Terra-Math'!P5</f>
        <v>## SUB(Rd, Rs, Rm : Float)\n### *Subtract*\nSubtracts two numbers in registers and stores the result in the register.\n```Rd = Rs - Rm```\n</v>
      </c>
    </row>
    <row r="6" spans="1:9" x14ac:dyDescent="0.25">
      <c r="A6" s="106" t="str">
        <f>$B$2&amp;'Terra-Math'!L6&amp;$C$2&amp;$D$2&amp;'Terra-Math'!N6&amp;$E$2&amp;"\n"&amp;$F$2&amp;'Terra-Math'!A6&amp;$G$2&amp;"\n"&amp;'Terra-Math'!O6&amp;"\n"&amp;$H$2&amp;'Terra-Math'!M6&amp;$I$2&amp;"\n"&amp;'Terra-Math'!P6</f>
        <v>## MUL(Rd, Rs, Rm : Float)\n### *Multiply*\nMultiplies two numbers in registers and stores the result in the register.\n```Rd = Rs * Rm```\n</v>
      </c>
    </row>
    <row r="7" spans="1:9" x14ac:dyDescent="0.25">
      <c r="A7" s="106" t="str">
        <f>$B$2&amp;'Terra-Math'!L7&amp;$C$2&amp;$D$2&amp;'Terra-Math'!N7&amp;$E$2&amp;"\n"&amp;$F$2&amp;'Terra-Math'!A7&amp;$G$2&amp;"\n"&amp;'Terra-Math'!O7&amp;"\n"&amp;$H$2&amp;'Terra-Math'!M7&amp;$I$2&amp;"\n"&amp;'Terra-Math'!P7</f>
        <v>## DIV(Rd, Rs, Rm : Float)\n### *Divide*\nDivides two numbers in registers and stores the result in the register.\n```Rd = Rs / Rm```\n</v>
      </c>
    </row>
    <row r="8" spans="1:9" x14ac:dyDescent="0.25">
      <c r="A8" s="106" t="str">
        <f>$B$2&amp;'Terra-Math'!L8&amp;$C$2&amp;$D$2&amp;'Terra-Math'!N8&amp;$E$2&amp;"\n"&amp;$F$2&amp;'Terra-Math'!A8&amp;$G$2&amp;"\n"&amp;'Terra-Math'!O8&amp;"\n"&amp;$H$2&amp;'Terra-Math'!M8&amp;$I$2&amp;"\n"&amp;'Terra-Math'!P8</f>
        <v>## POW(Rd, Rs, Rm : Float)\n### *Powerof*\nRaises to power of numbers in registers and stores the result in the register.\n```Rd = Rs ^ Rm```\n</v>
      </c>
    </row>
    <row r="9" spans="1:9" x14ac:dyDescent="0.25">
      <c r="A9" s="106" t="str">
        <f>$B$2&amp;'Terra-Math'!L9&amp;$C$2&amp;$D$2&amp;'Terra-Math'!N9&amp;$E$2&amp;"\n"&amp;$F$2&amp;'Terra-Math'!A9&amp;$G$2&amp;"\n"&amp;'Terra-Math'!O9&amp;"\n"&amp;$H$2&amp;'Terra-Math'!M9&amp;$I$2&amp;"\n"&amp;'Terra-Math'!P9</f>
        <v>## MOD(Rd, Rs, Rm : Float)\n### *Modulo*\nModulos numbers in registers and stores the result in the register.\n```Rd = Rs % Rm```\n</v>
      </c>
    </row>
    <row r="10" spans="1:9" x14ac:dyDescent="0.25">
      <c r="A10" s="106" t="str">
        <f>$B$2&amp;'Terra-Math'!L10&amp;$C$2&amp;$D$2&amp;'Terra-Math'!N10&amp;$E$2&amp;"\n"&amp;$F$2&amp;'Terra-Math'!A10&amp;$G$2&amp;"\n"&amp;'Terra-Math'!O10&amp;"\n"&amp;$H$2&amp;'Terra-Math'!M10&amp;$I$2&amp;"\n"&amp;'Terra-Math'!P10</f>
        <v>## ADDINT(Rd, Rs, Rm : Int32)\n### *Add Integer*\nAdds two integers in registers and stores the result in the register.\n```Rd = Rs + Rm```\n</v>
      </c>
    </row>
    <row r="11" spans="1:9" x14ac:dyDescent="0.25">
      <c r="A11" s="106" t="str">
        <f>$B$2&amp;'Terra-Math'!L11&amp;$C$2&amp;$D$2&amp;'Terra-Math'!N11&amp;$E$2&amp;"\n"&amp;$F$2&amp;'Terra-Math'!A11&amp;$G$2&amp;"\n"&amp;'Terra-Math'!O11&amp;"\n"&amp;$H$2&amp;'Terra-Math'!M11&amp;$I$2&amp;"\n"&amp;'Terra-Math'!P11</f>
        <v>## SUBINT(Rd, Rs, Rm : Int32)\n### *Subtract Integer*\nSubtracts two integers in registers and stores the result in the register.\n```Rd = Rs - Rm```\n</v>
      </c>
    </row>
    <row r="12" spans="1:9" x14ac:dyDescent="0.25">
      <c r="A12" s="106" t="str">
        <f>$B$2&amp;'Terra-Math'!L12&amp;$C$2&amp;$D$2&amp;'Terra-Math'!N12&amp;$E$2&amp;"\n"&amp;$F$2&amp;'Terra-Math'!A12&amp;$G$2&amp;"\n"&amp;'Terra-Math'!O12&amp;"\n"&amp;$H$2&amp;'Terra-Math'!M12&amp;$I$2&amp;"\n"&amp;'Terra-Math'!P12</f>
        <v>## MULINT(Rd, Rs, Rm : Int32)\n### *Multiply Integer*\nMultiplies two integers in registers and stores the result in the register.\n```Rd = Rs * Rm```\n</v>
      </c>
    </row>
    <row r="13" spans="1:9" x14ac:dyDescent="0.25">
      <c r="A13" s="106" t="str">
        <f>$B$2&amp;'Terra-Math'!L13&amp;$C$2&amp;$D$2&amp;'Terra-Math'!N13&amp;$E$2&amp;"\n"&amp;$F$2&amp;'Terra-Math'!A13&amp;$G$2&amp;"\n"&amp;'Terra-Math'!O13&amp;"\n"&amp;$H$2&amp;'Terra-Math'!M13&amp;$I$2&amp;"\n"&amp;'Terra-Math'!P13</f>
        <v>## DIVINT(Rd, Rs, Rm : Int32)\n### *Divide Integer*\nDivides two integers in registers and stores the result in the register.\n```Rd = Rs / Rm```\n</v>
      </c>
    </row>
    <row r="14" spans="1:9" x14ac:dyDescent="0.25">
      <c r="A14" s="106" t="str">
        <f>$B$2&amp;'Terra-Math'!L14&amp;$C$2&amp;$D$2&amp;'Terra-Math'!N14&amp;$E$2&amp;"\n"&amp;$F$2&amp;'Terra-Math'!A14&amp;$G$2&amp;"\n"&amp;'Terra-Math'!O14&amp;"\n"&amp;$H$2&amp;'Terra-Math'!M14&amp;$I$2&amp;"\n"&amp;'Terra-Math'!P14</f>
        <v>## POWINT(Rd, Rs, Rm : Int32)\n### *Powerof Integer*\nRaises to power of two integers in registers and stores the result in the register.\n```Rd = Rs ^ Rm```\n</v>
      </c>
    </row>
    <row r="15" spans="1:9" x14ac:dyDescent="0.25">
      <c r="A15" s="106" t="str">
        <f>$B$2&amp;'Terra-Math'!L15&amp;$C$2&amp;$D$2&amp;'Terra-Math'!N15&amp;$E$2&amp;"\n"&amp;$F$2&amp;'Terra-Math'!A15&amp;$G$2&amp;"\n"&amp;'Terra-Math'!O15&amp;"\n"&amp;$H$2&amp;'Terra-Math'!M15&amp;$I$2&amp;"\n"&amp;'Terra-Math'!P15</f>
        <v>## MODINT(Rd, Rs, Rm : Int32)\n### *Modulo Integer*\nModulos two integers in registers and stores the result in the register.\n```Rd = Rs % Rm```\n</v>
      </c>
    </row>
    <row r="16" spans="1:9" x14ac:dyDescent="0.25">
      <c r="A16" s="106" t="str">
        <f>$B$2&amp;'Terra-Math'!L16&amp;$C$2&amp;$D$2&amp;'Terra-Math'!N16&amp;$E$2&amp;"\n"&amp;$F$2&amp;'Terra-Math'!A16&amp;$G$2&amp;"\n"&amp;'Terra-Math'!O16&amp;"\n"&amp;$H$2&amp;'Terra-Math'!M16&amp;$I$2&amp;"\n"&amp;'Terra-Math'!P16</f>
        <v>## SHL(Rd, Rs, Rm : Int32)\n### *Bitwise Shift Left*\nShifts to left an integer by specific amount and stores the result in the register.\n```Rd = Rs &lt;&lt; Rm```\n</v>
      </c>
    </row>
    <row r="17" spans="1:1" x14ac:dyDescent="0.25">
      <c r="A17" s="106" t="str">
        <f>$B$2&amp;'Terra-Math'!L17&amp;$C$2&amp;$D$2&amp;'Terra-Math'!N17&amp;$E$2&amp;"\n"&amp;$F$2&amp;'Terra-Math'!A17&amp;$G$2&amp;"\n"&amp;'Terra-Math'!O17&amp;"\n"&amp;$H$2&amp;'Terra-Math'!M17&amp;$I$2&amp;"\n"&amp;'Terra-Math'!P17</f>
        <v>## SHR(Rd, Rs, Rm : Int32)\n### *Bitwise Signed Shift Right*\nSigned shifts to left an integer by specific amount and stores the result in the register.\n```Rd = Rs &gt;&gt; Rm```\nThis is logical shift-right; the negative sign will be preserved.</v>
      </c>
    </row>
    <row r="18" spans="1:1" x14ac:dyDescent="0.25">
      <c r="A18" s="106" t="str">
        <f>$B$2&amp;'Terra-Math'!L18&amp;$C$2&amp;$D$2&amp;'Terra-Math'!N18&amp;$E$2&amp;"\n"&amp;$F$2&amp;'Terra-Math'!A18&amp;$G$2&amp;"\n"&amp;'Terra-Math'!O18&amp;"\n"&amp;$H$2&amp;'Terra-Math'!M18&amp;$I$2&amp;"\n"&amp;'Terra-Math'!P18</f>
        <v>## USHR(Rd, Rs, Rm : Int32)\n### *Bitwise Unsigned Shift Right*\nShifts to right an integer by specific amount and stores the result in the register.\n```Rd = Rs &gt;&gt;&gt; Rm```\n</v>
      </c>
    </row>
    <row r="19" spans="1:1" x14ac:dyDescent="0.25">
      <c r="A19" s="106" t="str">
        <f>$B$2&amp;'Terra-Math'!L19&amp;$C$2&amp;$D$2&amp;'Terra-Math'!N19&amp;$E$2&amp;"\n"&amp;$F$2&amp;'Terra-Math'!A19&amp;$G$2&amp;"\n"&amp;'Terra-Math'!O19&amp;"\n"&amp;$H$2&amp;'Terra-Math'!M19&amp;$I$2&amp;"\n"&amp;'Terra-Math'!P19</f>
        <v>## AND(Rd, Rs, Rm : Int32)\n### *Bitwise And*\nCalculates binary AND of two integers and stores the result in the register.\n```Rd = Rs AND Rm```\n</v>
      </c>
    </row>
    <row r="20" spans="1:1" x14ac:dyDescent="0.25">
      <c r="A20" s="106" t="str">
        <f>$B$2&amp;'Terra-Math'!L20&amp;$C$2&amp;$D$2&amp;'Terra-Math'!N20&amp;$E$2&amp;"\n"&amp;$F$2&amp;'Terra-Math'!A20&amp;$G$2&amp;"\n"&amp;'Terra-Math'!O20&amp;"\n"&amp;$H$2&amp;'Terra-Math'!M20&amp;$I$2&amp;"\n"&amp;'Terra-Math'!P20</f>
        <v>## OR(Rd, Rs, Rm : Int32)\n### *Bitwise Or*\nCalculates binary OR of two integers and stores the result in the register.\n```Rd = Rs OR Rm```\n</v>
      </c>
    </row>
    <row r="21" spans="1:1" x14ac:dyDescent="0.25">
      <c r="A21" s="106" t="str">
        <f>$B$2&amp;'Terra-Math'!L21&amp;$C$2&amp;$D$2&amp;'Terra-Math'!N21&amp;$E$2&amp;"\n"&amp;$F$2&amp;'Terra-Math'!A21&amp;$G$2&amp;"\n"&amp;'Terra-Math'!O21&amp;"\n"&amp;$H$2&amp;'Terra-Math'!M21&amp;$I$2&amp;"\n"&amp;'Terra-Math'!P21</f>
        <v>## XOR(Rd, Rs, Rm : Int32)\n### *Bitwise Xor*\nCalculates binary AND of two integers and stores the result in the register.\n```Rd = Rs XOR Rm```\n</v>
      </c>
    </row>
    <row r="22" spans="1:1" x14ac:dyDescent="0.25">
      <c r="A22" s="106" t="str">
        <f>$B$2&amp;'Terra-Math'!L22&amp;$C$2&amp;$D$2&amp;'Terra-Math'!N22&amp;$E$2&amp;"\n"&amp;$F$2&amp;'Terra-Math'!A22&amp;$G$2&amp;"\n"&amp;'Terra-Math'!O22&amp;"\n"&amp;$H$2&amp;'Terra-Math'!M22&amp;$I$2&amp;"\n"&amp;'Terra-Math'!P22</f>
        <v>## ABS(Rd, Rs : Float/Int32)\n### *Absolute*\nTurns negative number into a positive.\n```Rd = |Rs|```\nThis function will work for both Int32 and Float.</v>
      </c>
    </row>
    <row r="23" spans="1:1" x14ac:dyDescent="0.25">
      <c r="A23" s="106" t="str">
        <f>$B$2&amp;'Terra-Math'!L23&amp;$C$2&amp;$D$2&amp;'Terra-Math'!N23&amp;$E$2&amp;"\n"&amp;$F$2&amp;'Terra-Math'!A23&amp;$G$2&amp;"\n"&amp;'Terra-Math'!O23&amp;"\n"&amp;$H$2&amp;'Terra-Math'!M23&amp;$I$2&amp;"\n"&amp;'Terra-Math'!P23</f>
        <v>## SIN(Rd, Rs : Float)\n### *Sine*\nCalculates trigonometric sine of given angle and stores the result in the register.\n```Rd = Sin(Rs)```\nThe angle is in radians.</v>
      </c>
    </row>
    <row r="24" spans="1:1" x14ac:dyDescent="0.25">
      <c r="A24" s="106" t="str">
        <f>$B$2&amp;'Terra-Math'!L24&amp;$C$2&amp;$D$2&amp;'Terra-Math'!N24&amp;$E$2&amp;"\n"&amp;$F$2&amp;'Terra-Math'!A24&amp;$G$2&amp;"\n"&amp;'Terra-Math'!O24&amp;"\n"&amp;$H$2&amp;'Terra-Math'!M24&amp;$I$2&amp;"\n"&amp;'Terra-Math'!P24</f>
        <v>## COS(Rd, Rs : Float)\n### *Cosine*\nCalculates trigonometric cosine of given angle and stores the result in the register.\n```Rd = Cos(Rs)```\nThe angle is in radians.</v>
      </c>
    </row>
    <row r="25" spans="1:1" x14ac:dyDescent="0.25">
      <c r="A25" s="106" t="str">
        <f>$B$2&amp;'Terra-Math'!L25&amp;$C$2&amp;$D$2&amp;'Terra-Math'!N25&amp;$E$2&amp;"\n"&amp;$F$2&amp;'Terra-Math'!A25&amp;$G$2&amp;"\n"&amp;'Terra-Math'!O25&amp;"\n"&amp;$H$2&amp;'Terra-Math'!M25&amp;$I$2&amp;"\n"&amp;'Terra-Math'!P25</f>
        <v>## TAN(Rd, Rs : Float)\n### *Tangent*\nCalculates trigonometric tangent of given angle and stores the result in the register.\n```Rd = Tan(Rs)```\nThe angle is in radians.</v>
      </c>
    </row>
    <row r="26" spans="1:1" x14ac:dyDescent="0.25">
      <c r="A26" s="106" t="str">
        <f>$B$2&amp;'Terra-Math'!L26&amp;$C$2&amp;$D$2&amp;'Terra-Math'!N26&amp;$E$2&amp;"\n"&amp;$F$2&amp;'Terra-Math'!A26&amp;$G$2&amp;"\n"&amp;'Terra-Math'!O26&amp;"\n"&amp;$H$2&amp;'Terra-Math'!M26&amp;$I$2&amp;"\n"&amp;'Terra-Math'!P26</f>
        <v>## FLOOR(Rd, Rs : Float)\n### *Floor*\nFloors the given number and stores the result in the register.\n```Rd = Floor(Rs)```\n</v>
      </c>
    </row>
    <row r="27" spans="1:1" x14ac:dyDescent="0.25">
      <c r="A27" s="106" t="str">
        <f>$B$2&amp;'Terra-Math'!L27&amp;$C$2&amp;$D$2&amp;'Terra-Math'!N27&amp;$E$2&amp;"\n"&amp;$F$2&amp;'Terra-Math'!A27&amp;$G$2&amp;"\n"&amp;'Terra-Math'!O27&amp;"\n"&amp;$H$2&amp;'Terra-Math'!M27&amp;$I$2&amp;"\n"&amp;'Terra-Math'!P27</f>
        <v>## CEIL(Rd, Rs : Float)\n### *Ceiling*\nCeilings the given number and stores the result in the register.\n```Rd = Ceil(Rs)```\n</v>
      </c>
    </row>
    <row r="28" spans="1:1" x14ac:dyDescent="0.25">
      <c r="A28" s="106" t="str">
        <f>$B$2&amp;'Terra-Math'!L28&amp;$C$2&amp;$D$2&amp;'Terra-Math'!N28&amp;$E$2&amp;"\n"&amp;$F$2&amp;'Terra-Math'!A28&amp;$G$2&amp;"\n"&amp;'Terra-Math'!O28&amp;"\n"&amp;$H$2&amp;'Terra-Math'!M28&amp;$I$2&amp;"\n"&amp;'Terra-Math'!P28</f>
        <v>## ROUND(Rd, Rs : Float)\n### *Round*\nRounds the given number and stores the result in the register.\n```Rd = Round(Rs)```\n</v>
      </c>
    </row>
    <row r="29" spans="1:1" x14ac:dyDescent="0.25">
      <c r="A29" s="106" t="str">
        <f>$B$2&amp;'Terra-Math'!L29&amp;$C$2&amp;$D$2&amp;'Terra-Math'!N29&amp;$E$2&amp;"\n"&amp;$F$2&amp;'Terra-Math'!A29&amp;$G$2&amp;"\n"&amp;'Terra-Math'!O29&amp;"\n"&amp;$H$2&amp;'Terra-Math'!M29&amp;$I$2&amp;"\n"&amp;'Terra-Math'!P29</f>
        <v>## LOG(Rd, Rs : Float)\n### *Log*\nCaltulates the natural logarithm of given number and stores the result in the register.\n```Rd = Log(Rs)```\nThe base is 'e', the Euler's number.</v>
      </c>
    </row>
    <row r="30" spans="1:1" x14ac:dyDescent="0.25">
      <c r="A30" s="106" t="str">
        <f>$B$2&amp;'Terra-Math'!L30&amp;$C$2&amp;$D$2&amp;'Terra-Math'!N30&amp;$E$2&amp;"\n"&amp;$F$2&amp;'Terra-Math'!A30&amp;$G$2&amp;"\n"&amp;'Terra-Math'!O30&amp;"\n"&amp;$H$2&amp;'Terra-Math'!M30&amp;$I$2&amp;"\n"&amp;'Terra-Math'!P30</f>
        <v>## RNDI(Rd: Int)\n### *Random Integer*\nGenerates a random integer and stores the result in the register.\n```Rd = Rndint()```\n</v>
      </c>
    </row>
    <row r="31" spans="1:1" x14ac:dyDescent="0.25">
      <c r="A31" s="106" t="str">
        <f>$B$2&amp;'Terra-Math'!L31&amp;$C$2&amp;$D$2&amp;'Terra-Math'!N31&amp;$E$2&amp;"\n"&amp;$F$2&amp;'Terra-Math'!A31&amp;$G$2&amp;"\n"&amp;'Terra-Math'!O31&amp;"\n"&amp;$H$2&amp;'Terra-Math'!M31&amp;$I$2&amp;"\n"&amp;'Terra-Math'!P31</f>
        <v>## RND(Rd: Float)\n### *Random*\nGenerates a random number and stores the result in the register.\n```Rd = Rnd()```\n</v>
      </c>
    </row>
    <row r="32" spans="1:1" x14ac:dyDescent="0.25">
      <c r="A32" s="106" t="str">
        <f>$B$2&amp;'Terra-Math'!L32&amp;$C$2&amp;$D$2&amp;'Terra-Math'!N32&amp;$E$2&amp;"\n"&amp;$F$2&amp;'Terra-Math'!A32&amp;$G$2&amp;"\n"&amp;'Terra-Math'!O32&amp;"\n"&amp;$H$2&amp;'Terra-Math'!M32&amp;$I$2&amp;"\n"&amp;'Terra-Math'!P32</f>
        <v>## SGN(Rd, Rs : Float)\n### *Sign*\nGets the sign of the given number and stores the result in the register. If the number is greater than zero, 1.0 will be returned; if less than zero, -1.0 instead; otherwise, it's 0.\n```Rd = (Rs &gt; 0) ? 1.0 : (Rs &lt; 0) ? -1.0 : 0.0```\n</v>
      </c>
    </row>
    <row r="33" spans="1:1" x14ac:dyDescent="0.25">
      <c r="A33" s="106" t="str">
        <f>$B$2&amp;'Terra-Math'!L33&amp;$C$2&amp;$D$2&amp;'Terra-Math'!N33&amp;$E$2&amp;"\n"&amp;$F$2&amp;'Terra-Math'!A33&amp;$G$2&amp;"\n"&amp;'Terra-Math'!O33&amp;"\n"&amp;$H$2&amp;'Terra-Math'!M33&amp;$I$2&amp;"\n"&amp;'Terra-Math'!P33</f>
        <v>## SQRT(Rd, Rs : Float)\n### *Square Root*\nSquare roots the given number and stores the result in the register.\n```Rd = Rs ^ (1 / 2)```\n</v>
      </c>
    </row>
    <row r="34" spans="1:1" x14ac:dyDescent="0.25">
      <c r="A34" s="106" t="str">
        <f>$B$2&amp;'Terra-Math'!L34&amp;$C$2&amp;$D$2&amp;'Terra-Math'!N34&amp;$E$2&amp;"\n"&amp;$F$2&amp;'Terra-Math'!A34&amp;$G$2&amp;"\n"&amp;'Terra-Math'!O34&amp;"\n"&amp;$H$2&amp;'Terra-Math'!M34&amp;$I$2&amp;"\n"&amp;'Terra-Math'!P34</f>
        <v>## CBRT(Rd, Rs : Float)\n### *Cubic Root*\nCubic roots the given number and stores the result in the register.\n```Rd = Rs ^ (1 / 3)```\n</v>
      </c>
    </row>
    <row r="35" spans="1:1" x14ac:dyDescent="0.25">
      <c r="A35" s="106" t="str">
        <f>$B$2&amp;'Terra-Math'!L35&amp;$C$2&amp;$D$2&amp;'Terra-Math'!N35&amp;$E$2&amp;"\n"&amp;$F$2&amp;'Terra-Math'!A35&amp;$G$2&amp;"\n"&amp;'Terra-Math'!O35&amp;"\n"&amp;$H$2&amp;'Terra-Math'!M35&amp;$I$2&amp;"\n"&amp;'Terra-Math'!P35</f>
        <v>## INV(Rd, Rs : Float)\n### *Invert*\nInverts the number by the multiplication operation. That is, constant 1.0 is divided by the given number and the result is stored in the register.\n```Rd = 1 / Rs```\n</v>
      </c>
    </row>
    <row r="36" spans="1:1" x14ac:dyDescent="0.25">
      <c r="A36" s="106" t="str">
        <f>$B$2&amp;'Terra-Math'!L36&amp;$C$2&amp;$D$2&amp;'Terra-Math'!N36&amp;$E$2&amp;"\n"&amp;$F$2&amp;'Terra-Math'!A36&amp;$G$2&amp;"\n"&amp;'Terra-Math'!O36&amp;"\n"&amp;$H$2&amp;'Terra-Math'!M36&amp;$I$2&amp;"\n"&amp;'Terra-Math'!P36</f>
        <v>## RAD(Rd, Rs : Float)\n### *Radian*\nConverts degrees angle of given number into radians and stores the result in the register.\n```Rd = Rs * (PI / 180)```\n</v>
      </c>
    </row>
    <row r="37" spans="1:1" x14ac:dyDescent="0.25">
      <c r="A37" s="106" t="str">
        <f>$B$2&amp;'Terra-Math'!L37&amp;$C$2&amp;$D$2&amp;'Terra-Math'!N37&amp;$E$2&amp;"\n"&amp;$F$2&amp;'Terra-Math'!A37&amp;$G$2&amp;"\n"&amp;'Terra-Math'!O37&amp;"\n"&amp;$H$2&amp;'Terra-Math'!M37&amp;$I$2&amp;"\n"&amp;'Terra-Math'!P37</f>
        <v>## NOT(Rd, Rs : Int32)\n### *Bitwise Not*\nInverts the bits of the integer and stores the result in the register.\n```Rd = NOT Rs```\n</v>
      </c>
    </row>
    <row r="38" spans="1:1" x14ac:dyDescent="0.25">
      <c r="A38" s="106" t="str">
        <f>$B$2&amp;'Terra-Math'!L38&amp;$C$2&amp;$D$2&amp;'Terra-Math'!N38&amp;$E$2&amp;"\n"&amp;$F$2&amp;'Terra-Math'!A38&amp;$G$2&amp;"\n"&amp;'Terra-Math'!O38&amp;"\n"&amp;$H$2&amp;'Terra-Math'!M38&amp;$I$2&amp;"\n"&amp;'Terra-Math'!P38</f>
        <v>## HALT()\n### *Halt*\nImmediately halts the machine.\n``` ```\nExecution will immediately terminate. Manual reset of the machine is required.</v>
      </c>
    </row>
    <row r="39" spans="1:1" x14ac:dyDescent="0.25">
      <c r="A39" s="106" t="str">
        <f>$B$2&amp;'Terra-Math'!L39&amp;$C$2&amp;$D$2&amp;'Terra-Math'!N39&amp;$E$2&amp;"\n"&amp;$F$2&amp;'Terra-Math'!A39&amp;$G$2&amp;"\n"&amp;'Terra-Math'!O39&amp;"\n"&amp;$H$2&amp;'Terra-Math'!M39&amp;$I$2&amp;"\n"&amp;'Terra-Math'!P39</f>
        <v>## YIELD()\n### *Yield*\nYields the current program so that the other can be executed by the machine.\n``` ```\nMachine will pause execution at this point when yielding is requested from the host.</v>
      </c>
    </row>
    <row r="40" spans="1:1" x14ac:dyDescent="0.25">
      <c r="A40" s="106" t="str">
        <f>$B$2&amp;'Terra-Math'!L40&amp;$C$2&amp;$D$2&amp;'Terra-Math'!N40&amp;$E$2&amp;"\n"&amp;$F$2&amp;'Terra-Math'!A40&amp;$G$2&amp;"\n"&amp;'Terra-Math'!O40&amp;"\n"&amp;$H$2&amp;'Terra-Math'!M40&amp;$I$2&amp;"\n"&amp;'Terra-Math'!P40</f>
        <v>## PAUSE()\n### *Pause*\nImmediately pauses the current program.\n``` ```\nMachine will pause itself unconditionally.</v>
      </c>
    </row>
    <row r="41" spans="1:1" x14ac:dyDescent="0.25">
      <c r="A41" s="106" t="str">
        <f>$B$2&amp;'Terra-Math'!L41&amp;$C$2&amp;$D$2&amp;'Terra-Math'!N41&amp;$E$2&amp;"\n"&amp;$F$2&amp;'Terra-Math'!A41&amp;$G$2&amp;"\n"&amp;'Terra-Math'!O41&amp;"\n"&amp;$H$2&amp;'Terra-Math'!M41&amp;$I$2&amp;"\n"&amp;'Terra-Math'!P41</f>
        <v>## JCTX(Rd : Int32)\n### *Jump With New Context*\nJumps to the new context (program), leaving current context untouched.\n```PUSH(current context ID); pc &lt;- CONTEXT_TO_PC(Rs)```\n</v>
      </c>
    </row>
    <row r="42" spans="1:1" x14ac:dyDescent="0.25">
      <c r="A42" s="106" t="str">
        <f>$B$2&amp;'Terra-Math'!L42&amp;$C$2&amp;$D$2&amp;'Terra-Math'!N42&amp;$E$2&amp;"\n"&amp;$F$2&amp;'Terra-Math'!A42&amp;$G$2&amp;"\n"&amp;'Terra-Math'!O42&amp;"\n"&amp;$H$2&amp;'Terra-Math'!M42&amp;$I$2&amp;"\n"&amp;'Terra-Math'!P42</f>
        <v>## RCTX()\n### *Return With Old Context*\nLeaves current context (program) and returns to the old context stored in the stack.\n```pc &lt;- CONTEXT_TO_PC(POP())```\nTop of the stack must contain the context ID to return.</v>
      </c>
    </row>
    <row r="43" spans="1:1" x14ac:dyDescent="0.25">
      <c r="A43" s="106" t="str">
        <f>$B$2&amp;'Terra-Math'!L43&amp;$C$2&amp;$D$2&amp;'Terra-Math'!N43&amp;$E$2&amp;"\n"&amp;$F$2&amp;'Terra-Math'!A43&amp;$G$2&amp;"\n"&amp;'Terra-Math'!O43&amp;"\n"&amp;$H$2&amp;'Terra-Math'!M43&amp;$I$2&amp;"\n"&amp;'Terra-Math'!P43</f>
        <v>## MOV(Rd, Rs : Int32)\n### *Register Move*\nWrites whatever stored in a register to the other register.\n```Rd &lt;- Rs```\n</v>
      </c>
    </row>
    <row r="44" spans="1:1" x14ac:dyDescent="0.25">
      <c r="A44" s="106" t="str">
        <f>$B$2&amp;'Terra-Math'!L44&amp;$C$2&amp;$D$2&amp;'Terra-Math'!N44&amp;$E$2&amp;"\n"&amp;$F$2&amp;'Terra-Math'!A44&amp;$G$2&amp;"\n"&amp;'Terra-Math'!O44&amp;"\n"&amp;$H$2&amp;'Terra-Math'!M44&amp;$I$2&amp;"\n"&amp;'Terra-Math'!P44</f>
        <v>## XCHG(Rd, Rs : Int32)\n### *Register Exchange*\nExchanges contents of two registers.\n```Rd &lt;-&gt; Rs```\n</v>
      </c>
    </row>
    <row r="45" spans="1:1" x14ac:dyDescent="0.25">
      <c r="A45" s="106" t="str">
        <f>$B$2&amp;'Terra-Math'!L45&amp;$C$2&amp;$D$2&amp;'Terra-Math'!N45&amp;$E$2&amp;"\n"&amp;$F$2&amp;'Terra-Math'!A45&amp;$G$2&amp;"\n"&amp;'Terra-Math'!O45&amp;"\n"&amp;$H$2&amp;'Terra-Math'!M45&amp;$I$2&amp;"\n"&amp;'Terra-Math'!P45</f>
        <v>## INC(Rd : Int32)\n### *Register Increment*\nIncrements the value contained in the register by one.\n```Rd += 1h```\nIncrement is in integer.</v>
      </c>
    </row>
    <row r="46" spans="1:1" x14ac:dyDescent="0.25">
      <c r="A46" s="106" t="str">
        <f>$B$2&amp;'Terra-Math'!L46&amp;$C$2&amp;$D$2&amp;'Terra-Math'!N46&amp;$E$2&amp;"\n"&amp;$F$2&amp;'Terra-Math'!A46&amp;$G$2&amp;"\n"&amp;'Terra-Math'!O46&amp;"\n"&amp;$H$2&amp;'Terra-Math'!M46&amp;$I$2&amp;"\n"&amp;'Terra-Math'!P46</f>
        <v>## DEC(Rd : Int32)\n### *Register Decrement*\nDecrements the value contained in the register by one.\n```Rd -= 1h```\nDecrement is in integer.</v>
      </c>
    </row>
    <row r="47" spans="1:1" x14ac:dyDescent="0.25">
      <c r="A47" s="106" t="str">
        <f>$B$2&amp;'Terra-Math'!L47&amp;$C$2&amp;$D$2&amp;'Terra-Math'!N47&amp;$E$2&amp;"\n"&amp;$F$2&amp;'Terra-Math'!A47&amp;$G$2&amp;"\n"&amp;'Terra-Math'!O47&amp;"\n"&amp;$H$2&amp;'Terra-Math'!M47&amp;$I$2&amp;"\n"&amp;'Terra-Math'!P47</f>
        <v>## MALLOC(Rd, Rs : Int32)\n### *Malloc*\nAllocates the memory with given capacity and stores its pointer to the register.\n```Rd = allocated memory pointer; Rs = size in bytes```\n</v>
      </c>
    </row>
    <row r="48" spans="1:1" x14ac:dyDescent="0.25">
      <c r="A48" s="106" t="str">
        <f>$B$2&amp;'Terra-Math'!L48&amp;$C$2&amp;$D$2&amp;'Terra-Math'!N48&amp;$E$2&amp;"\n"&amp;$F$2&amp;'Terra-Math'!A48&amp;$G$2&amp;"\n"&amp;'Terra-Math'!O48&amp;"\n"&amp;$H$2&amp;'Terra-Math'!M48&amp;$I$2&amp;"\n"&amp;'Terra-Math'!P48</f>
        <v>## FREE()\n### *Free*\n\n```(TBA, likely be unimplemented, DO NOT USE!!!)```\n</v>
      </c>
    </row>
    <row r="49" spans="1:1" x14ac:dyDescent="0.25">
      <c r="A49" s="106" t="str">
        <f>$B$2&amp;'Terra-Math'!L49&amp;$C$2&amp;$D$2&amp;'Terra-Math'!N49&amp;$E$2&amp;"\n"&amp;$F$2&amp;'Terra-Math'!A49&amp;$G$2&amp;"\n"&amp;'Terra-Math'!O49&amp;"\n"&amp;$H$2&amp;'Terra-Math'!M49&amp;$I$2&amp;"\n"&amp;'Terra-Math'!P49</f>
        <v>## FTOI(Rd : Int32, Rs : Float)\n### *Float To Int*\nCasts given number into an integer and stores the result in the register.\n```Rd = (int) Rs```\n</v>
      </c>
    </row>
    <row r="50" spans="1:1" x14ac:dyDescent="0.25">
      <c r="A50" s="106" t="str">
        <f>$B$2&amp;'Terra-Math'!L50&amp;$C$2&amp;$D$2&amp;'Terra-Math'!N50&amp;$E$2&amp;"\n"&amp;$F$2&amp;'Terra-Math'!A50&amp;$G$2&amp;"\n"&amp;'Terra-Math'!O50&amp;"\n"&amp;$H$2&amp;'Terra-Math'!M50&amp;$I$2&amp;"\n"&amp;'Terra-Math'!P50</f>
        <v>## ITOF(Rd : Float, Rs : Int32)\n### *Int To Float*\nCasts given integer into a number and stores the result in the register.\n```Rd = (float) Rs```\n</v>
      </c>
    </row>
    <row r="51" spans="1:1" x14ac:dyDescent="0.25">
      <c r="A51" s="106" t="str">
        <f>$B$2&amp;'Terra-Math'!L51&amp;$C$2&amp;$D$2&amp;'Terra-Math'!N51&amp;$E$2&amp;"\n"&amp;$F$2&amp;'Terra-Math'!A51&amp;$G$2&amp;"\n"&amp;'Terra-Math'!O51&amp;"\n"&amp;$H$2&amp;'Terra-Math'!M51&amp;$I$2&amp;"\n"&amp;'Terra-Math'!P51</f>
        <v>## ITOS(Rd, Rs : Int32)\n### *Int To String*\nWrites string representation of the integer to the memory and stores its pointer to the register.\n```Rd &lt;- (string pointer) Rs.intToString()```\nThe memory offset is to be expected, not the actual address.</v>
      </c>
    </row>
    <row r="52" spans="1:1" x14ac:dyDescent="0.25">
      <c r="A52" s="106" t="str">
        <f>$B$2&amp;'Terra-Math'!L52&amp;$C$2&amp;$D$2&amp;'Terra-Math'!N52&amp;$E$2&amp;"\n"&amp;$F$2&amp;'Terra-Math'!A52&amp;$G$2&amp;"\n"&amp;'Terra-Math'!O52&amp;"\n"&amp;$H$2&amp;'Terra-Math'!M52&amp;$I$2&amp;"\n"&amp;'Terra-Math'!P52</f>
        <v>## STOI(Rd, Rs : Int32)\n### *String To Int*\nConverts the string into a decimal integer and stores the result in the register.\n```Rd &lt;- (int) Rs```\nThe memory offset is to be expected, not the actual address.</v>
      </c>
    </row>
    <row r="53" spans="1:1" x14ac:dyDescent="0.25">
      <c r="A53" s="106" t="str">
        <f>$B$2&amp;'Terra-Math'!L53&amp;$C$2&amp;$D$2&amp;'Terra-Math'!N53&amp;$E$2&amp;"\n"&amp;$F$2&amp;'Terra-Math'!A53&amp;$G$2&amp;"\n"&amp;'Terra-Math'!O53&amp;"\n"&amp;$H$2&amp;'Terra-Math'!M53&amp;$I$2&amp;"\n"&amp;'Terra-Math'!P53</f>
        <v>## FTOS(Rd : Int32, Rs : Float)\n### *Float To String*\nWrites string representation of the number to the memory and stores its pointer to the register.\n```Rd &lt;- (string pointer) Rs.floatToString()```\nThe memory offset is to be expected, not the actual address.</v>
      </c>
    </row>
    <row r="54" spans="1:1" x14ac:dyDescent="0.25">
      <c r="A54" s="106" t="str">
        <f>$B$2&amp;'Terra-Math'!L54&amp;$C$2&amp;$D$2&amp;'Terra-Math'!N54&amp;$E$2&amp;"\n"&amp;$F$2&amp;'Terra-Math'!A54&amp;$G$2&amp;"\n"&amp;'Terra-Math'!O54&amp;"\n"&amp;$H$2&amp;'Terra-Math'!M54&amp;$I$2&amp;"\n"&amp;'Terra-Math'!P54</f>
        <v>## STOF(Rd : Float, Rs : Int32)\n### *String To Float*\nConverts the string into a decimal number and stores the result in the register.\n```Rd &lt;- (float) Rs```\nThe memory offset is to be expected, not the actual address.</v>
      </c>
    </row>
    <row r="55" spans="1:1" x14ac:dyDescent="0.25">
      <c r="A55" s="106" t="str">
        <f>$B$2&amp;'Terra-Math'!L55&amp;$C$2&amp;$D$2&amp;'Terra-Math'!N55&amp;$E$2&amp;"\n"&amp;$F$2&amp;'Terra-Math'!A55&amp;$G$2&amp;"\n"&amp;'Terra-Math'!O55&amp;"\n"&amp;$H$2&amp;'Terra-Math'!M55&amp;$I$2&amp;"\n"&amp;'Terra-Math'!P55</f>
        <v>## ITOX(Rd, Rs : Int32)\n### *Int To Hexstring*\nWrites hexadecimal string representation of the integer to the memory and stores its pointer to the register.\n```ITOS except hexadecimal```\nThe memory offset is to be expected, not the actual address.</v>
      </c>
    </row>
    <row r="56" spans="1:1" x14ac:dyDescent="0.25">
      <c r="A56" s="106" t="str">
        <f>$B$2&amp;'Terra-Math'!L56&amp;$C$2&amp;$D$2&amp;'Terra-Math'!N56&amp;$E$2&amp;"\n"&amp;$F$2&amp;'Terra-Math'!A56&amp;$G$2&amp;"\n"&amp;'Terra-Math'!O56&amp;"\n"&amp;$H$2&amp;'Terra-Math'!M56&amp;$I$2&amp;"\n"&amp;'Terra-Math'!P56</f>
        <v>## XTOI(Rd, Rs : Int32)\n### *Hexstring To Int*\nConverts the string into a hexadecimal integer and stores the result in the register.\n```STOI except hexadecimal```\nThe memory offset is to be expected, not the actual address.</v>
      </c>
    </row>
    <row r="57" spans="1:1" x14ac:dyDescent="0.25">
      <c r="A57" s="106" t="str">
        <f>$B$2&amp;'Terra-Math'!L57&amp;$C$2&amp;$D$2&amp;'Terra-Math'!N57&amp;$E$2&amp;"\n"&amp;$F$2&amp;'Terra-Math'!A57&amp;$G$2&amp;"\n"&amp;'Terra-Math'!O57&amp;"\n"&amp;$H$2&amp;'Terra-Math'!M57&amp;$I$2&amp;"\n"&amp;'Terra-Math'!P57</f>
        <v>## JSR(Rd : Int32)\n### *Jump To Subroutine*\nJumps to the subroutine (memory address) given in the register. Current program counter is pushed to the stack.\n```PUSH(pc); JMP(addr)```\nThe actual address is to be expected.</v>
      </c>
    </row>
    <row r="58" spans="1:1" x14ac:dyDescent="0.25">
      <c r="A58" s="106" t="str">
        <f>$B$2&amp;'Terra-Math'!L58&amp;$C$2&amp;$D$2&amp;'Terra-Math'!N58&amp;$E$2&amp;"\n"&amp;$F$2&amp;'Terra-Math'!A58&amp;$G$2&amp;"\n"&amp;'Terra-Math'!O58&amp;"\n"&amp;$H$2&amp;'Terra-Math'!M58&amp;$I$2&amp;"\n"&amp;'Terra-Math'!P58</f>
        <v>## RETURN()\n### *Return*\nReturns to the underlying subroutine (memory address) stored in the stack.\n```pc &lt;- POP()```\nThe actual address is to be expected.</v>
      </c>
    </row>
    <row r="61" spans="1:1" ht="20.25" thickBot="1" x14ac:dyDescent="0.35">
      <c r="A61" s="1" t="s">
        <v>599</v>
      </c>
    </row>
    <row r="62" spans="1:1" ht="15.75" thickTop="1" x14ac:dyDescent="0.25"/>
    <row r="63" spans="1:1" x14ac:dyDescent="0.25">
      <c r="A63" t="str">
        <f>$B$2&amp;'Terra&amp;FlowerPot-Instructions'!A3&amp;$C$2&amp;$D$2&amp;'Terra&amp;FlowerPot-Instructions'!D3&amp;$E$2&amp;"\n"&amp;'Terra&amp;FlowerPot-Instructions'!E3&amp;"\n"&amp;$H$2&amp;'Terra&amp;FlowerPot-Instructions'!C3&amp;$I$2&amp;"\n"&amp;'Terra&amp;FlowerPot-Instructions'!F3</f>
        <v>## LOADBYTE(destination, source, peripheral)\nLoads destination register with a byte from address (NOT at offset) stored in source register, in the device (IRQ) stored in peripheral register.\n```Rd = dev[Rperi].mem[Rs]```\n</v>
      </c>
    </row>
    <row r="64" spans="1:1" x14ac:dyDescent="0.25">
      <c r="A64" t="str">
        <f>$B$2&amp;'Terra&amp;FlowerPot-Instructions'!A4&amp;$C$2&amp;$D$2&amp;'Terra&amp;FlowerPot-Instructions'!D4&amp;$E$2&amp;"\n"&amp;'Terra&amp;FlowerPot-Instructions'!E4&amp;"\n"&amp;$H$2&amp;'Terra&amp;FlowerPot-Instructions'!C4&amp;$I$2&amp;"\n"&amp;'Terra&amp;FlowerPot-Instructions'!F4</f>
        <v>## LOADHWORD(destination, source, peripheral)\nLoads destination register with a halfword (two consecutive bytes) from address stored in source register, in the device (IRQ) stored in peripheral register.\n```Rd = dev[Rperi].mem[Rs]```\n</v>
      </c>
    </row>
    <row r="65" spans="1:1" x14ac:dyDescent="0.25">
      <c r="A65" t="str">
        <f>$B$2&amp;'Terra&amp;FlowerPot-Instructions'!A5&amp;$C$2&amp;$D$2&amp;'Terra&amp;FlowerPot-Instructions'!D5&amp;$E$2&amp;"\n"&amp;'Terra&amp;FlowerPot-Instructions'!E5&amp;"\n"&amp;$H$2&amp;'Terra&amp;FlowerPot-Instructions'!C5&amp;$I$2&amp;"\n"&amp;'Terra&amp;FlowerPot-Instructions'!F5</f>
        <v>## LOADWORD(destination, source, peripheral)\nLoads destination register with a full word (four consecutive bytes) from address stored in source register, in the device (IRQ) stored in peripheral register.\n```Rd = dev[Rperi].mem[Rs]```\n</v>
      </c>
    </row>
    <row r="66" spans="1:1" x14ac:dyDescent="0.25">
      <c r="A66" t="str">
        <f>$B$2&amp;'Terra&amp;FlowerPot-Instructions'!A6&amp;$C$2&amp;$D$2&amp;'Terra&amp;FlowerPot-Instructions'!D6&amp;$E$2&amp;"\n"&amp;'Terra&amp;FlowerPot-Instructions'!E6&amp;"\n"&amp;$H$2&amp;'Terra&amp;FlowerPot-Instructions'!C6&amp;$I$2&amp;"\n"&amp;'Terra&amp;FlowerPot-Instructions'!F6</f>
        <v>## LOADWORDILO/LOADWORDIHI(destination, halfword immediate)\nLoads destination register with a halfword immediate. If you are loading a byte/halfword, only the LO part is needed; if you are loading a full word, you must string LO and HI together.\n```Rd = immediate```\nConsisted with two opcodes to write high/low bytes.</v>
      </c>
    </row>
    <row r="67" spans="1:1" x14ac:dyDescent="0.25">
      <c r="A67" t="str">
        <f>$B$2&amp;'Terra&amp;FlowerPot-Instructions'!A7&amp;$C$2&amp;$D$2&amp;'Terra&amp;FlowerPot-Instructions'!D7&amp;$E$2&amp;"\n"&amp;'Terra&amp;FlowerPot-Instructions'!E7&amp;"\n"&amp;$H$2&amp;'Terra&amp;FlowerPot-Instructions'!C7&amp;$I$2&amp;"\n"&amp;'Terra&amp;FlowerPot-Instructions'!F7</f>
        <v>## LOADWORDIMEM(destination, memory address offset)\nLoads destination register with a full word from specified memory address.\n```Rd = mem[offset]```\nYou can only address xxx0h, xxx4h, xxx8h, xxxCh addresses; offset is a forementioned memory address divided by four.</v>
      </c>
    </row>
    <row r="68" spans="1:1" x14ac:dyDescent="0.25">
      <c r="A68" t="str">
        <f>$B$2&amp;'Terra&amp;FlowerPot-Instructions'!A8&amp;$C$2&amp;$D$2&amp;'Terra&amp;FlowerPot-Instructions'!D8&amp;$E$2&amp;"\n"&amp;'Terra&amp;FlowerPot-Instructions'!E8&amp;"\n"&amp;$H$2&amp;'Terra&amp;FlowerPot-Instructions'!C8&amp;$I$2&amp;"\n"&amp;'Terra&amp;FlowerPot-Instructions'!F8</f>
        <v>## ()\n\n``````\n</v>
      </c>
    </row>
    <row r="69" spans="1:1" x14ac:dyDescent="0.25">
      <c r="A69" t="str">
        <f>$B$2&amp;'Terra&amp;FlowerPot-Instructions'!A9&amp;$C$2&amp;$D$2&amp;'Terra&amp;FlowerPot-Instructions'!D9&amp;$E$2&amp;"\n"&amp;'Terra&amp;FlowerPot-Instructions'!E9&amp;"\n"&amp;$H$2&amp;'Terra&amp;FlowerPot-Instructions'!C9&amp;$I$2&amp;"\n"&amp;'Terra&amp;FlowerPot-Instructions'!F9</f>
        <v>## STOREBYTE(destination, source, peripheral)\nStores a byte from destination register to address (NOT an offset) stored in source register, in the device (IRQ) stored in peripheral register.\n```dev[Rperi].mem[Rs] = Rd```\n</v>
      </c>
    </row>
    <row r="70" spans="1:1" x14ac:dyDescent="0.25">
      <c r="A70" t="str">
        <f>$B$2&amp;'Terra&amp;FlowerPot-Instructions'!A10&amp;$C$2&amp;$D$2&amp;'Terra&amp;FlowerPot-Instructions'!D10&amp;$E$2&amp;"\n"&amp;'Terra&amp;FlowerPot-Instructions'!E10&amp;"\n"&amp;$H$2&amp;'Terra&amp;FlowerPot-Instructions'!C10&amp;$I$2&amp;"\n"&amp;'Terra&amp;FlowerPot-Instructions'!F10</f>
        <v>## STOREHWORD(destination, source, peripheral)\nStores a halfword (two consecutive bytes) from destination register to address stored in source register, in the device (IRQ) stored in peripheral register.\n```dev[Rperi].mem[Rs] = Rd```\n</v>
      </c>
    </row>
    <row r="71" spans="1:1" x14ac:dyDescent="0.25">
      <c r="A71" t="str">
        <f>$B$2&amp;'Terra&amp;FlowerPot-Instructions'!A11&amp;$C$2&amp;$D$2&amp;'Terra&amp;FlowerPot-Instructions'!D11&amp;$E$2&amp;"\n"&amp;'Terra&amp;FlowerPot-Instructions'!E11&amp;"\n"&amp;$H$2&amp;'Terra&amp;FlowerPot-Instructions'!C11&amp;$I$2&amp;"\n"&amp;'Terra&amp;FlowerPot-Instructions'!F11</f>
        <v>## STOREWORD(destination, source, peripheral)\nStores a full word (four consecutive bytes) from destination register to address stored in source register, in the device (IRQ) stored in peripheral register.\n```dev[Rperi].mem[Rs] = Rd```\n</v>
      </c>
    </row>
    <row r="72" spans="1:1" x14ac:dyDescent="0.25">
      <c r="A72" t="str">
        <f>$B$2&amp;'Terra&amp;FlowerPot-Instructions'!A12&amp;$C$2&amp;$D$2&amp;'Terra&amp;FlowerPot-Instructions'!D12&amp;$E$2&amp;"\n"&amp;'Terra&amp;FlowerPot-Instructions'!E12&amp;"\n"&amp;$H$2&amp;'Terra&amp;FlowerPot-Instructions'!C12&amp;$I$2&amp;"\n"&amp;'Terra&amp;FlowerPot-Instructions'!F12</f>
        <v>## STOREHWORDI(destination, peripheral, halfword immediate)\nStores a halfword immediate from address stored in destination register.\n```dev[Rperi].mem[Rd] = immediate```\n</v>
      </c>
    </row>
    <row r="73" spans="1:1" x14ac:dyDescent="0.25">
      <c r="A73" t="str">
        <f>$B$2&amp;'Terra&amp;FlowerPot-Instructions'!A13&amp;$C$2&amp;$D$2&amp;'Terra&amp;FlowerPot-Instructions'!D13&amp;$E$2&amp;"\n"&amp;'Terra&amp;FlowerPot-Instructions'!E13&amp;"\n"&amp;$H$2&amp;'Terra&amp;FlowerPot-Instructions'!C13&amp;$I$2&amp;"\n"&amp;'Terra&amp;FlowerPot-Instructions'!F13</f>
        <v>## STOREWORDIMEM(destination, memory address offset)\nStores a full word from destination register to specified memory address offset.\n```mem[offset] = Rd```\nYou can only address xxx0h, xxx4h, xxx8h, xxxCh addresses; offset is a forementioned memory address divided by four.</v>
      </c>
    </row>
    <row r="74" spans="1:1" x14ac:dyDescent="0.25">
      <c r="A74" t="str">
        <f>$B$2&amp;'Terra&amp;FlowerPot-Instructions'!A14&amp;$C$2&amp;$D$2&amp;'Terra&amp;FlowerPot-Instructions'!D14&amp;$E$2&amp;"\n"&amp;'Terra&amp;FlowerPot-Instructions'!E14&amp;"\n"&amp;$H$2&amp;'Terra&amp;FlowerPot-Instructions'!C14&amp;$I$2&amp;"\n"&amp;'Terra&amp;FlowerPot-Instructions'!F14</f>
        <v>## ()\n\n``````\n</v>
      </c>
    </row>
    <row r="75" spans="1:1" x14ac:dyDescent="0.25">
      <c r="A75" t="str">
        <f>$B$2&amp;'Terra&amp;FlowerPot-Instructions'!A15&amp;$C$2&amp;$D$2&amp;'Terra&amp;FlowerPot-Instructions'!D15&amp;$E$2&amp;"\n"&amp;'Terra&amp;FlowerPot-Instructions'!E15&amp;"\n"&amp;$H$2&amp;'Terra&amp;FlowerPot-Instructions'!C15&amp;$I$2&amp;"\n"&amp;'Terra&amp;FlowerPot-Instructions'!F15</f>
        <v>## PUSH(pushvalue (register))\nPush whatever value in the destination register into the stack.\n```stack &lt;- PushValue```\n</v>
      </c>
    </row>
    <row r="76" spans="1:1" x14ac:dyDescent="0.25">
      <c r="A76" t="str">
        <f>$B$2&amp;'Terra&amp;FlowerPot-Instructions'!A16&amp;$C$2&amp;$D$2&amp;'Terra&amp;FlowerPot-Instructions'!D16&amp;$E$2&amp;"\n"&amp;'Terra&amp;FlowerPot-Instructions'!E16&amp;"\n"&amp;$H$2&amp;'Terra&amp;FlowerPot-Instructions'!C16&amp;$I$2&amp;"\n"&amp;'Terra&amp;FlowerPot-Instructions'!F16</f>
        <v>## POP()\nPop whatever value in the stack and write the value to the register.\n```Rd &lt;- stack.pop()```\nIf Rd is zero, popped value will go to the LR register.</v>
      </c>
    </row>
    <row r="77" spans="1:1" x14ac:dyDescent="0.25">
      <c r="A77" t="str">
        <f>$B$2&amp;'Terra&amp;FlowerPot-Instructions'!A17&amp;$C$2&amp;$D$2&amp;'Terra&amp;FlowerPot-Instructions'!D17&amp;$E$2&amp;"\n"&amp;'Terra&amp;FlowerPot-Instructions'!E17&amp;"\n"&amp;$H$2&amp;'Terra&amp;FlowerPot-Instructions'!C17&amp;$I$2&amp;"\n"&amp;'Terra&amp;FlowerPot-Instructions'!F17</f>
        <v>## ()\n\n``````\n</v>
      </c>
    </row>
    <row r="78" spans="1:1" x14ac:dyDescent="0.25">
      <c r="A78" t="str">
        <f>$B$2&amp;'Terra&amp;FlowerPot-Instructions'!A18&amp;$C$2&amp;$D$2&amp;'Terra&amp;FlowerPot-Instructions'!D18&amp;$E$2&amp;"\n"&amp;'Terra&amp;FlowerPot-Instructions'!E18&amp;"\n"&amp;$H$2&amp;'Terra&amp;FlowerPot-Instructions'!C18&amp;$I$2&amp;"\n"&amp;'Terra&amp;FlowerPot-Instructions'!F18</f>
        <v>## CMP/CMPII(lhand, rhand (registers))\nMake a comparison. Two arguments are both integer.\n```Rcmp = rHand - lHand```\n</v>
      </c>
    </row>
    <row r="79" spans="1:1" x14ac:dyDescent="0.25">
      <c r="A79" t="str">
        <f>$B$2&amp;'Terra&amp;FlowerPot-Instructions'!A19&amp;$C$2&amp;$D$2&amp;'Terra&amp;FlowerPot-Instructions'!D19&amp;$E$2&amp;"\n"&amp;'Terra&amp;FlowerPot-Instructions'!E19&amp;"\n"&amp;$H$2&amp;'Terra&amp;FlowerPot-Instructions'!C19&amp;$I$2&amp;"\n"&amp;'Terra&amp;FlowerPot-Instructions'!F19</f>
        <v>## CMPFI(lhand, rhand (registers))\nMake a comparison. Lhand is float, Rhand is integer.\n```Rcmp = rHand - lHand```\n</v>
      </c>
    </row>
    <row r="80" spans="1:1" x14ac:dyDescent="0.25">
      <c r="A80" t="str">
        <f>$B$2&amp;'Terra&amp;FlowerPot-Instructions'!A20&amp;$C$2&amp;$D$2&amp;'Terra&amp;FlowerPot-Instructions'!D20&amp;$E$2&amp;"\n"&amp;'Terra&amp;FlowerPot-Instructions'!E20&amp;"\n"&amp;$H$2&amp;'Terra&amp;FlowerPot-Instructions'!C20&amp;$I$2&amp;"\n"&amp;'Terra&amp;FlowerPot-Instructions'!F20</f>
        <v>## CMPIF(lhand, rhand (registers))\nMake a comparison. Lhand is integer, Rhand is float.\n```Rcmp = rHand - lHand```\n</v>
      </c>
    </row>
    <row r="81" spans="1:1" x14ac:dyDescent="0.25">
      <c r="A81" t="str">
        <f>$B$2&amp;'Terra&amp;FlowerPot-Instructions'!A21&amp;$C$2&amp;$D$2&amp;'Terra&amp;FlowerPot-Instructions'!D21&amp;$E$2&amp;"\n"&amp;'Terra&amp;FlowerPot-Instructions'!E21&amp;"\n"&amp;$H$2&amp;'Terra&amp;FlowerPot-Instructions'!C21&amp;$I$2&amp;"\n"&amp;'Terra&amp;FlowerPot-Instructions'!F21</f>
        <v>## CMPFF(lhand, rhand (registers))\nMake a comparison. Two arguments are both float.\n```Rcmp = rHand - lHand```\n</v>
      </c>
    </row>
    <row r="82" spans="1:1" x14ac:dyDescent="0.25">
      <c r="A82" t="str">
        <f>$B$2&amp;'Terra&amp;FlowerPot-Instructions'!A22&amp;$C$2&amp;$D$2&amp;'Terra&amp;FlowerPot-Instructions'!D22&amp;$E$2&amp;"\n"&amp;'Terra&amp;FlowerPot-Instructions'!E22&amp;"\n"&amp;$H$2&amp;'Terra&amp;FlowerPot-Instructions'!C22&amp;$I$2&amp;"\n"&amp;'Terra&amp;FlowerPot-Instructions'!F22</f>
        <v>## ()\n\n``````\n</v>
      </c>
    </row>
    <row r="83" spans="1:1" x14ac:dyDescent="0.25">
      <c r="A83" t="str">
        <f>$B$2&amp;'Terra&amp;FlowerPot-Instructions'!A23&amp;$C$2&amp;$D$2&amp;'Terra&amp;FlowerPot-Instructions'!D23&amp;$E$2&amp;"\n"&amp;'Terra&amp;FlowerPot-Instructions'!E23&amp;"\n"&amp;$H$2&amp;'Terra&amp;FlowerPot-Instructions'!C23&amp;$I$2&amp;"\n"&amp;'Terra&amp;FlowerPot-Instructions'!F23</f>
        <v>## JMP(memory address offset)\nUnconditionally jump to the memory address.\n```pc = offset```\nYou can only address xxx0h, xxx4h, xxx8h, xxxCh addresses; offset is a forementioned memory address divided by four.</v>
      </c>
    </row>
    <row r="84" spans="1:1" x14ac:dyDescent="0.25">
      <c r="A84" t="str">
        <f>$B$2&amp;'Terra&amp;FlowerPot-Instructions'!A24&amp;$C$2&amp;$D$2&amp;'Terra&amp;FlowerPot-Instructions'!D24&amp;$E$2&amp;"\n"&amp;'Terra&amp;FlowerPot-Instructions'!E24&amp;"\n"&amp;$H$2&amp;'Terra&amp;FlowerPot-Instructions'!C24&amp;$I$2&amp;"\n"&amp;'Terra&amp;FlowerPot-Instructions'!F24</f>
        <v>## JZ(memory address offset)\nJump to the memory address, if rCMP is equal to zero.\n```if (rCMP == 0) pc = offset```\nYou can only address xxx0h, xxx4h, xxx8h, xxxCh addresses; offset is a forementioned memory address divided by four.</v>
      </c>
    </row>
    <row r="85" spans="1:1" x14ac:dyDescent="0.25">
      <c r="A85" t="str">
        <f>$B$2&amp;'Terra&amp;FlowerPot-Instructions'!A25&amp;$C$2&amp;$D$2&amp;'Terra&amp;FlowerPot-Instructions'!D25&amp;$E$2&amp;"\n"&amp;'Terra&amp;FlowerPot-Instructions'!E25&amp;"\n"&amp;$H$2&amp;'Terra&amp;FlowerPot-Instructions'!C25&amp;$I$2&amp;"\n"&amp;'Terra&amp;FlowerPot-Instructions'!F25</f>
        <v>## JNZ(memory address offset)\nJump to the memory address, if rCMP is not equal to zero.\n```if (rCMP != 0) pc = offset```\nYou can only address xxx0h, xxx4h, xxx8h, xxxCh addresses; offset is a forementioned memory address divided by four.</v>
      </c>
    </row>
    <row r="86" spans="1:1" x14ac:dyDescent="0.25">
      <c r="A86" t="str">
        <f>$B$2&amp;'Terra&amp;FlowerPot-Instructions'!A26&amp;$C$2&amp;$D$2&amp;'Terra&amp;FlowerPot-Instructions'!D26&amp;$E$2&amp;"\n"&amp;'Terra&amp;FlowerPot-Instructions'!E26&amp;"\n"&amp;$H$2&amp;'Terra&amp;FlowerPot-Instructions'!C26&amp;$I$2&amp;"\n"&amp;'Terra&amp;FlowerPot-Instructions'!F26</f>
        <v>## JGT(memory address offset)\nJump to the memory address, if rCMP is greater than zero.\n```if (rCMP &gt; 0) pc = offset```\nYou can only address xxx0h, xxx4h, xxx8h, xxxCh addresses; offset is a forementioned memory address divided by four.</v>
      </c>
    </row>
    <row r="87" spans="1:1" x14ac:dyDescent="0.25">
      <c r="A87" t="str">
        <f>$B$2&amp;'Terra&amp;FlowerPot-Instructions'!A27&amp;$C$2&amp;$D$2&amp;'Terra&amp;FlowerPot-Instructions'!D27&amp;$E$2&amp;"\n"&amp;'Terra&amp;FlowerPot-Instructions'!E27&amp;"\n"&amp;$H$2&amp;'Terra&amp;FlowerPot-Instructions'!C27&amp;$I$2&amp;"\n"&amp;'Terra&amp;FlowerPot-Instructions'!F27</f>
        <v>## JLS(memory address offset)\nJump to the memory address, if rCMP is less than zero.\n```if (rCMP &lt; 0) pc = offset```\nYou can only address xxx0h, xxx4h, xxx8h, xxxCh addresses; offset is a forementioned memory address divided by four.</v>
      </c>
    </row>
    <row r="88" spans="1:1" x14ac:dyDescent="0.25">
      <c r="A88" t="str">
        <f>$B$2&amp;'Terra&amp;FlowerPot-Instructions'!A28&amp;$C$2&amp;$D$2&amp;'Terra&amp;FlowerPot-Instructions'!D28&amp;$E$2&amp;"\n"&amp;'Terra&amp;FlowerPot-Instructions'!E28&amp;"\n"&amp;$H$2&amp;'Terra&amp;FlowerPot-Instructions'!C28&amp;$I$2&amp;"\n"&amp;'Terra&amp;FlowerPot-Instructions'!F28</f>
        <v>## JFW(number of words to jump)\nUnconditionally increments the program counter.\n```pc += words```\n</v>
      </c>
    </row>
    <row r="89" spans="1:1" x14ac:dyDescent="0.25">
      <c r="A89" t="str">
        <f>$B$2&amp;'Terra&amp;FlowerPot-Instructions'!A29&amp;$C$2&amp;$D$2&amp;'Terra&amp;FlowerPot-Instructions'!D29&amp;$E$2&amp;"\n"&amp;'Terra&amp;FlowerPot-Instructions'!E29&amp;"\n"&amp;$H$2&amp;'Terra&amp;FlowerPot-Instructions'!C29&amp;$I$2&amp;"\n"&amp;'Terra&amp;FlowerPot-Instructions'!F29</f>
        <v>## JBW(number of words to jump)\nUnconditionally decrements the program counter.\n```pc -= words```\n</v>
      </c>
    </row>
    <row r="90" spans="1:1" x14ac:dyDescent="0.25">
      <c r="A90" t="str">
        <f>$B$2&amp;'Terra&amp;FlowerPot-Instructions'!A30&amp;$C$2&amp;$D$2&amp;'Terra&amp;FlowerPot-Instructions'!D30&amp;$E$2&amp;"\n"&amp;'Terra&amp;FlowerPot-Instructions'!E30&amp;"\n"&amp;$H$2&amp;'Terra&amp;FlowerPot-Instructions'!C30&amp;$I$2&amp;"\n"&amp;'Terra&amp;FlowerPot-Instructions'!F30</f>
        <v>## ()\n\n``````\n</v>
      </c>
    </row>
    <row r="91" spans="1:1" x14ac:dyDescent="0.25">
      <c r="A91" t="str">
        <f>$B$2&amp;'Terra&amp;FlowerPot-Instructions'!A31&amp;$C$2&amp;$D$2&amp;'Terra&amp;FlowerPot-Instructions'!D31&amp;$E$2&amp;"\n"&amp;'Terra&amp;FlowerPot-Instructions'!E31&amp;"\n"&amp;$H$2&amp;'Terra&amp;FlowerPot-Instructions'!C31&amp;$I$2&amp;"\n"&amp;'Terra&amp;FlowerPot-Instructions'!F31</f>
        <v>## JSRI(memory address offset)\nJump to the arbitrary subroutine.\n```stack &lt;- current PC; pc &lt;- immediate```\n</v>
      </c>
    </row>
    <row r="92" spans="1:1" x14ac:dyDescent="0.25">
      <c r="A92" t="str">
        <f>$B$2&amp;'Terra&amp;FlowerPot-Instructions'!A32&amp;$C$2&amp;$D$2&amp;'Terra&amp;FlowerPot-Instructions'!D32&amp;$E$2&amp;"\n"&amp;'Terra&amp;FlowerPot-Instructions'!E32&amp;"\n"&amp;$H$2&amp;'Terra&amp;FlowerPot-Instructions'!C32&amp;$I$2&amp;"\n"&amp;'Terra&amp;FlowerPot-Instructions'!F32</f>
        <v>## ()\n\n``````\n</v>
      </c>
    </row>
    <row r="93" spans="1:1" x14ac:dyDescent="0.25">
      <c r="A93" t="str">
        <f>$B$2&amp;'Terra&amp;FlowerPot-Instructions'!A33&amp;$C$2&amp;$D$2&amp;'Terra&amp;FlowerPot-Instructions'!D33&amp;$E$2&amp;"\n"&amp;'Terra&amp;FlowerPot-Instructions'!E33&amp;"\n"&amp;$H$2&amp;'Terra&amp;FlowerPot-Instructions'!C33&amp;$I$2&amp;"\n"&amp;'Terra&amp;FlowerPot-Instructions'!F33</f>
        <v>## CALL(command, peripheral)\nCalls the device at specified IRQ number with provided command stored in the register.\n```dev[IRQ].call(Rd)```\n</v>
      </c>
    </row>
    <row r="94" spans="1:1" x14ac:dyDescent="0.25">
      <c r="A94" t="str">
        <f>$B$2&amp;'Terra&amp;FlowerPot-Instructions'!A34&amp;$C$2&amp;$D$2&amp;'Terra&amp;FlowerPot-Instructions'!D34&amp;$E$2&amp;"\n"&amp;'Terra&amp;FlowerPot-Instructions'!E34&amp;"\n"&amp;$H$2&amp;'Terra&amp;FlowerPot-Instructions'!C34&amp;$I$2&amp;"\n"&amp;'Terra&amp;FlowerPot-Instructions'!F34</f>
        <v>## MEMSIZE(peripheral)\nSaves the memory size of specified peripheral into the register.\n```Rd &lt;- dev[IRQ].memSize```\nIRQ 0 for the main memory.</v>
      </c>
    </row>
    <row r="95" spans="1:1" x14ac:dyDescent="0.25">
      <c r="A95" t="str">
        <f>$B$2&amp;'Terra&amp;FlowerPot-Instructions'!A35&amp;$C$2&amp;$D$2&amp;'Terra&amp;FlowerPot-Instructions'!D35&amp;$E$2&amp;"\n"&amp;'Terra&amp;FlowerPot-Instructions'!E35&amp;"\n"&amp;$H$2&amp;'Terra&amp;FlowerPot-Instructions'!C35&amp;$I$2&amp;"\n"&amp;'Terra&amp;FlowerPot-Instructions'!F35</f>
        <v>## INT(interrupt)\nWill JSR to the interrupt by referring the Interrupt Vector using given interrupt\n```JSRI(LOADWORDIMEM(interrupt * 4))```\n</v>
      </c>
    </row>
    <row r="96" spans="1:1" x14ac:dyDescent="0.25">
      <c r="A96" t="str">
        <f>$B$2&amp;'Terra&amp;FlowerPot-Instructions'!A36&amp;$C$2&amp;$D$2&amp;'Terra&amp;FlowerPot-Instructions'!D36&amp;$E$2&amp;"\n"&amp;'Terra&amp;FlowerPot-Instructions'!E36&amp;"\n"&amp;$H$2&amp;'Terra&amp;FlowerPot-Instructions'!C36&amp;$I$2&amp;"\n"&amp;'Terra&amp;FlowerPot-Instructions'!F36</f>
        <v>## ()\n\n``````\n</v>
      </c>
    </row>
    <row r="97" spans="1:1" x14ac:dyDescent="0.25">
      <c r="A97" t="str">
        <f>$B$2&amp;'Terra&amp;FlowerPot-Instructions'!A37&amp;$C$2&amp;$D$2&amp;'Terra&amp;FlowerPot-Instructions'!D37&amp;$E$2&amp;"\n"&amp;'Terra&amp;FlowerPot-Instructions'!E37&amp;"\n"&amp;$H$2&amp;'Terra&amp;FlowerPot-Instructions'!C37&amp;$I$2&amp;"\n"&amp;'Terra&amp;FlowerPot-Instructions'!F37</f>
        <v>## NOP()\nDoes nothing. This instruction is guaranteed to finish in single cycle.\n``````\nThe other types of NOPs, e.g. MOV r1, r1; XCHG r4, r4; etc. is not guaranteed to finish in single cycle.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259</v>
      </c>
    </row>
    <row r="4" spans="1:21" x14ac:dyDescent="0.25">
      <c r="B4" s="28" t="s">
        <v>130</v>
      </c>
      <c r="C4" s="5"/>
      <c r="D4" s="5" t="s">
        <v>256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28" t="s">
        <v>222</v>
      </c>
      <c r="C5" s="5"/>
      <c r="D5" s="5" t="s">
        <v>257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28" t="s">
        <v>13</v>
      </c>
      <c r="C6" s="5"/>
      <c r="D6" s="5" t="s">
        <v>262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28" t="s">
        <v>188</v>
      </c>
      <c r="C7" s="5"/>
      <c r="D7" s="5" t="s">
        <v>247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263</v>
      </c>
    </row>
    <row r="9" spans="1:21" ht="15.75" thickBot="1" x14ac:dyDescent="0.3">
      <c r="A9" s="23" t="s">
        <v>192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28" t="s">
        <v>11</v>
      </c>
      <c r="D10" s="24">
        <v>0</v>
      </c>
      <c r="E10" s="24">
        <v>0</v>
      </c>
      <c r="F10" s="24">
        <v>0</v>
      </c>
      <c r="G10" s="138" t="s">
        <v>245</v>
      </c>
      <c r="H10" s="138"/>
      <c r="I10" s="138"/>
      <c r="J10" s="138"/>
      <c r="K10" s="138"/>
      <c r="L10" s="138" t="s">
        <v>5</v>
      </c>
      <c r="M10" s="138"/>
      <c r="N10" s="138" t="s">
        <v>9</v>
      </c>
      <c r="O10" s="138"/>
      <c r="P10" s="138" t="s">
        <v>10</v>
      </c>
      <c r="Q10" s="138"/>
      <c r="R10" s="24">
        <v>0</v>
      </c>
      <c r="S10" s="24">
        <v>0</v>
      </c>
    </row>
    <row r="11" spans="1:21" x14ac:dyDescent="0.25">
      <c r="A11">
        <v>2</v>
      </c>
      <c r="B11" s="28" t="s">
        <v>246</v>
      </c>
      <c r="D11" s="27">
        <v>0</v>
      </c>
      <c r="E11" s="27">
        <v>0</v>
      </c>
      <c r="F11" s="27">
        <v>1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38" t="s">
        <v>5</v>
      </c>
      <c r="M11" s="138"/>
      <c r="N11" s="138" t="s">
        <v>9</v>
      </c>
      <c r="O11" s="138"/>
      <c r="P11" s="24">
        <v>0</v>
      </c>
      <c r="Q11" s="24">
        <v>0</v>
      </c>
      <c r="R11" s="27">
        <v>1</v>
      </c>
      <c r="S11" s="25" t="s">
        <v>82</v>
      </c>
    </row>
    <row r="12" spans="1:21" x14ac:dyDescent="0.25">
      <c r="A12">
        <v>4</v>
      </c>
      <c r="B12" s="28" t="s">
        <v>131</v>
      </c>
      <c r="C12" s="24"/>
      <c r="D12" s="27">
        <v>0</v>
      </c>
      <c r="E12" s="27">
        <v>0</v>
      </c>
      <c r="F12" s="27">
        <v>1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138" t="s">
        <v>5</v>
      </c>
      <c r="M12" s="138"/>
      <c r="N12" s="138" t="s">
        <v>9</v>
      </c>
      <c r="O12" s="138"/>
      <c r="P12" s="27">
        <v>1</v>
      </c>
      <c r="Q12" s="27">
        <v>1</v>
      </c>
      <c r="R12" s="27">
        <v>0</v>
      </c>
      <c r="S12" s="27">
        <v>0</v>
      </c>
      <c r="U12" s="10"/>
    </row>
    <row r="13" spans="1:21" x14ac:dyDescent="0.25">
      <c r="A13">
        <v>2</v>
      </c>
      <c r="B13" s="28" t="s">
        <v>133</v>
      </c>
      <c r="C13" s="24"/>
      <c r="D13" s="27">
        <v>0</v>
      </c>
      <c r="E13" s="27">
        <v>0</v>
      </c>
      <c r="F13" s="27">
        <v>1</v>
      </c>
      <c r="G13" s="27">
        <v>0</v>
      </c>
      <c r="H13" s="146" t="s">
        <v>5</v>
      </c>
      <c r="I13" s="146"/>
      <c r="J13" s="27">
        <v>0</v>
      </c>
      <c r="K13" s="27">
        <v>1</v>
      </c>
      <c r="L13" s="146" t="s">
        <v>135</v>
      </c>
      <c r="M13" s="146"/>
      <c r="N13" s="146"/>
      <c r="O13" s="146"/>
      <c r="P13" s="146"/>
      <c r="Q13" s="146"/>
      <c r="R13" s="146"/>
      <c r="S13" s="146"/>
      <c r="U13" s="10"/>
    </row>
    <row r="14" spans="1:21" x14ac:dyDescent="0.25">
      <c r="A14">
        <v>2</v>
      </c>
      <c r="B14" s="28" t="s">
        <v>136</v>
      </c>
      <c r="C14" s="24"/>
      <c r="D14" s="27">
        <v>0</v>
      </c>
      <c r="E14" s="27">
        <v>0</v>
      </c>
      <c r="F14" s="27">
        <v>1</v>
      </c>
      <c r="G14" s="27">
        <v>0</v>
      </c>
      <c r="H14" s="146" t="s">
        <v>5</v>
      </c>
      <c r="I14" s="146"/>
      <c r="J14" s="27">
        <v>1</v>
      </c>
      <c r="K14" s="27">
        <v>0</v>
      </c>
      <c r="L14" s="146" t="s">
        <v>225</v>
      </c>
      <c r="M14" s="146"/>
      <c r="N14" s="146"/>
      <c r="O14" s="146"/>
      <c r="P14" s="146"/>
      <c r="Q14" s="146"/>
      <c r="R14" s="146"/>
      <c r="S14" s="146"/>
      <c r="U14" s="10"/>
    </row>
    <row r="15" spans="1:21" x14ac:dyDescent="0.25">
      <c r="A15">
        <v>5</v>
      </c>
      <c r="B15" s="28" t="s">
        <v>7</v>
      </c>
      <c r="C15" s="24"/>
      <c r="D15" s="27">
        <v>0</v>
      </c>
      <c r="E15" s="27">
        <v>1</v>
      </c>
      <c r="F15" s="36" t="s">
        <v>8</v>
      </c>
      <c r="G15" s="36" t="s">
        <v>82</v>
      </c>
      <c r="H15" s="146" t="s">
        <v>5</v>
      </c>
      <c r="I15" s="146"/>
      <c r="J15" s="27">
        <v>0</v>
      </c>
      <c r="K15" s="27">
        <v>0</v>
      </c>
      <c r="L15" s="146" t="s">
        <v>225</v>
      </c>
      <c r="M15" s="146"/>
      <c r="N15" s="146"/>
      <c r="O15" s="146"/>
      <c r="P15" s="146"/>
      <c r="Q15" s="146"/>
      <c r="R15" s="146"/>
      <c r="S15" s="146"/>
      <c r="U15" s="10"/>
    </row>
    <row r="16" spans="1:21" x14ac:dyDescent="0.25">
      <c r="A16">
        <v>6</v>
      </c>
      <c r="B16" s="28" t="s">
        <v>207</v>
      </c>
      <c r="D16" s="27">
        <v>0</v>
      </c>
      <c r="E16" s="27">
        <v>1</v>
      </c>
      <c r="F16" s="27">
        <v>1</v>
      </c>
      <c r="G16" s="27">
        <v>1</v>
      </c>
      <c r="H16" s="148" t="s">
        <v>3</v>
      </c>
      <c r="I16" s="148"/>
      <c r="J16" s="148"/>
      <c r="K16" s="27">
        <v>1</v>
      </c>
      <c r="L16" s="146" t="s">
        <v>225</v>
      </c>
      <c r="M16" s="146"/>
      <c r="N16" s="146"/>
      <c r="O16" s="146"/>
      <c r="P16" s="146"/>
      <c r="Q16" s="146"/>
      <c r="R16" s="146"/>
      <c r="S16" s="146"/>
      <c r="U16" t="s">
        <v>163</v>
      </c>
    </row>
    <row r="17" spans="1:21" x14ac:dyDescent="0.25">
      <c r="A17" s="145">
        <v>13</v>
      </c>
      <c r="B17" s="28" t="s">
        <v>253</v>
      </c>
      <c r="D17" s="27">
        <v>1</v>
      </c>
      <c r="E17" s="27">
        <v>0</v>
      </c>
      <c r="F17" s="27">
        <v>0</v>
      </c>
      <c r="G17" s="27">
        <v>0</v>
      </c>
      <c r="H17" s="146" t="s">
        <v>248</v>
      </c>
      <c r="I17" s="146"/>
      <c r="J17" s="146" t="s">
        <v>251</v>
      </c>
      <c r="K17" s="146"/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36" t="s">
        <v>8</v>
      </c>
      <c r="U17" s="10" t="s">
        <v>249</v>
      </c>
    </row>
    <row r="18" spans="1:21" x14ac:dyDescent="0.25">
      <c r="A18" s="145"/>
      <c r="B18" s="28" t="s">
        <v>254</v>
      </c>
      <c r="D18" s="27">
        <v>1</v>
      </c>
      <c r="E18" s="27">
        <v>0</v>
      </c>
      <c r="F18" s="27">
        <v>0</v>
      </c>
      <c r="G18" s="27">
        <v>0</v>
      </c>
      <c r="H18" s="146" t="s">
        <v>248</v>
      </c>
      <c r="I18" s="146"/>
      <c r="J18" s="146" t="s">
        <v>251</v>
      </c>
      <c r="K18" s="146"/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36" t="s">
        <v>8</v>
      </c>
      <c r="U18" s="10" t="s">
        <v>255</v>
      </c>
    </row>
    <row r="19" spans="1:21" x14ac:dyDescent="0.25">
      <c r="A19" s="145"/>
      <c r="B19" s="28" t="s">
        <v>250</v>
      </c>
      <c r="D19" s="27">
        <v>1</v>
      </c>
      <c r="E19" s="27">
        <v>0</v>
      </c>
      <c r="F19" s="27">
        <v>0</v>
      </c>
      <c r="G19" s="27">
        <v>0</v>
      </c>
      <c r="H19" s="147" t="s">
        <v>243</v>
      </c>
      <c r="I19" s="147"/>
      <c r="J19" s="147"/>
      <c r="K19" s="147"/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</v>
      </c>
      <c r="R19" s="27">
        <v>0</v>
      </c>
      <c r="S19" s="27">
        <v>0</v>
      </c>
      <c r="U19" s="10" t="s">
        <v>252</v>
      </c>
    </row>
    <row r="20" spans="1:21" x14ac:dyDescent="0.25">
      <c r="B20" s="28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U20" s="10"/>
    </row>
    <row r="21" spans="1:21" x14ac:dyDescent="0.25">
      <c r="B21" s="2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U21" s="10"/>
    </row>
    <row r="22" spans="1:21" x14ac:dyDescent="0.25">
      <c r="B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U22" s="10"/>
    </row>
    <row r="23" spans="1:21" x14ac:dyDescent="0.25">
      <c r="B23" s="2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U23" s="10"/>
    </row>
    <row r="24" spans="1:21" x14ac:dyDescent="0.25">
      <c r="B24" s="2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U24" s="10"/>
    </row>
    <row r="25" spans="1:21" x14ac:dyDescent="0.25">
      <c r="B25" s="28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U25" s="10"/>
    </row>
    <row r="26" spans="1:21" x14ac:dyDescent="0.25">
      <c r="B26" s="28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U26" s="10"/>
    </row>
    <row r="27" spans="1:21" x14ac:dyDescent="0.25">
      <c r="B27" s="2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21" x14ac:dyDescent="0.25">
      <c r="B28" s="2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21" x14ac:dyDescent="0.25"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</sheetData>
  <mergeCells count="22">
    <mergeCell ref="L13:S13"/>
    <mergeCell ref="L12:M12"/>
    <mergeCell ref="N12:O12"/>
    <mergeCell ref="H13:I13"/>
    <mergeCell ref="L14:S14"/>
    <mergeCell ref="H14:I14"/>
    <mergeCell ref="G10:K10"/>
    <mergeCell ref="L10:M10"/>
    <mergeCell ref="N10:O10"/>
    <mergeCell ref="P10:Q10"/>
    <mergeCell ref="L11:M11"/>
    <mergeCell ref="N11:O11"/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A2" sqref="A2:L2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4" max="14" width="18.28515625" bestFit="1" customWidth="1"/>
    <col min="15" max="15" width="72" customWidth="1"/>
    <col min="16" max="16" width="39.28515625" customWidth="1"/>
    <col min="17" max="17" width="16.85546875" bestFit="1" customWidth="1"/>
    <col min="18" max="18" width="9.7109375" bestFit="1" customWidth="1"/>
  </cols>
  <sheetData>
    <row r="1" spans="1:18" ht="20.25" thickBot="1" x14ac:dyDescent="0.35">
      <c r="A1" s="30" t="s">
        <v>192</v>
      </c>
      <c r="B1" s="31">
        <v>1</v>
      </c>
      <c r="C1" s="29" t="s">
        <v>206</v>
      </c>
      <c r="D1" s="1"/>
      <c r="E1" s="1"/>
      <c r="F1" s="1"/>
    </row>
    <row r="2" spans="1:18" ht="15.75" thickTop="1" x14ac:dyDescent="0.25">
      <c r="A2" s="149" t="s">
        <v>139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1"/>
      <c r="M2" s="17" t="s">
        <v>415</v>
      </c>
    </row>
    <row r="3" spans="1:18" ht="15.75" thickBot="1" x14ac:dyDescent="0.3">
      <c r="A3" s="9" t="s">
        <v>438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209</v>
      </c>
      <c r="J3" s="4" t="s">
        <v>213</v>
      </c>
      <c r="K3" s="3"/>
      <c r="L3" s="3" t="s">
        <v>12</v>
      </c>
      <c r="M3" s="3" t="s">
        <v>89</v>
      </c>
      <c r="N3" s="3" t="s">
        <v>140</v>
      </c>
      <c r="O3" s="3" t="s">
        <v>0</v>
      </c>
      <c r="P3" s="104" t="s">
        <v>182</v>
      </c>
      <c r="Q3" s="3" t="s">
        <v>151</v>
      </c>
      <c r="R3" s="19" t="s">
        <v>152</v>
      </c>
    </row>
    <row r="4" spans="1:18" x14ac:dyDescent="0.25">
      <c r="A4" s="96" t="s">
        <v>17</v>
      </c>
      <c r="B4" s="6"/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20">
        <f t="shared" ref="I4:I9" si="0">_xlfn.DECIMAL(CONCATENATE(C4,D4,E4,F4,G4,H4),2)</f>
        <v>1</v>
      </c>
      <c r="J4" s="20" t="str">
        <f t="shared" ref="J4:J9" si="1">DEC2HEX(I4,2)&amp;"h"</f>
        <v>01h</v>
      </c>
      <c r="L4" t="s">
        <v>43</v>
      </c>
      <c r="M4" t="s">
        <v>95</v>
      </c>
      <c r="N4" t="s">
        <v>434</v>
      </c>
      <c r="O4" t="s">
        <v>425</v>
      </c>
    </row>
    <row r="5" spans="1:18" x14ac:dyDescent="0.25">
      <c r="A5" s="96" t="s">
        <v>18</v>
      </c>
      <c r="B5" s="6"/>
      <c r="C5" s="6">
        <v>0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20">
        <f t="shared" si="0"/>
        <v>2</v>
      </c>
      <c r="J5" s="20" t="str">
        <f t="shared" si="1"/>
        <v>02h</v>
      </c>
      <c r="L5" t="s">
        <v>44</v>
      </c>
      <c r="M5" t="s">
        <v>96</v>
      </c>
      <c r="N5" t="s">
        <v>434</v>
      </c>
      <c r="O5" t="s">
        <v>446</v>
      </c>
    </row>
    <row r="6" spans="1:18" x14ac:dyDescent="0.25">
      <c r="A6" s="96" t="s">
        <v>19</v>
      </c>
      <c r="B6" s="6"/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1</v>
      </c>
      <c r="I6" s="20">
        <f t="shared" si="0"/>
        <v>3</v>
      </c>
      <c r="J6" s="20" t="str">
        <f t="shared" si="1"/>
        <v>03h</v>
      </c>
      <c r="L6" t="s">
        <v>45</v>
      </c>
      <c r="M6" t="s">
        <v>97</v>
      </c>
      <c r="N6" t="s">
        <v>434</v>
      </c>
      <c r="O6" t="s">
        <v>447</v>
      </c>
    </row>
    <row r="7" spans="1:18" x14ac:dyDescent="0.25">
      <c r="A7" s="96" t="s">
        <v>20</v>
      </c>
      <c r="B7" s="6"/>
      <c r="C7" s="6">
        <v>0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20">
        <f t="shared" si="0"/>
        <v>4</v>
      </c>
      <c r="J7" s="20" t="str">
        <f t="shared" si="1"/>
        <v>04h</v>
      </c>
      <c r="L7" t="s">
        <v>46</v>
      </c>
      <c r="M7" t="s">
        <v>98</v>
      </c>
      <c r="N7" t="s">
        <v>434</v>
      </c>
      <c r="O7" t="s">
        <v>448</v>
      </c>
    </row>
    <row r="8" spans="1:18" x14ac:dyDescent="0.25">
      <c r="A8" s="96" t="s">
        <v>21</v>
      </c>
      <c r="B8" s="6"/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1</v>
      </c>
      <c r="I8" s="20">
        <f t="shared" si="0"/>
        <v>5</v>
      </c>
      <c r="J8" s="20" t="str">
        <f t="shared" si="1"/>
        <v>05h</v>
      </c>
      <c r="L8" t="s">
        <v>47</v>
      </c>
      <c r="M8" t="s">
        <v>99</v>
      </c>
      <c r="N8" t="s">
        <v>434</v>
      </c>
      <c r="O8" t="s">
        <v>449</v>
      </c>
    </row>
    <row r="9" spans="1:18" x14ac:dyDescent="0.25">
      <c r="A9" s="96" t="s">
        <v>22</v>
      </c>
      <c r="B9" s="6"/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20">
        <f t="shared" si="0"/>
        <v>6</v>
      </c>
      <c r="J9" s="20" t="str">
        <f t="shared" si="1"/>
        <v>06h</v>
      </c>
      <c r="L9" t="s">
        <v>48</v>
      </c>
      <c r="M9" t="s">
        <v>100</v>
      </c>
      <c r="N9" t="s">
        <v>434</v>
      </c>
      <c r="O9" t="s">
        <v>459</v>
      </c>
    </row>
    <row r="10" spans="1:18" x14ac:dyDescent="0.25">
      <c r="A10" s="96" t="s">
        <v>524</v>
      </c>
      <c r="B10" s="24"/>
      <c r="C10" s="24">
        <v>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f t="shared" ref="I10:I15" si="2">_xlfn.DECIMAL(CONCATENATE(C10,D10,E10,F10,G10,H10),2)</f>
        <v>33</v>
      </c>
      <c r="J10" s="24" t="str">
        <f t="shared" ref="J10:J15" si="3">DEC2HEX(I10,2)&amp;"h"</f>
        <v>21h</v>
      </c>
      <c r="L10" t="str">
        <f>L4&amp;"INT"</f>
        <v>ADDINT</v>
      </c>
      <c r="M10" t="str">
        <f>M4</f>
        <v>Rd = Rs + Rm</v>
      </c>
      <c r="N10" t="s">
        <v>435</v>
      </c>
      <c r="O10" t="s">
        <v>450</v>
      </c>
    </row>
    <row r="11" spans="1:18" x14ac:dyDescent="0.25">
      <c r="A11" s="96" t="s">
        <v>525</v>
      </c>
      <c r="B11" s="24"/>
      <c r="C11" s="24">
        <v>1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f t="shared" si="2"/>
        <v>34</v>
      </c>
      <c r="J11" s="24" t="str">
        <f t="shared" si="3"/>
        <v>22h</v>
      </c>
      <c r="L11" t="str">
        <f t="shared" ref="L11:L15" si="4">L5&amp;"INT"</f>
        <v>SUBINT</v>
      </c>
      <c r="M11" t="str">
        <f t="shared" ref="M11:M15" si="5">M5</f>
        <v>Rd = Rs - Rm</v>
      </c>
      <c r="N11" t="s">
        <v>435</v>
      </c>
      <c r="O11" t="s">
        <v>454</v>
      </c>
    </row>
    <row r="12" spans="1:18" x14ac:dyDescent="0.25">
      <c r="A12" s="96" t="s">
        <v>526</v>
      </c>
      <c r="B12" s="24"/>
      <c r="C12" s="24">
        <v>1</v>
      </c>
      <c r="D12" s="24">
        <v>0</v>
      </c>
      <c r="E12" s="24">
        <v>0</v>
      </c>
      <c r="F12" s="24">
        <v>0</v>
      </c>
      <c r="G12" s="24">
        <v>1</v>
      </c>
      <c r="H12" s="24">
        <v>1</v>
      </c>
      <c r="I12" s="24">
        <f t="shared" si="2"/>
        <v>35</v>
      </c>
      <c r="J12" s="24" t="str">
        <f t="shared" si="3"/>
        <v>23h</v>
      </c>
      <c r="L12" t="str">
        <f t="shared" si="4"/>
        <v>MULINT</v>
      </c>
      <c r="M12" t="str">
        <f t="shared" si="5"/>
        <v>Rd = Rs * Rm</v>
      </c>
      <c r="N12" t="s">
        <v>435</v>
      </c>
      <c r="O12" t="s">
        <v>455</v>
      </c>
    </row>
    <row r="13" spans="1:18" x14ac:dyDescent="0.25">
      <c r="A13" s="96" t="s">
        <v>527</v>
      </c>
      <c r="B13" s="24"/>
      <c r="C13" s="24">
        <v>1</v>
      </c>
      <c r="D13" s="24">
        <v>0</v>
      </c>
      <c r="E13" s="24">
        <v>0</v>
      </c>
      <c r="F13" s="24">
        <v>1</v>
      </c>
      <c r="G13" s="24">
        <v>0</v>
      </c>
      <c r="H13" s="24">
        <v>0</v>
      </c>
      <c r="I13" s="24">
        <f t="shared" si="2"/>
        <v>36</v>
      </c>
      <c r="J13" s="24" t="str">
        <f t="shared" si="3"/>
        <v>24h</v>
      </c>
      <c r="L13" t="str">
        <f t="shared" si="4"/>
        <v>DIVINT</v>
      </c>
      <c r="M13" t="str">
        <f t="shared" si="5"/>
        <v>Rd = Rs / Rm</v>
      </c>
      <c r="N13" t="s">
        <v>435</v>
      </c>
      <c r="O13" t="s">
        <v>456</v>
      </c>
    </row>
    <row r="14" spans="1:18" x14ac:dyDescent="0.25">
      <c r="A14" s="96" t="s">
        <v>528</v>
      </c>
      <c r="B14" s="24"/>
      <c r="C14" s="24">
        <v>1</v>
      </c>
      <c r="D14" s="24">
        <v>0</v>
      </c>
      <c r="E14" s="24">
        <v>0</v>
      </c>
      <c r="F14" s="24">
        <v>1</v>
      </c>
      <c r="G14" s="24">
        <v>0</v>
      </c>
      <c r="H14" s="24">
        <v>1</v>
      </c>
      <c r="I14" s="24">
        <f t="shared" si="2"/>
        <v>37</v>
      </c>
      <c r="J14" s="24" t="str">
        <f t="shared" si="3"/>
        <v>25h</v>
      </c>
      <c r="L14" t="str">
        <f t="shared" si="4"/>
        <v>POWINT</v>
      </c>
      <c r="M14" t="str">
        <f t="shared" si="5"/>
        <v>Rd = Rs ^ Rm</v>
      </c>
      <c r="N14" t="s">
        <v>435</v>
      </c>
      <c r="O14" t="s">
        <v>457</v>
      </c>
    </row>
    <row r="15" spans="1:18" x14ac:dyDescent="0.25">
      <c r="A15" s="96" t="s">
        <v>529</v>
      </c>
      <c r="B15" s="24"/>
      <c r="C15" s="24">
        <v>1</v>
      </c>
      <c r="D15" s="24">
        <v>0</v>
      </c>
      <c r="E15" s="24">
        <v>0</v>
      </c>
      <c r="F15" s="24">
        <v>1</v>
      </c>
      <c r="G15" s="24">
        <v>1</v>
      </c>
      <c r="H15" s="24">
        <v>0</v>
      </c>
      <c r="I15" s="24">
        <f t="shared" si="2"/>
        <v>38</v>
      </c>
      <c r="J15" s="24" t="str">
        <f t="shared" si="3"/>
        <v>26h</v>
      </c>
      <c r="L15" t="str">
        <f t="shared" si="4"/>
        <v>MODINT</v>
      </c>
      <c r="M15" t="str">
        <f t="shared" si="5"/>
        <v>Rd = Rs % Rm</v>
      </c>
      <c r="N15" t="s">
        <v>435</v>
      </c>
      <c r="O15" t="s">
        <v>458</v>
      </c>
    </row>
    <row r="16" spans="1:18" x14ac:dyDescent="0.25">
      <c r="A16" s="96" t="s">
        <v>530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20">
        <f t="shared" ref="I16:I38" si="6">_xlfn.DECIMAL(CONCATENATE(C16,D16,E16,F16,G16,H16),2)</f>
        <v>7</v>
      </c>
      <c r="J16" s="20" t="str">
        <f t="shared" ref="J16:J38" si="7">DEC2HEX(I16,2)&amp;"h"</f>
        <v>07h</v>
      </c>
      <c r="L16" t="s">
        <v>49</v>
      </c>
      <c r="M16" t="s">
        <v>101</v>
      </c>
      <c r="N16" t="s">
        <v>435</v>
      </c>
      <c r="O16" t="s">
        <v>460</v>
      </c>
    </row>
    <row r="17" spans="1:16" x14ac:dyDescent="0.25">
      <c r="A17" s="96" t="s">
        <v>531</v>
      </c>
      <c r="B17" s="6"/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20">
        <f t="shared" si="6"/>
        <v>8</v>
      </c>
      <c r="J17" s="20" t="str">
        <f t="shared" si="7"/>
        <v>08h</v>
      </c>
      <c r="L17" t="s">
        <v>50</v>
      </c>
      <c r="M17" t="s">
        <v>102</v>
      </c>
      <c r="N17" t="s">
        <v>435</v>
      </c>
      <c r="O17" t="s">
        <v>461</v>
      </c>
      <c r="P17" t="s">
        <v>462</v>
      </c>
    </row>
    <row r="18" spans="1:16" x14ac:dyDescent="0.25">
      <c r="A18" s="96" t="s">
        <v>532</v>
      </c>
      <c r="B18" s="6"/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1</v>
      </c>
      <c r="I18" s="20">
        <f t="shared" si="6"/>
        <v>9</v>
      </c>
      <c r="J18" s="20" t="str">
        <f t="shared" si="7"/>
        <v>09h</v>
      </c>
      <c r="L18" t="s">
        <v>51</v>
      </c>
      <c r="M18" t="s">
        <v>103</v>
      </c>
      <c r="N18" t="s">
        <v>435</v>
      </c>
      <c r="O18" t="s">
        <v>463</v>
      </c>
    </row>
    <row r="19" spans="1:16" x14ac:dyDescent="0.25">
      <c r="A19" s="96" t="s">
        <v>26</v>
      </c>
      <c r="B19" s="6"/>
      <c r="C19" s="6">
        <v>0</v>
      </c>
      <c r="D19" s="6">
        <v>0</v>
      </c>
      <c r="E19" s="6">
        <v>1</v>
      </c>
      <c r="F19" s="6">
        <v>0</v>
      </c>
      <c r="G19" s="6">
        <v>1</v>
      </c>
      <c r="H19" s="6">
        <v>0</v>
      </c>
      <c r="I19" s="20">
        <f t="shared" si="6"/>
        <v>10</v>
      </c>
      <c r="J19" s="20" t="str">
        <f t="shared" si="7"/>
        <v>0Ah</v>
      </c>
      <c r="L19" t="s">
        <v>52</v>
      </c>
      <c r="M19" t="s">
        <v>104</v>
      </c>
      <c r="N19" t="s">
        <v>435</v>
      </c>
      <c r="O19" t="s">
        <v>465</v>
      </c>
    </row>
    <row r="20" spans="1:16" x14ac:dyDescent="0.25">
      <c r="A20" s="96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1</v>
      </c>
      <c r="H20" s="6">
        <v>1</v>
      </c>
      <c r="I20" s="20">
        <f t="shared" si="6"/>
        <v>11</v>
      </c>
      <c r="J20" s="20" t="str">
        <f t="shared" si="7"/>
        <v>0Bh</v>
      </c>
      <c r="L20" t="s">
        <v>53</v>
      </c>
      <c r="M20" t="s">
        <v>105</v>
      </c>
      <c r="N20" t="s">
        <v>435</v>
      </c>
      <c r="O20" t="s">
        <v>464</v>
      </c>
    </row>
    <row r="21" spans="1:16" x14ac:dyDescent="0.25">
      <c r="A21" s="96" t="s">
        <v>28</v>
      </c>
      <c r="B21" s="6"/>
      <c r="C21" s="6">
        <v>0</v>
      </c>
      <c r="D21" s="6">
        <v>0</v>
      </c>
      <c r="E21" s="6">
        <v>1</v>
      </c>
      <c r="F21" s="6">
        <v>1</v>
      </c>
      <c r="G21" s="6">
        <v>0</v>
      </c>
      <c r="H21" s="6">
        <v>0</v>
      </c>
      <c r="I21" s="20">
        <f t="shared" si="6"/>
        <v>12</v>
      </c>
      <c r="J21" s="20" t="str">
        <f t="shared" si="7"/>
        <v>0Ch</v>
      </c>
      <c r="L21" t="s">
        <v>54</v>
      </c>
      <c r="M21" t="s">
        <v>106</v>
      </c>
      <c r="N21" t="s">
        <v>435</v>
      </c>
      <c r="O21" t="s">
        <v>465</v>
      </c>
    </row>
    <row r="22" spans="1:16" x14ac:dyDescent="0.25">
      <c r="A22" s="96" t="s">
        <v>29</v>
      </c>
      <c r="B22" s="6"/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20">
        <f t="shared" si="6"/>
        <v>16</v>
      </c>
      <c r="J22" s="20" t="str">
        <f t="shared" si="7"/>
        <v>10h</v>
      </c>
      <c r="L22" t="s">
        <v>55</v>
      </c>
      <c r="M22" t="s">
        <v>113</v>
      </c>
      <c r="N22" t="s">
        <v>467</v>
      </c>
      <c r="O22" t="s">
        <v>466</v>
      </c>
      <c r="P22" t="s">
        <v>468</v>
      </c>
    </row>
    <row r="23" spans="1:16" x14ac:dyDescent="0.25">
      <c r="A23" s="96" t="s">
        <v>30</v>
      </c>
      <c r="B23" s="6"/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1</v>
      </c>
      <c r="I23" s="20">
        <f t="shared" si="6"/>
        <v>17</v>
      </c>
      <c r="J23" s="20" t="str">
        <f t="shared" si="7"/>
        <v>11h</v>
      </c>
      <c r="L23" t="s">
        <v>56</v>
      </c>
      <c r="M23" t="s">
        <v>114</v>
      </c>
      <c r="N23" t="s">
        <v>436</v>
      </c>
      <c r="O23" t="s">
        <v>470</v>
      </c>
      <c r="P23" t="s">
        <v>469</v>
      </c>
    </row>
    <row r="24" spans="1:16" x14ac:dyDescent="0.25">
      <c r="A24" s="96" t="s">
        <v>31</v>
      </c>
      <c r="B24" s="6"/>
      <c r="C24" s="6">
        <v>0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20">
        <f t="shared" si="6"/>
        <v>18</v>
      </c>
      <c r="J24" s="20" t="str">
        <f t="shared" si="7"/>
        <v>12h</v>
      </c>
      <c r="L24" t="s">
        <v>57</v>
      </c>
      <c r="M24" t="s">
        <v>107</v>
      </c>
      <c r="N24" t="s">
        <v>436</v>
      </c>
      <c r="O24" t="s">
        <v>471</v>
      </c>
      <c r="P24" t="s">
        <v>469</v>
      </c>
    </row>
    <row r="25" spans="1:16" x14ac:dyDescent="0.25">
      <c r="A25" s="96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1</v>
      </c>
      <c r="H25" s="6">
        <v>1</v>
      </c>
      <c r="I25" s="20">
        <f t="shared" si="6"/>
        <v>19</v>
      </c>
      <c r="J25" s="20" t="str">
        <f t="shared" si="7"/>
        <v>13h</v>
      </c>
      <c r="L25" t="s">
        <v>58</v>
      </c>
      <c r="M25" t="s">
        <v>108</v>
      </c>
      <c r="N25" t="s">
        <v>436</v>
      </c>
      <c r="O25" t="s">
        <v>472</v>
      </c>
      <c r="P25" t="s">
        <v>469</v>
      </c>
    </row>
    <row r="26" spans="1:16" x14ac:dyDescent="0.25">
      <c r="A26" s="96" t="s">
        <v>33</v>
      </c>
      <c r="B26" s="6"/>
      <c r="C26" s="6">
        <v>0</v>
      </c>
      <c r="D26" s="6">
        <v>1</v>
      </c>
      <c r="E26" s="6">
        <v>0</v>
      </c>
      <c r="F26" s="6">
        <v>1</v>
      </c>
      <c r="G26" s="6">
        <v>0</v>
      </c>
      <c r="H26" s="6">
        <v>0</v>
      </c>
      <c r="I26" s="20">
        <f t="shared" si="6"/>
        <v>20</v>
      </c>
      <c r="J26" s="20" t="str">
        <f t="shared" si="7"/>
        <v>14h</v>
      </c>
      <c r="L26" t="s">
        <v>59</v>
      </c>
      <c r="M26" t="s">
        <v>109</v>
      </c>
      <c r="N26" t="s">
        <v>436</v>
      </c>
      <c r="O26" t="s">
        <v>473</v>
      </c>
    </row>
    <row r="27" spans="1:16" x14ac:dyDescent="0.25">
      <c r="A27" s="96" t="s">
        <v>34</v>
      </c>
      <c r="B27" s="6"/>
      <c r="C27" s="6">
        <v>0</v>
      </c>
      <c r="D27" s="6">
        <v>1</v>
      </c>
      <c r="E27" s="6">
        <v>0</v>
      </c>
      <c r="F27" s="6">
        <v>1</v>
      </c>
      <c r="G27" s="6">
        <v>0</v>
      </c>
      <c r="H27" s="6">
        <v>1</v>
      </c>
      <c r="I27" s="20">
        <f t="shared" si="6"/>
        <v>21</v>
      </c>
      <c r="J27" s="20" t="str">
        <f t="shared" si="7"/>
        <v>15h</v>
      </c>
      <c r="L27" t="s">
        <v>60</v>
      </c>
      <c r="M27" t="s">
        <v>110</v>
      </c>
      <c r="N27" t="s">
        <v>436</v>
      </c>
      <c r="O27" t="s">
        <v>474</v>
      </c>
    </row>
    <row r="28" spans="1:16" x14ac:dyDescent="0.25">
      <c r="A28" s="96" t="s">
        <v>35</v>
      </c>
      <c r="B28" s="6"/>
      <c r="C28" s="6">
        <v>0</v>
      </c>
      <c r="D28" s="6">
        <v>1</v>
      </c>
      <c r="E28" s="6">
        <v>0</v>
      </c>
      <c r="F28" s="6">
        <v>1</v>
      </c>
      <c r="G28" s="6">
        <v>1</v>
      </c>
      <c r="H28" s="6">
        <v>0</v>
      </c>
      <c r="I28" s="20">
        <f t="shared" si="6"/>
        <v>22</v>
      </c>
      <c r="J28" s="20" t="str">
        <f t="shared" si="7"/>
        <v>16h</v>
      </c>
      <c r="L28" t="s">
        <v>61</v>
      </c>
      <c r="M28" t="s">
        <v>111</v>
      </c>
      <c r="N28" t="s">
        <v>436</v>
      </c>
      <c r="O28" t="s">
        <v>475</v>
      </c>
    </row>
    <row r="29" spans="1:16" x14ac:dyDescent="0.25">
      <c r="A29" s="96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20">
        <f t="shared" si="6"/>
        <v>23</v>
      </c>
      <c r="J29" s="20" t="str">
        <f t="shared" si="7"/>
        <v>17h</v>
      </c>
      <c r="L29" t="s">
        <v>62</v>
      </c>
      <c r="M29" t="s">
        <v>112</v>
      </c>
      <c r="N29" t="s">
        <v>436</v>
      </c>
      <c r="O29" t="s">
        <v>478</v>
      </c>
      <c r="P29" t="s">
        <v>479</v>
      </c>
    </row>
    <row r="30" spans="1:16" x14ac:dyDescent="0.25">
      <c r="A30" s="96" t="s">
        <v>533</v>
      </c>
      <c r="B30" s="6"/>
      <c r="C30" s="6">
        <v>0</v>
      </c>
      <c r="D30" s="6">
        <v>1</v>
      </c>
      <c r="E30" s="6">
        <v>1</v>
      </c>
      <c r="F30" s="6">
        <v>0</v>
      </c>
      <c r="G30" s="6">
        <v>0</v>
      </c>
      <c r="H30" s="6">
        <v>0</v>
      </c>
      <c r="I30" s="20">
        <f t="shared" si="6"/>
        <v>24</v>
      </c>
      <c r="J30" s="20" t="str">
        <f t="shared" si="7"/>
        <v>18h</v>
      </c>
      <c r="L30" t="s">
        <v>168</v>
      </c>
      <c r="M30" t="s">
        <v>169</v>
      </c>
      <c r="N30" t="s">
        <v>482</v>
      </c>
      <c r="O30" t="s">
        <v>480</v>
      </c>
    </row>
    <row r="31" spans="1:16" x14ac:dyDescent="0.25">
      <c r="A31" s="96" t="s">
        <v>37</v>
      </c>
      <c r="B31" s="6"/>
      <c r="C31" s="6">
        <v>0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20">
        <f t="shared" si="6"/>
        <v>25</v>
      </c>
      <c r="J31" s="20" t="str">
        <f t="shared" si="7"/>
        <v>19h</v>
      </c>
      <c r="L31" t="s">
        <v>63</v>
      </c>
      <c r="M31" t="s">
        <v>142</v>
      </c>
      <c r="N31" t="s">
        <v>437</v>
      </c>
      <c r="O31" t="s">
        <v>481</v>
      </c>
    </row>
    <row r="32" spans="1:16" x14ac:dyDescent="0.25">
      <c r="A32" s="96" t="s">
        <v>38</v>
      </c>
      <c r="B32" s="6"/>
      <c r="C32" s="6">
        <v>0</v>
      </c>
      <c r="D32" s="6">
        <v>1</v>
      </c>
      <c r="E32" s="6">
        <v>1</v>
      </c>
      <c r="F32" s="6">
        <v>0</v>
      </c>
      <c r="G32" s="6">
        <v>1</v>
      </c>
      <c r="H32" s="6">
        <v>0</v>
      </c>
      <c r="I32" s="20">
        <f t="shared" si="6"/>
        <v>26</v>
      </c>
      <c r="J32" s="20" t="str">
        <f t="shared" si="7"/>
        <v>1Ah</v>
      </c>
      <c r="L32" t="s">
        <v>64</v>
      </c>
      <c r="M32" t="s">
        <v>483</v>
      </c>
      <c r="N32" t="s">
        <v>436</v>
      </c>
      <c r="O32" t="s">
        <v>484</v>
      </c>
    </row>
    <row r="33" spans="1:18" x14ac:dyDescent="0.25">
      <c r="A33" s="96" t="s">
        <v>534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1</v>
      </c>
      <c r="H33" s="6">
        <v>1</v>
      </c>
      <c r="I33" s="20">
        <f t="shared" si="6"/>
        <v>27</v>
      </c>
      <c r="J33" s="20" t="str">
        <f t="shared" si="7"/>
        <v>1Bh</v>
      </c>
      <c r="L33" t="s">
        <v>65</v>
      </c>
      <c r="M33" t="s">
        <v>488</v>
      </c>
      <c r="N33" t="s">
        <v>436</v>
      </c>
      <c r="O33" t="s">
        <v>476</v>
      </c>
    </row>
    <row r="34" spans="1:18" x14ac:dyDescent="0.25">
      <c r="A34" s="96" t="s">
        <v>535</v>
      </c>
      <c r="B34" s="6"/>
      <c r="C34" s="6">
        <v>0</v>
      </c>
      <c r="D34" s="6">
        <v>1</v>
      </c>
      <c r="E34" s="6">
        <v>1</v>
      </c>
      <c r="F34" s="6">
        <v>1</v>
      </c>
      <c r="G34" s="6">
        <v>0</v>
      </c>
      <c r="H34" s="6">
        <v>0</v>
      </c>
      <c r="I34" s="20">
        <f t="shared" si="6"/>
        <v>28</v>
      </c>
      <c r="J34" s="20" t="str">
        <f t="shared" si="7"/>
        <v>1Ch</v>
      </c>
      <c r="L34" t="s">
        <v>66</v>
      </c>
      <c r="M34" t="s">
        <v>489</v>
      </c>
      <c r="N34" t="s">
        <v>436</v>
      </c>
      <c r="O34" t="s">
        <v>477</v>
      </c>
    </row>
    <row r="35" spans="1:18" x14ac:dyDescent="0.25">
      <c r="A35" s="96" t="s">
        <v>39</v>
      </c>
      <c r="B35" s="6"/>
      <c r="C35" s="6">
        <v>0</v>
      </c>
      <c r="D35" s="6">
        <v>1</v>
      </c>
      <c r="E35" s="6">
        <v>1</v>
      </c>
      <c r="F35" s="6">
        <v>1</v>
      </c>
      <c r="G35" s="6">
        <v>0</v>
      </c>
      <c r="H35" s="6">
        <v>1</v>
      </c>
      <c r="I35" s="20">
        <f t="shared" si="6"/>
        <v>29</v>
      </c>
      <c r="J35" s="20" t="str">
        <f t="shared" si="7"/>
        <v>1Dh</v>
      </c>
      <c r="L35" t="s">
        <v>67</v>
      </c>
      <c r="M35" t="s">
        <v>116</v>
      </c>
      <c r="N35" t="s">
        <v>436</v>
      </c>
      <c r="O35" t="s">
        <v>485</v>
      </c>
    </row>
    <row r="36" spans="1:18" x14ac:dyDescent="0.25">
      <c r="A36" s="96" t="s">
        <v>40</v>
      </c>
      <c r="B36" s="6"/>
      <c r="C36" s="6">
        <v>0</v>
      </c>
      <c r="D36" s="6">
        <v>1</v>
      </c>
      <c r="E36" s="6">
        <v>1</v>
      </c>
      <c r="F36" s="6">
        <v>1</v>
      </c>
      <c r="G36" s="6">
        <v>1</v>
      </c>
      <c r="H36" s="6">
        <v>0</v>
      </c>
      <c r="I36" s="20">
        <f t="shared" si="6"/>
        <v>30</v>
      </c>
      <c r="J36" s="20" t="str">
        <f t="shared" si="7"/>
        <v>1Eh</v>
      </c>
      <c r="L36" t="s">
        <v>68</v>
      </c>
      <c r="M36" t="s">
        <v>487</v>
      </c>
      <c r="N36" t="s">
        <v>436</v>
      </c>
      <c r="O36" t="s">
        <v>486</v>
      </c>
    </row>
    <row r="37" spans="1:18" x14ac:dyDescent="0.25">
      <c r="A37" s="96" t="s">
        <v>41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20">
        <f t="shared" si="6"/>
        <v>31</v>
      </c>
      <c r="J37" s="20" t="str">
        <f t="shared" si="7"/>
        <v>1Fh</v>
      </c>
      <c r="L37" t="s">
        <v>69</v>
      </c>
      <c r="M37" t="s">
        <v>115</v>
      </c>
      <c r="N37" t="s">
        <v>442</v>
      </c>
      <c r="O37" t="s">
        <v>490</v>
      </c>
    </row>
    <row r="38" spans="1:18" x14ac:dyDescent="0.25">
      <c r="A38" s="14" t="s">
        <v>76</v>
      </c>
      <c r="B38" s="13"/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0">
        <f t="shared" si="6"/>
        <v>0</v>
      </c>
      <c r="J38" s="20" t="str">
        <f t="shared" si="7"/>
        <v>00h</v>
      </c>
      <c r="K38" s="15"/>
      <c r="L38" s="15" t="s">
        <v>77</v>
      </c>
      <c r="M38" t="s">
        <v>523</v>
      </c>
      <c r="O38" t="s">
        <v>491</v>
      </c>
      <c r="P38" t="s">
        <v>492</v>
      </c>
    </row>
    <row r="39" spans="1:18" x14ac:dyDescent="0.25">
      <c r="A39" s="96" t="s">
        <v>341</v>
      </c>
      <c r="B39" s="6"/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47">
        <f t="shared" ref="I39:I42" si="8">_xlfn.DECIMAL(CONCATENATE(C39,D39,E39,F39,G39,H39),2)</f>
        <v>32</v>
      </c>
      <c r="J39" s="47" t="str">
        <f t="shared" ref="J39:J42" si="9">DEC2HEX(I39,2)&amp;"h"</f>
        <v>20h</v>
      </c>
      <c r="L39" t="s">
        <v>342</v>
      </c>
      <c r="M39" t="s">
        <v>523</v>
      </c>
      <c r="O39" t="s">
        <v>495</v>
      </c>
      <c r="P39" t="s">
        <v>493</v>
      </c>
    </row>
    <row r="40" spans="1:18" x14ac:dyDescent="0.25">
      <c r="A40" s="49" t="s">
        <v>343</v>
      </c>
      <c r="C40" s="50">
        <v>1</v>
      </c>
      <c r="D40" s="50">
        <v>0</v>
      </c>
      <c r="E40" s="50">
        <v>1</v>
      </c>
      <c r="F40" s="50">
        <v>0</v>
      </c>
      <c r="G40" s="50">
        <v>1</v>
      </c>
      <c r="H40" s="51">
        <v>0</v>
      </c>
      <c r="I40" s="52">
        <f t="shared" si="8"/>
        <v>42</v>
      </c>
      <c r="J40" s="52" t="str">
        <f t="shared" si="9"/>
        <v>2Ah</v>
      </c>
      <c r="L40" t="s">
        <v>344</v>
      </c>
      <c r="M40" t="s">
        <v>523</v>
      </c>
      <c r="O40" t="s">
        <v>496</v>
      </c>
      <c r="P40" t="s">
        <v>494</v>
      </c>
    </row>
    <row r="41" spans="1:18" x14ac:dyDescent="0.25">
      <c r="A41" s="49" t="s">
        <v>536</v>
      </c>
      <c r="C41" s="50">
        <v>1</v>
      </c>
      <c r="D41" s="50">
        <v>0</v>
      </c>
      <c r="E41" s="50">
        <v>1</v>
      </c>
      <c r="F41" s="50">
        <v>1</v>
      </c>
      <c r="G41" s="50">
        <v>0</v>
      </c>
      <c r="H41" s="51">
        <v>0</v>
      </c>
      <c r="I41" s="52">
        <f t="shared" si="8"/>
        <v>44</v>
      </c>
      <c r="J41" s="52" t="str">
        <f t="shared" si="9"/>
        <v>2Ch</v>
      </c>
      <c r="L41" t="s">
        <v>401</v>
      </c>
      <c r="M41" t="s">
        <v>502</v>
      </c>
      <c r="N41" t="s">
        <v>443</v>
      </c>
      <c r="O41" t="s">
        <v>501</v>
      </c>
    </row>
    <row r="42" spans="1:18" x14ac:dyDescent="0.25">
      <c r="A42" s="49" t="s">
        <v>537</v>
      </c>
      <c r="C42" s="50">
        <v>1</v>
      </c>
      <c r="D42" s="50">
        <v>0</v>
      </c>
      <c r="E42" s="50">
        <v>1</v>
      </c>
      <c r="F42" s="50">
        <v>1</v>
      </c>
      <c r="G42" s="50">
        <v>0</v>
      </c>
      <c r="H42" s="51">
        <v>1</v>
      </c>
      <c r="I42" s="52">
        <f t="shared" si="8"/>
        <v>45</v>
      </c>
      <c r="J42" s="52" t="str">
        <f t="shared" si="9"/>
        <v>2Dh</v>
      </c>
      <c r="L42" t="s">
        <v>402</v>
      </c>
      <c r="M42" t="s">
        <v>500</v>
      </c>
      <c r="O42" t="s">
        <v>503</v>
      </c>
      <c r="P42" t="s">
        <v>498</v>
      </c>
    </row>
    <row r="43" spans="1:18" x14ac:dyDescent="0.25">
      <c r="A43" s="96" t="s">
        <v>538</v>
      </c>
      <c r="B43" s="95"/>
      <c r="C43" s="95">
        <v>1</v>
      </c>
      <c r="D43" s="95">
        <v>1</v>
      </c>
      <c r="E43" s="95">
        <v>0</v>
      </c>
      <c r="F43" s="95">
        <v>0</v>
      </c>
      <c r="G43" s="95">
        <v>0</v>
      </c>
      <c r="H43" s="95">
        <v>0</v>
      </c>
      <c r="I43" s="95">
        <f>_xlfn.DECIMAL(CONCATENATE(C43,D43,E43,F43,G43,H43),2)</f>
        <v>48</v>
      </c>
      <c r="J43" s="95" t="str">
        <f>DEC2HEX(I43,2)&amp;"h"</f>
        <v>30h</v>
      </c>
      <c r="L43" t="s">
        <v>14</v>
      </c>
      <c r="M43" t="s">
        <v>221</v>
      </c>
      <c r="N43" t="s">
        <v>442</v>
      </c>
      <c r="O43" t="s">
        <v>504</v>
      </c>
      <c r="Q43" t="s">
        <v>153</v>
      </c>
      <c r="R43" t="s">
        <v>157</v>
      </c>
    </row>
    <row r="44" spans="1:18" x14ac:dyDescent="0.25">
      <c r="A44" s="96" t="s">
        <v>539</v>
      </c>
      <c r="B44" s="95"/>
      <c r="C44" s="95">
        <v>1</v>
      </c>
      <c r="D44" s="95">
        <v>1</v>
      </c>
      <c r="E44" s="95">
        <v>0</v>
      </c>
      <c r="F44" s="95">
        <v>0</v>
      </c>
      <c r="G44" s="95">
        <v>0</v>
      </c>
      <c r="H44" s="95">
        <v>1</v>
      </c>
      <c r="I44" s="95">
        <f t="shared" ref="I44:I58" si="10">_xlfn.DECIMAL(CONCATENATE(C44,D44,E44,F44,G44,H44),2)</f>
        <v>49</v>
      </c>
      <c r="J44" s="95" t="str">
        <f t="shared" ref="J44:J58" si="11">DEC2HEX(I44,2)&amp;"h"</f>
        <v>31h</v>
      </c>
      <c r="L44" t="s">
        <v>42</v>
      </c>
      <c r="M44" t="s">
        <v>90</v>
      </c>
      <c r="N44" t="s">
        <v>442</v>
      </c>
      <c r="O44" t="s">
        <v>505</v>
      </c>
      <c r="Q44" t="s">
        <v>154</v>
      </c>
      <c r="R44" t="s">
        <v>158</v>
      </c>
    </row>
    <row r="45" spans="1:18" x14ac:dyDescent="0.25">
      <c r="A45" s="96" t="s">
        <v>540</v>
      </c>
      <c r="B45" s="95"/>
      <c r="C45" s="95">
        <v>1</v>
      </c>
      <c r="D45" s="95">
        <v>1</v>
      </c>
      <c r="E45" s="95">
        <v>0</v>
      </c>
      <c r="F45" s="95">
        <v>0</v>
      </c>
      <c r="G45" s="95">
        <v>1</v>
      </c>
      <c r="H45" s="95">
        <v>0</v>
      </c>
      <c r="I45" s="95">
        <f t="shared" si="10"/>
        <v>50</v>
      </c>
      <c r="J45" s="95" t="str">
        <f t="shared" si="11"/>
        <v>32h</v>
      </c>
      <c r="L45" t="s">
        <v>72</v>
      </c>
      <c r="M45" t="s">
        <v>316</v>
      </c>
      <c r="N45" t="s">
        <v>443</v>
      </c>
      <c r="O45" t="s">
        <v>506</v>
      </c>
      <c r="P45" t="s">
        <v>508</v>
      </c>
      <c r="Q45" t="s">
        <v>155</v>
      </c>
      <c r="R45" t="s">
        <v>159</v>
      </c>
    </row>
    <row r="46" spans="1:18" x14ac:dyDescent="0.25">
      <c r="A46" s="96" t="s">
        <v>541</v>
      </c>
      <c r="B46" s="95"/>
      <c r="C46" s="95">
        <v>1</v>
      </c>
      <c r="D46" s="95">
        <v>1</v>
      </c>
      <c r="E46" s="95">
        <v>0</v>
      </c>
      <c r="F46" s="95">
        <v>0</v>
      </c>
      <c r="G46" s="95">
        <v>1</v>
      </c>
      <c r="H46" s="95">
        <v>1</v>
      </c>
      <c r="I46" s="95">
        <f t="shared" si="10"/>
        <v>51</v>
      </c>
      <c r="J46" s="95" t="str">
        <f t="shared" si="11"/>
        <v>33h</v>
      </c>
      <c r="L46" t="s">
        <v>73</v>
      </c>
      <c r="M46" t="s">
        <v>317</v>
      </c>
      <c r="N46" t="s">
        <v>443</v>
      </c>
      <c r="O46" t="s">
        <v>507</v>
      </c>
      <c r="P46" t="s">
        <v>509</v>
      </c>
      <c r="Q46" t="s">
        <v>156</v>
      </c>
      <c r="R46" t="s">
        <v>160</v>
      </c>
    </row>
    <row r="47" spans="1:18" x14ac:dyDescent="0.25">
      <c r="A47" s="96" t="s">
        <v>84</v>
      </c>
      <c r="B47" s="95"/>
      <c r="C47" s="95">
        <v>1</v>
      </c>
      <c r="D47" s="95">
        <v>1</v>
      </c>
      <c r="E47" s="95">
        <v>0</v>
      </c>
      <c r="F47" s="95">
        <v>1</v>
      </c>
      <c r="G47" s="95">
        <v>0</v>
      </c>
      <c r="H47" s="95">
        <v>0</v>
      </c>
      <c r="I47" s="95">
        <f t="shared" si="10"/>
        <v>52</v>
      </c>
      <c r="J47" s="95" t="str">
        <f t="shared" si="11"/>
        <v>34h</v>
      </c>
      <c r="L47" t="s">
        <v>85</v>
      </c>
      <c r="M47" t="s">
        <v>94</v>
      </c>
      <c r="N47" t="s">
        <v>442</v>
      </c>
      <c r="O47" t="s">
        <v>510</v>
      </c>
    </row>
    <row r="48" spans="1:18" x14ac:dyDescent="0.25">
      <c r="A48" s="43" t="s">
        <v>330</v>
      </c>
      <c r="B48" s="44"/>
      <c r="C48" s="44">
        <v>1</v>
      </c>
      <c r="D48" s="44">
        <v>1</v>
      </c>
      <c r="E48" s="44">
        <v>0</v>
      </c>
      <c r="F48" s="44">
        <v>1</v>
      </c>
      <c r="G48" s="44">
        <v>0</v>
      </c>
      <c r="H48" s="44">
        <v>1</v>
      </c>
      <c r="I48" s="44">
        <f t="shared" si="10"/>
        <v>53</v>
      </c>
      <c r="J48" s="44" t="str">
        <f t="shared" si="11"/>
        <v>35h</v>
      </c>
      <c r="K48" s="45"/>
      <c r="L48" s="45" t="s">
        <v>331</v>
      </c>
      <c r="M48" s="45" t="s">
        <v>332</v>
      </c>
      <c r="N48" s="45"/>
      <c r="O48" s="45"/>
    </row>
    <row r="49" spans="1:17" x14ac:dyDescent="0.25">
      <c r="A49" s="96" t="s">
        <v>542</v>
      </c>
      <c r="B49" s="95"/>
      <c r="C49" s="95">
        <v>1</v>
      </c>
      <c r="D49" s="95">
        <v>1</v>
      </c>
      <c r="E49" s="95">
        <v>0</v>
      </c>
      <c r="F49" s="95">
        <v>1</v>
      </c>
      <c r="G49" s="95">
        <v>1</v>
      </c>
      <c r="H49" s="95">
        <v>0</v>
      </c>
      <c r="I49" s="95">
        <f t="shared" si="10"/>
        <v>54</v>
      </c>
      <c r="J49" s="95" t="str">
        <f t="shared" si="11"/>
        <v>36h</v>
      </c>
      <c r="L49" t="s">
        <v>143</v>
      </c>
      <c r="M49" t="s">
        <v>166</v>
      </c>
      <c r="N49" t="s">
        <v>444</v>
      </c>
      <c r="O49" t="s">
        <v>511</v>
      </c>
      <c r="Q49" s="16" t="s">
        <v>165</v>
      </c>
    </row>
    <row r="50" spans="1:17" x14ac:dyDescent="0.25">
      <c r="A50" s="96" t="s">
        <v>543</v>
      </c>
      <c r="B50" s="95"/>
      <c r="C50" s="95">
        <v>1</v>
      </c>
      <c r="D50" s="95">
        <v>1</v>
      </c>
      <c r="E50" s="95">
        <v>0</v>
      </c>
      <c r="F50" s="95">
        <v>1</v>
      </c>
      <c r="G50" s="95">
        <v>1</v>
      </c>
      <c r="H50" s="95">
        <v>1</v>
      </c>
      <c r="I50" s="95">
        <f t="shared" si="10"/>
        <v>55</v>
      </c>
      <c r="J50" s="95" t="str">
        <f t="shared" si="11"/>
        <v>37h</v>
      </c>
      <c r="L50" t="s">
        <v>144</v>
      </c>
      <c r="M50" t="s">
        <v>167</v>
      </c>
      <c r="N50" t="s">
        <v>445</v>
      </c>
      <c r="O50" t="s">
        <v>512</v>
      </c>
      <c r="Q50" s="16" t="s">
        <v>220</v>
      </c>
    </row>
    <row r="51" spans="1:17" x14ac:dyDescent="0.25">
      <c r="A51" s="96" t="s">
        <v>544</v>
      </c>
      <c r="B51" s="95"/>
      <c r="C51" s="95">
        <v>1</v>
      </c>
      <c r="D51" s="95">
        <v>1</v>
      </c>
      <c r="E51" s="95">
        <v>1</v>
      </c>
      <c r="F51" s="95">
        <v>0</v>
      </c>
      <c r="G51" s="95">
        <v>0</v>
      </c>
      <c r="H51" s="95">
        <v>0</v>
      </c>
      <c r="I51" s="95">
        <f t="shared" si="10"/>
        <v>56</v>
      </c>
      <c r="J51" s="95" t="str">
        <f t="shared" si="11"/>
        <v>38h</v>
      </c>
      <c r="L51" t="s">
        <v>318</v>
      </c>
      <c r="M51" t="s">
        <v>324</v>
      </c>
      <c r="N51" t="s">
        <v>442</v>
      </c>
      <c r="O51" t="s">
        <v>513</v>
      </c>
      <c r="P51" t="s">
        <v>514</v>
      </c>
      <c r="Q51" s="16" t="s">
        <v>161</v>
      </c>
    </row>
    <row r="52" spans="1:17" x14ac:dyDescent="0.25">
      <c r="A52" s="96" t="s">
        <v>545</v>
      </c>
      <c r="B52" s="95"/>
      <c r="C52" s="95">
        <v>1</v>
      </c>
      <c r="D52" s="95">
        <v>1</v>
      </c>
      <c r="E52" s="95">
        <v>1</v>
      </c>
      <c r="F52" s="95">
        <v>0</v>
      </c>
      <c r="G52" s="95">
        <v>0</v>
      </c>
      <c r="H52" s="95">
        <v>1</v>
      </c>
      <c r="I52" s="95">
        <f t="shared" si="10"/>
        <v>57</v>
      </c>
      <c r="J52" s="95" t="str">
        <f t="shared" si="11"/>
        <v>39h</v>
      </c>
      <c r="L52" t="s">
        <v>319</v>
      </c>
      <c r="M52" t="s">
        <v>320</v>
      </c>
      <c r="N52" t="s">
        <v>442</v>
      </c>
      <c r="O52" t="s">
        <v>515</v>
      </c>
      <c r="P52" t="s">
        <v>514</v>
      </c>
      <c r="Q52" s="16" t="s">
        <v>162</v>
      </c>
    </row>
    <row r="53" spans="1:17" x14ac:dyDescent="0.25">
      <c r="A53" s="96" t="s">
        <v>546</v>
      </c>
      <c r="B53" s="95"/>
      <c r="C53" s="95">
        <v>1</v>
      </c>
      <c r="D53" s="95">
        <v>1</v>
      </c>
      <c r="E53" s="95">
        <v>1</v>
      </c>
      <c r="F53" s="95">
        <v>0</v>
      </c>
      <c r="G53" s="95">
        <v>1</v>
      </c>
      <c r="H53" s="95">
        <v>0</v>
      </c>
      <c r="I53" s="95">
        <f t="shared" si="10"/>
        <v>58</v>
      </c>
      <c r="J53" s="95" t="str">
        <f t="shared" si="11"/>
        <v>3Ah</v>
      </c>
      <c r="L53" t="s">
        <v>321</v>
      </c>
      <c r="M53" t="s">
        <v>325</v>
      </c>
      <c r="N53" t="s">
        <v>444</v>
      </c>
      <c r="O53" t="s">
        <v>516</v>
      </c>
      <c r="P53" t="s">
        <v>514</v>
      </c>
    </row>
    <row r="54" spans="1:17" x14ac:dyDescent="0.25">
      <c r="A54" s="96" t="s">
        <v>547</v>
      </c>
      <c r="B54" s="95"/>
      <c r="C54" s="95">
        <v>1</v>
      </c>
      <c r="D54" s="95">
        <v>1</v>
      </c>
      <c r="E54" s="95">
        <v>1</v>
      </c>
      <c r="F54" s="95">
        <v>0</v>
      </c>
      <c r="G54" s="95">
        <v>1</v>
      </c>
      <c r="H54" s="95">
        <v>1</v>
      </c>
      <c r="I54" s="95">
        <f t="shared" si="10"/>
        <v>59</v>
      </c>
      <c r="J54" s="95" t="str">
        <f t="shared" si="11"/>
        <v>3Bh</v>
      </c>
      <c r="L54" t="s">
        <v>322</v>
      </c>
      <c r="M54" t="s">
        <v>323</v>
      </c>
      <c r="N54" t="s">
        <v>445</v>
      </c>
      <c r="O54" t="s">
        <v>517</v>
      </c>
      <c r="P54" t="s">
        <v>514</v>
      </c>
    </row>
    <row r="55" spans="1:17" x14ac:dyDescent="0.25">
      <c r="A55" s="96" t="s">
        <v>548</v>
      </c>
      <c r="B55" s="95"/>
      <c r="C55" s="95">
        <v>1</v>
      </c>
      <c r="D55" s="95">
        <v>1</v>
      </c>
      <c r="E55" s="95">
        <v>1</v>
      </c>
      <c r="F55" s="95">
        <v>1</v>
      </c>
      <c r="G55" s="95">
        <v>0</v>
      </c>
      <c r="H55" s="95">
        <v>0</v>
      </c>
      <c r="I55" s="95">
        <f t="shared" si="10"/>
        <v>60</v>
      </c>
      <c r="J55" s="95" t="str">
        <f t="shared" si="11"/>
        <v>3Ch</v>
      </c>
      <c r="L55" t="s">
        <v>326</v>
      </c>
      <c r="M55" t="s">
        <v>327</v>
      </c>
      <c r="N55" t="s">
        <v>442</v>
      </c>
      <c r="O55" t="s">
        <v>518</v>
      </c>
      <c r="P55" t="s">
        <v>514</v>
      </c>
    </row>
    <row r="56" spans="1:17" x14ac:dyDescent="0.25">
      <c r="A56" s="96" t="s">
        <v>549</v>
      </c>
      <c r="B56" s="95"/>
      <c r="C56" s="95">
        <v>1</v>
      </c>
      <c r="D56" s="95">
        <v>1</v>
      </c>
      <c r="E56" s="95">
        <v>1</v>
      </c>
      <c r="F56" s="95">
        <v>1</v>
      </c>
      <c r="G56" s="95">
        <v>0</v>
      </c>
      <c r="H56" s="95">
        <v>1</v>
      </c>
      <c r="I56" s="95">
        <f t="shared" si="10"/>
        <v>61</v>
      </c>
      <c r="J56" s="95" t="str">
        <f t="shared" si="11"/>
        <v>3Dh</v>
      </c>
      <c r="L56" t="s">
        <v>328</v>
      </c>
      <c r="M56" t="s">
        <v>329</v>
      </c>
      <c r="N56" t="s">
        <v>442</v>
      </c>
      <c r="O56" t="s">
        <v>519</v>
      </c>
      <c r="P56" t="s">
        <v>514</v>
      </c>
    </row>
    <row r="57" spans="1:17" x14ac:dyDescent="0.25">
      <c r="A57" s="96" t="s">
        <v>550</v>
      </c>
      <c r="B57" s="95"/>
      <c r="C57" s="95">
        <v>1</v>
      </c>
      <c r="D57" s="95">
        <v>1</v>
      </c>
      <c r="E57" s="95">
        <v>1</v>
      </c>
      <c r="F57" s="95">
        <v>1</v>
      </c>
      <c r="G57" s="95">
        <v>1</v>
      </c>
      <c r="H57" s="95">
        <v>0</v>
      </c>
      <c r="I57" s="95">
        <f t="shared" si="10"/>
        <v>62</v>
      </c>
      <c r="J57" s="95" t="str">
        <f t="shared" si="11"/>
        <v>3Eh</v>
      </c>
      <c r="L57" t="s">
        <v>219</v>
      </c>
      <c r="M57" t="s">
        <v>497</v>
      </c>
      <c r="N57" t="s">
        <v>443</v>
      </c>
      <c r="O57" t="s">
        <v>521</v>
      </c>
      <c r="P57" t="s">
        <v>520</v>
      </c>
    </row>
    <row r="58" spans="1:17" x14ac:dyDescent="0.25">
      <c r="A58" s="96" t="s">
        <v>74</v>
      </c>
      <c r="B58" s="95"/>
      <c r="C58" s="95">
        <v>1</v>
      </c>
      <c r="D58" s="95">
        <v>1</v>
      </c>
      <c r="E58" s="95">
        <v>1</v>
      </c>
      <c r="F58" s="95">
        <v>1</v>
      </c>
      <c r="G58" s="95">
        <v>1</v>
      </c>
      <c r="H58" s="95">
        <v>1</v>
      </c>
      <c r="I58" s="95">
        <f t="shared" si="10"/>
        <v>63</v>
      </c>
      <c r="J58" s="95" t="str">
        <f t="shared" si="11"/>
        <v>3Fh</v>
      </c>
      <c r="L58" t="s">
        <v>75</v>
      </c>
      <c r="M58" t="s">
        <v>499</v>
      </c>
      <c r="O58" t="s">
        <v>522</v>
      </c>
      <c r="P58" t="s">
        <v>520</v>
      </c>
    </row>
    <row r="59" spans="1:17" x14ac:dyDescent="0.25">
      <c r="A59" s="7"/>
      <c r="B59" s="6"/>
      <c r="C59" s="6"/>
      <c r="D59" s="6"/>
      <c r="E59" s="6"/>
      <c r="F59" s="6"/>
      <c r="G59" s="6"/>
      <c r="H59" s="6"/>
      <c r="I59" s="20"/>
      <c r="J59" s="20"/>
    </row>
    <row r="60" spans="1:17" x14ac:dyDescent="0.25">
      <c r="A60" s="7"/>
      <c r="B60" s="6"/>
      <c r="C60" s="6"/>
      <c r="D60" s="6"/>
      <c r="E60" s="6"/>
      <c r="F60" s="6"/>
      <c r="G60" s="6"/>
      <c r="H60" s="6"/>
      <c r="I60" s="20"/>
      <c r="J60" s="20"/>
    </row>
    <row r="61" spans="1:17" x14ac:dyDescent="0.25">
      <c r="A61" s="7"/>
      <c r="B61" s="6"/>
      <c r="C61" s="6"/>
      <c r="D61" s="6"/>
      <c r="E61" s="6"/>
      <c r="F61" s="6"/>
      <c r="G61" s="6"/>
      <c r="H61" s="6"/>
      <c r="I61" s="20"/>
      <c r="J61" s="20"/>
    </row>
    <row r="62" spans="1:17" x14ac:dyDescent="0.25">
      <c r="A62" s="7"/>
      <c r="B62" s="6"/>
      <c r="C62" s="6"/>
      <c r="D62" s="6"/>
      <c r="E62" s="6"/>
      <c r="F62" s="6"/>
      <c r="G62" s="6"/>
      <c r="H62" s="6"/>
      <c r="I62" s="20"/>
      <c r="J62" s="20"/>
    </row>
    <row r="63" spans="1:17" x14ac:dyDescent="0.25">
      <c r="A63" s="7"/>
      <c r="B63" s="6"/>
      <c r="C63" s="6"/>
      <c r="D63" s="6"/>
      <c r="E63" s="6"/>
      <c r="F63" s="6"/>
      <c r="G63" s="6"/>
      <c r="H63" s="6"/>
      <c r="I63" s="20"/>
      <c r="J63" s="20"/>
    </row>
    <row r="64" spans="1:17" x14ac:dyDescent="0.25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</row>
    <row r="65" spans="1:17" x14ac:dyDescent="0.25">
      <c r="A65" s="7"/>
      <c r="B65" s="6"/>
      <c r="C65" s="6"/>
      <c r="D65" s="6"/>
      <c r="E65" s="6"/>
      <c r="F65" s="6"/>
      <c r="G65" s="6"/>
      <c r="H65" s="6"/>
      <c r="I65" s="20"/>
      <c r="J65" s="20"/>
      <c r="Q65" s="16"/>
    </row>
    <row r="66" spans="1:17" x14ac:dyDescent="0.25">
      <c r="A66" s="7"/>
      <c r="B66" s="6"/>
      <c r="C66" s="6"/>
      <c r="D66" s="6"/>
      <c r="E66" s="6"/>
      <c r="F66" s="6"/>
      <c r="G66" s="6"/>
      <c r="H66" s="6"/>
      <c r="I66" s="20"/>
      <c r="J66" s="20"/>
      <c r="Q66" s="16"/>
    </row>
    <row r="67" spans="1:17" x14ac:dyDescent="0.25">
      <c r="A67" s="40"/>
      <c r="B67" s="41"/>
      <c r="C67" s="41"/>
      <c r="D67" s="41"/>
      <c r="E67" s="41"/>
      <c r="F67" s="41"/>
      <c r="G67" s="41"/>
      <c r="H67" s="41"/>
      <c r="I67" s="41"/>
      <c r="J67" s="41"/>
      <c r="Q67" s="16"/>
    </row>
    <row r="68" spans="1:17" x14ac:dyDescent="0.25">
      <c r="A68" s="40"/>
      <c r="B68" s="41"/>
      <c r="C68" s="41"/>
      <c r="D68" s="41"/>
      <c r="E68" s="41"/>
      <c r="F68" s="41"/>
      <c r="G68" s="41"/>
      <c r="H68" s="41"/>
      <c r="I68" s="41"/>
      <c r="J68" s="41"/>
      <c r="Q68" s="16"/>
    </row>
    <row r="69" spans="1:17" x14ac:dyDescent="0.25">
      <c r="A69" s="40"/>
      <c r="B69" s="41"/>
      <c r="C69" s="41"/>
      <c r="D69" s="41"/>
      <c r="E69" s="41"/>
      <c r="F69" s="41"/>
      <c r="G69" s="41"/>
      <c r="H69" s="41"/>
      <c r="I69" s="41"/>
      <c r="J69" s="41"/>
    </row>
    <row r="70" spans="1:17" x14ac:dyDescent="0.25">
      <c r="A70" s="40"/>
      <c r="B70" s="41"/>
      <c r="C70" s="41"/>
      <c r="D70" s="41"/>
      <c r="E70" s="41"/>
      <c r="F70" s="41"/>
      <c r="G70" s="41"/>
      <c r="H70" s="41"/>
      <c r="I70" s="41"/>
      <c r="J70" s="41"/>
    </row>
    <row r="71" spans="1:17" x14ac:dyDescent="0.25">
      <c r="A71" s="40"/>
      <c r="B71" s="41"/>
      <c r="C71" s="41"/>
      <c r="D71" s="41"/>
      <c r="E71" s="41"/>
      <c r="F71" s="41"/>
      <c r="G71" s="41"/>
      <c r="H71" s="41"/>
      <c r="I71" s="41"/>
      <c r="J71" s="41"/>
    </row>
    <row r="72" spans="1:17" x14ac:dyDescent="0.25">
      <c r="A72" s="40"/>
      <c r="B72" s="41"/>
      <c r="C72" s="41"/>
      <c r="D72" s="41"/>
      <c r="E72" s="41"/>
      <c r="F72" s="41"/>
      <c r="G72" s="41"/>
      <c r="H72" s="41"/>
      <c r="I72" s="41"/>
      <c r="J72" s="41"/>
    </row>
    <row r="73" spans="1:17" x14ac:dyDescent="0.25">
      <c r="A73" s="7"/>
      <c r="B73" s="6"/>
      <c r="C73" s="6"/>
      <c r="D73" s="6"/>
      <c r="E73" s="6"/>
      <c r="F73" s="6"/>
      <c r="G73" s="6"/>
      <c r="H73" s="6"/>
      <c r="I73" s="20"/>
      <c r="J73" s="20"/>
    </row>
    <row r="74" spans="1:17" x14ac:dyDescent="0.25">
      <c r="A74" s="7"/>
      <c r="B74" s="6"/>
      <c r="C74" s="6"/>
      <c r="D74" s="6"/>
      <c r="E74" s="6"/>
      <c r="F74" s="6"/>
      <c r="G74" s="6"/>
      <c r="H74" s="6"/>
      <c r="I74" s="20"/>
      <c r="J74" s="20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3" sqref="L3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0" t="s">
        <v>192</v>
      </c>
      <c r="B1" s="31">
        <v>1</v>
      </c>
      <c r="C1" s="1"/>
      <c r="D1" s="1"/>
      <c r="E1" s="1"/>
    </row>
    <row r="2" spans="1:13" ht="15.75" thickTop="1" x14ac:dyDescent="0.25">
      <c r="A2" s="149" t="s">
        <v>139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7" t="s">
        <v>415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209</v>
      </c>
      <c r="I3" s="4" t="s">
        <v>213</v>
      </c>
      <c r="J3" s="3"/>
      <c r="K3" s="3" t="s">
        <v>12</v>
      </c>
      <c r="L3" s="3" t="s">
        <v>89</v>
      </c>
      <c r="M3" s="3" t="s">
        <v>140</v>
      </c>
    </row>
    <row r="4" spans="1:13" x14ac:dyDescent="0.25">
      <c r="A4" s="28" t="s">
        <v>15</v>
      </c>
      <c r="B4" s="24"/>
      <c r="C4" s="24">
        <v>1</v>
      </c>
      <c r="D4" s="24">
        <v>0</v>
      </c>
      <c r="E4" s="24">
        <v>0</v>
      </c>
      <c r="F4" s="24">
        <v>0</v>
      </c>
      <c r="G4" s="24">
        <v>0</v>
      </c>
      <c r="H4" s="24">
        <f>_xlfn.DECIMAL(CONCATENATE(C4,D4,E4,F4,G4),2)</f>
        <v>16</v>
      </c>
      <c r="I4" s="24" t="str">
        <f>DEC2HEX(H4,2)&amp;"h"</f>
        <v>10h</v>
      </c>
      <c r="K4" t="s">
        <v>14</v>
      </c>
      <c r="L4" t="s">
        <v>221</v>
      </c>
      <c r="M4" t="s">
        <v>141</v>
      </c>
    </row>
    <row r="5" spans="1:13" x14ac:dyDescent="0.25">
      <c r="A5" s="28" t="s">
        <v>16</v>
      </c>
      <c r="B5" s="24"/>
      <c r="C5" s="24">
        <v>1</v>
      </c>
      <c r="D5" s="24">
        <v>0</v>
      </c>
      <c r="E5" s="24">
        <v>0</v>
      </c>
      <c r="F5" s="24">
        <v>0</v>
      </c>
      <c r="G5" s="24">
        <v>1</v>
      </c>
      <c r="H5" s="24">
        <f t="shared" ref="H5:H23" si="0">_xlfn.DECIMAL(CONCATENATE(C5,D5,E5,F5,G5),2)</f>
        <v>17</v>
      </c>
      <c r="I5" s="24" t="str">
        <f t="shared" ref="I5:I23" si="1">DEC2HEX(H5,2)&amp;"h"</f>
        <v>11h</v>
      </c>
      <c r="K5" t="s">
        <v>42</v>
      </c>
      <c r="L5" t="s">
        <v>90</v>
      </c>
      <c r="M5" t="s">
        <v>141</v>
      </c>
    </row>
    <row r="6" spans="1:13" x14ac:dyDescent="0.25">
      <c r="A6" s="28" t="s">
        <v>70</v>
      </c>
      <c r="B6" s="24"/>
      <c r="C6" s="24">
        <v>1</v>
      </c>
      <c r="D6" s="24">
        <v>0</v>
      </c>
      <c r="E6" s="24">
        <v>0</v>
      </c>
      <c r="F6" s="24">
        <v>1</v>
      </c>
      <c r="G6" s="24">
        <v>0</v>
      </c>
      <c r="H6" s="24">
        <f t="shared" si="0"/>
        <v>18</v>
      </c>
      <c r="I6" s="24" t="str">
        <f t="shared" si="1"/>
        <v>12h</v>
      </c>
      <c r="K6" t="s">
        <v>72</v>
      </c>
      <c r="L6" t="s">
        <v>91</v>
      </c>
      <c r="M6" t="s">
        <v>141</v>
      </c>
    </row>
    <row r="7" spans="1:13" x14ac:dyDescent="0.25">
      <c r="A7" s="28" t="s">
        <v>71</v>
      </c>
      <c r="B7" s="24"/>
      <c r="C7" s="24">
        <v>1</v>
      </c>
      <c r="D7" s="24">
        <v>0</v>
      </c>
      <c r="E7" s="24">
        <v>0</v>
      </c>
      <c r="F7" s="24">
        <v>1</v>
      </c>
      <c r="G7" s="24">
        <v>1</v>
      </c>
      <c r="H7" s="24">
        <f t="shared" si="0"/>
        <v>19</v>
      </c>
      <c r="I7" s="24" t="str">
        <f t="shared" si="1"/>
        <v>13h</v>
      </c>
      <c r="K7" t="s">
        <v>73</v>
      </c>
      <c r="L7" t="s">
        <v>92</v>
      </c>
      <c r="M7" t="s">
        <v>141</v>
      </c>
    </row>
    <row r="8" spans="1:13" x14ac:dyDescent="0.25">
      <c r="A8" s="28" t="s">
        <v>218</v>
      </c>
      <c r="B8" s="24"/>
      <c r="C8" s="24">
        <v>1</v>
      </c>
      <c r="D8" s="24">
        <v>1</v>
      </c>
      <c r="E8" s="24">
        <v>1</v>
      </c>
      <c r="F8" s="24">
        <v>1</v>
      </c>
      <c r="G8" s="24">
        <v>0</v>
      </c>
      <c r="H8" s="24">
        <f t="shared" si="0"/>
        <v>30</v>
      </c>
      <c r="I8" s="24" t="str">
        <f t="shared" si="1"/>
        <v>1Eh</v>
      </c>
      <c r="K8" t="s">
        <v>219</v>
      </c>
      <c r="L8" t="s">
        <v>217</v>
      </c>
    </row>
    <row r="9" spans="1:13" x14ac:dyDescent="0.25">
      <c r="A9" s="28" t="s">
        <v>74</v>
      </c>
      <c r="B9" s="24"/>
      <c r="C9" s="24">
        <v>1</v>
      </c>
      <c r="D9" s="24">
        <v>1</v>
      </c>
      <c r="E9" s="24">
        <v>1</v>
      </c>
      <c r="F9" s="24">
        <v>1</v>
      </c>
      <c r="G9" s="24">
        <v>1</v>
      </c>
      <c r="H9" s="24">
        <f t="shared" si="0"/>
        <v>31</v>
      </c>
      <c r="I9" s="24" t="str">
        <f t="shared" si="1"/>
        <v>1Fh</v>
      </c>
      <c r="K9" t="s">
        <v>75</v>
      </c>
      <c r="L9" t="s">
        <v>216</v>
      </c>
    </row>
    <row r="10" spans="1:13" x14ac:dyDescent="0.25">
      <c r="A10" s="28" t="s">
        <v>17</v>
      </c>
      <c r="B10" s="24"/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f t="shared" si="0"/>
        <v>1</v>
      </c>
      <c r="I10" s="24" t="str">
        <f t="shared" si="1"/>
        <v>01h</v>
      </c>
      <c r="K10" t="s">
        <v>43</v>
      </c>
      <c r="L10" t="s">
        <v>95</v>
      </c>
      <c r="M10" t="s">
        <v>141</v>
      </c>
    </row>
    <row r="11" spans="1:13" x14ac:dyDescent="0.25">
      <c r="A11" s="28" t="s">
        <v>18</v>
      </c>
      <c r="B11" s="24"/>
      <c r="C11" s="24">
        <v>0</v>
      </c>
      <c r="D11" s="24">
        <v>0</v>
      </c>
      <c r="E11" s="24">
        <v>0</v>
      </c>
      <c r="F11" s="24">
        <v>1</v>
      </c>
      <c r="G11" s="24">
        <v>0</v>
      </c>
      <c r="H11" s="24">
        <f t="shared" si="0"/>
        <v>2</v>
      </c>
      <c r="I11" s="24" t="str">
        <f t="shared" si="1"/>
        <v>02h</v>
      </c>
      <c r="K11" t="s">
        <v>44</v>
      </c>
      <c r="L11" t="s">
        <v>96</v>
      </c>
      <c r="M11" t="s">
        <v>141</v>
      </c>
    </row>
    <row r="12" spans="1:13" x14ac:dyDescent="0.25">
      <c r="A12" s="28" t="s">
        <v>19</v>
      </c>
      <c r="B12" s="24"/>
      <c r="C12" s="24">
        <v>0</v>
      </c>
      <c r="D12" s="24">
        <v>0</v>
      </c>
      <c r="E12" s="24">
        <v>0</v>
      </c>
      <c r="F12" s="24">
        <v>1</v>
      </c>
      <c r="G12" s="24">
        <v>1</v>
      </c>
      <c r="H12" s="24">
        <f t="shared" si="0"/>
        <v>3</v>
      </c>
      <c r="I12" s="24" t="str">
        <f t="shared" si="1"/>
        <v>03h</v>
      </c>
      <c r="K12" t="s">
        <v>45</v>
      </c>
      <c r="L12" t="s">
        <v>97</v>
      </c>
      <c r="M12" t="s">
        <v>141</v>
      </c>
    </row>
    <row r="13" spans="1:13" x14ac:dyDescent="0.25">
      <c r="A13" s="28" t="s">
        <v>20</v>
      </c>
      <c r="B13" s="24"/>
      <c r="C13" s="24">
        <v>0</v>
      </c>
      <c r="D13" s="24">
        <v>0</v>
      </c>
      <c r="E13" s="24">
        <v>1</v>
      </c>
      <c r="F13" s="24">
        <v>0</v>
      </c>
      <c r="G13" s="24">
        <v>0</v>
      </c>
      <c r="H13" s="24">
        <f t="shared" si="0"/>
        <v>4</v>
      </c>
      <c r="I13" s="24" t="str">
        <f t="shared" si="1"/>
        <v>04h</v>
      </c>
      <c r="K13" t="s">
        <v>46</v>
      </c>
      <c r="L13" t="s">
        <v>98</v>
      </c>
      <c r="M13" t="s">
        <v>141</v>
      </c>
    </row>
    <row r="14" spans="1:13" x14ac:dyDescent="0.25">
      <c r="A14" s="28" t="s">
        <v>21</v>
      </c>
      <c r="B14" s="24"/>
      <c r="C14" s="24">
        <v>0</v>
      </c>
      <c r="D14" s="24">
        <v>0</v>
      </c>
      <c r="E14" s="24">
        <v>1</v>
      </c>
      <c r="F14" s="24">
        <v>0</v>
      </c>
      <c r="G14" s="24">
        <v>1</v>
      </c>
      <c r="H14" s="24">
        <f t="shared" si="0"/>
        <v>5</v>
      </c>
      <c r="I14" s="24" t="str">
        <f t="shared" si="1"/>
        <v>05h</v>
      </c>
      <c r="K14" t="s">
        <v>47</v>
      </c>
      <c r="L14" t="s">
        <v>99</v>
      </c>
      <c r="M14" t="s">
        <v>141</v>
      </c>
    </row>
    <row r="15" spans="1:13" x14ac:dyDescent="0.25">
      <c r="A15" s="28" t="s">
        <v>22</v>
      </c>
      <c r="B15" s="24"/>
      <c r="C15" s="24">
        <v>0</v>
      </c>
      <c r="D15" s="24">
        <v>0</v>
      </c>
      <c r="E15" s="24">
        <v>1</v>
      </c>
      <c r="F15" s="24">
        <v>1</v>
      </c>
      <c r="G15" s="24">
        <v>0</v>
      </c>
      <c r="H15" s="24">
        <f t="shared" si="0"/>
        <v>6</v>
      </c>
      <c r="I15" s="24" t="str">
        <f t="shared" si="1"/>
        <v>06h</v>
      </c>
      <c r="K15" t="s">
        <v>48</v>
      </c>
      <c r="L15" t="s">
        <v>100</v>
      </c>
      <c r="M15" t="s">
        <v>141</v>
      </c>
    </row>
    <row r="16" spans="1:13" x14ac:dyDescent="0.25">
      <c r="A16" s="28" t="s">
        <v>23</v>
      </c>
      <c r="B16" s="24"/>
      <c r="C16" s="24">
        <v>0</v>
      </c>
      <c r="D16" s="24">
        <v>0</v>
      </c>
      <c r="E16" s="24">
        <v>1</v>
      </c>
      <c r="F16" s="24">
        <v>1</v>
      </c>
      <c r="G16" s="24">
        <v>1</v>
      </c>
      <c r="H16" s="24">
        <f t="shared" si="0"/>
        <v>7</v>
      </c>
      <c r="I16" s="24" t="str">
        <f t="shared" si="1"/>
        <v>07h</v>
      </c>
      <c r="K16" t="s">
        <v>49</v>
      </c>
      <c r="L16" t="s">
        <v>101</v>
      </c>
      <c r="M16" t="s">
        <v>141</v>
      </c>
    </row>
    <row r="17" spans="1:13" x14ac:dyDescent="0.25">
      <c r="A17" s="28" t="s">
        <v>24</v>
      </c>
      <c r="B17" s="24"/>
      <c r="C17" s="24">
        <v>0</v>
      </c>
      <c r="D17" s="24">
        <v>1</v>
      </c>
      <c r="E17" s="24">
        <v>0</v>
      </c>
      <c r="F17" s="24">
        <v>0</v>
      </c>
      <c r="G17" s="24">
        <v>0</v>
      </c>
      <c r="H17" s="24">
        <f t="shared" si="0"/>
        <v>8</v>
      </c>
      <c r="I17" s="24" t="str">
        <f t="shared" si="1"/>
        <v>08h</v>
      </c>
      <c r="K17" t="s">
        <v>50</v>
      </c>
      <c r="L17" t="s">
        <v>102</v>
      </c>
      <c r="M17" t="s">
        <v>141</v>
      </c>
    </row>
    <row r="18" spans="1:13" x14ac:dyDescent="0.25">
      <c r="A18" s="28" t="s">
        <v>25</v>
      </c>
      <c r="B18" s="24"/>
      <c r="C18" s="24">
        <v>0</v>
      </c>
      <c r="D18" s="24">
        <v>1</v>
      </c>
      <c r="E18" s="24">
        <v>0</v>
      </c>
      <c r="F18" s="24">
        <v>0</v>
      </c>
      <c r="G18" s="24">
        <v>1</v>
      </c>
      <c r="H18" s="24">
        <f t="shared" si="0"/>
        <v>9</v>
      </c>
      <c r="I18" s="24" t="str">
        <f t="shared" si="1"/>
        <v>09h</v>
      </c>
      <c r="K18" t="s">
        <v>51</v>
      </c>
      <c r="L18" t="s">
        <v>103</v>
      </c>
      <c r="M18" t="s">
        <v>141</v>
      </c>
    </row>
    <row r="19" spans="1:13" x14ac:dyDescent="0.25">
      <c r="A19" s="28" t="s">
        <v>26</v>
      </c>
      <c r="B19" s="24"/>
      <c r="C19" s="24">
        <v>0</v>
      </c>
      <c r="D19" s="24">
        <v>1</v>
      </c>
      <c r="E19" s="24">
        <v>0</v>
      </c>
      <c r="F19" s="24">
        <v>1</v>
      </c>
      <c r="G19" s="24">
        <v>0</v>
      </c>
      <c r="H19" s="24">
        <f t="shared" si="0"/>
        <v>10</v>
      </c>
      <c r="I19" s="24" t="str">
        <f t="shared" si="1"/>
        <v>0Ah</v>
      </c>
      <c r="K19" t="s">
        <v>52</v>
      </c>
      <c r="L19" t="s">
        <v>104</v>
      </c>
      <c r="M19" t="s">
        <v>141</v>
      </c>
    </row>
    <row r="20" spans="1:13" x14ac:dyDescent="0.25">
      <c r="A20" s="28" t="s">
        <v>27</v>
      </c>
      <c r="B20" s="24"/>
      <c r="C20" s="24">
        <v>0</v>
      </c>
      <c r="D20" s="24">
        <v>1</v>
      </c>
      <c r="E20" s="24">
        <v>0</v>
      </c>
      <c r="F20" s="24">
        <v>1</v>
      </c>
      <c r="G20" s="24">
        <v>1</v>
      </c>
      <c r="H20" s="24">
        <f t="shared" si="0"/>
        <v>11</v>
      </c>
      <c r="I20" s="24" t="str">
        <f t="shared" si="1"/>
        <v>0Bh</v>
      </c>
      <c r="K20" t="s">
        <v>53</v>
      </c>
      <c r="L20" t="s">
        <v>105</v>
      </c>
      <c r="M20" t="s">
        <v>141</v>
      </c>
    </row>
    <row r="21" spans="1:13" x14ac:dyDescent="0.25">
      <c r="A21" s="28" t="s">
        <v>28</v>
      </c>
      <c r="B21" s="24"/>
      <c r="C21" s="24">
        <v>0</v>
      </c>
      <c r="D21" s="24">
        <v>1</v>
      </c>
      <c r="E21" s="24">
        <v>1</v>
      </c>
      <c r="F21" s="24">
        <v>0</v>
      </c>
      <c r="G21" s="24">
        <v>0</v>
      </c>
      <c r="H21" s="24">
        <f t="shared" si="0"/>
        <v>12</v>
      </c>
      <c r="I21" s="24" t="str">
        <f t="shared" si="1"/>
        <v>0Ch</v>
      </c>
      <c r="K21" t="s">
        <v>54</v>
      </c>
      <c r="L21" t="s">
        <v>106</v>
      </c>
      <c r="M21" t="s">
        <v>141</v>
      </c>
    </row>
    <row r="22" spans="1:13" x14ac:dyDescent="0.25">
      <c r="A22" s="28" t="s">
        <v>41</v>
      </c>
      <c r="B22" s="24"/>
      <c r="C22" s="24">
        <v>0</v>
      </c>
      <c r="D22" s="24">
        <v>1</v>
      </c>
      <c r="E22" s="24">
        <v>1</v>
      </c>
      <c r="F22" s="24">
        <v>0</v>
      </c>
      <c r="G22" s="24">
        <v>1</v>
      </c>
      <c r="H22" s="24">
        <f t="shared" si="0"/>
        <v>13</v>
      </c>
      <c r="I22" s="24" t="str">
        <f t="shared" si="1"/>
        <v>0Dh</v>
      </c>
      <c r="K22" t="s">
        <v>69</v>
      </c>
      <c r="L22" t="s">
        <v>115</v>
      </c>
      <c r="M22" t="s">
        <v>141</v>
      </c>
    </row>
    <row r="23" spans="1:13" x14ac:dyDescent="0.25">
      <c r="A23" s="14" t="s">
        <v>76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4">
        <f t="shared" si="0"/>
        <v>0</v>
      </c>
      <c r="I23" s="24" t="str">
        <f t="shared" si="1"/>
        <v>00h</v>
      </c>
      <c r="J23" s="15"/>
      <c r="K23" s="15" t="s">
        <v>77</v>
      </c>
    </row>
    <row r="24" spans="1:13" x14ac:dyDescent="0.25">
      <c r="A24" s="28"/>
      <c r="B24" s="24"/>
      <c r="C24" s="24"/>
      <c r="D24" s="24"/>
      <c r="E24" s="24"/>
      <c r="F24" s="24"/>
      <c r="G24" s="24"/>
      <c r="H24" s="24"/>
      <c r="I24" s="24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activeCell="C37" sqref="C37"/>
    </sheetView>
  </sheetViews>
  <sheetFormatPr defaultRowHeight="15" x14ac:dyDescent="0.25"/>
  <cols>
    <col min="1" max="1" width="28.85546875" style="22" bestFit="1" customWidth="1"/>
    <col min="2" max="2" width="4.140625" style="21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1" x14ac:dyDescent="0.35">
      <c r="A1" s="152"/>
      <c r="B1" s="152"/>
      <c r="C1" s="152"/>
      <c r="D1" s="152"/>
      <c r="E1" s="152"/>
    </row>
    <row r="2" spans="1:6" ht="20.25" thickBot="1" x14ac:dyDescent="0.35">
      <c r="A2" s="108" t="s">
        <v>12</v>
      </c>
      <c r="B2" s="107"/>
      <c r="C2" s="107" t="s">
        <v>89</v>
      </c>
      <c r="D2" s="107" t="s">
        <v>173</v>
      </c>
      <c r="E2" s="107" t="s">
        <v>0</v>
      </c>
      <c r="F2" s="107" t="s">
        <v>182</v>
      </c>
    </row>
    <row r="3" spans="1:6" ht="15.75" thickTop="1" x14ac:dyDescent="0.25">
      <c r="A3" s="22" t="s">
        <v>170</v>
      </c>
      <c r="C3" t="s">
        <v>566</v>
      </c>
      <c r="D3" t="s">
        <v>180</v>
      </c>
      <c r="E3" t="s">
        <v>561</v>
      </c>
    </row>
    <row r="4" spans="1:6" x14ac:dyDescent="0.25">
      <c r="A4" s="22" t="s">
        <v>171</v>
      </c>
      <c r="C4" t="s">
        <v>566</v>
      </c>
      <c r="D4" t="s">
        <v>180</v>
      </c>
      <c r="E4" t="s">
        <v>560</v>
      </c>
    </row>
    <row r="5" spans="1:6" x14ac:dyDescent="0.25">
      <c r="A5" s="22" t="s">
        <v>172</v>
      </c>
      <c r="C5" t="s">
        <v>566</v>
      </c>
      <c r="D5" t="s">
        <v>180</v>
      </c>
      <c r="E5" t="s">
        <v>559</v>
      </c>
    </row>
    <row r="6" spans="1:6" x14ac:dyDescent="0.25">
      <c r="A6" s="22" t="s">
        <v>551</v>
      </c>
      <c r="C6" t="s">
        <v>567</v>
      </c>
      <c r="D6" t="s">
        <v>181</v>
      </c>
      <c r="E6" t="s">
        <v>552</v>
      </c>
      <c r="F6" t="s">
        <v>584</v>
      </c>
    </row>
    <row r="7" spans="1:6" x14ac:dyDescent="0.25">
      <c r="A7" s="22" t="s">
        <v>178</v>
      </c>
      <c r="C7" t="s">
        <v>568</v>
      </c>
      <c r="D7" t="s">
        <v>183</v>
      </c>
      <c r="E7" t="s">
        <v>558</v>
      </c>
      <c r="F7" t="s">
        <v>585</v>
      </c>
    </row>
    <row r="8" spans="1:6" x14ac:dyDescent="0.25">
      <c r="B8" s="97"/>
    </row>
    <row r="9" spans="1:6" x14ac:dyDescent="0.25">
      <c r="A9" s="22" t="s">
        <v>174</v>
      </c>
      <c r="C9" t="s">
        <v>569</v>
      </c>
      <c r="D9" t="s">
        <v>180</v>
      </c>
      <c r="E9" t="s">
        <v>557</v>
      </c>
    </row>
    <row r="10" spans="1:6" x14ac:dyDescent="0.25">
      <c r="A10" s="22" t="s">
        <v>175</v>
      </c>
      <c r="C10" t="s">
        <v>569</v>
      </c>
      <c r="D10" t="s">
        <v>180</v>
      </c>
      <c r="E10" t="s">
        <v>556</v>
      </c>
    </row>
    <row r="11" spans="1:6" x14ac:dyDescent="0.25">
      <c r="A11" s="22" t="s">
        <v>176</v>
      </c>
      <c r="C11" t="s">
        <v>569</v>
      </c>
      <c r="D11" t="s">
        <v>180</v>
      </c>
      <c r="E11" t="s">
        <v>555</v>
      </c>
    </row>
    <row r="12" spans="1:6" x14ac:dyDescent="0.25">
      <c r="A12" s="22" t="s">
        <v>177</v>
      </c>
      <c r="C12" t="s">
        <v>570</v>
      </c>
      <c r="D12" t="s">
        <v>184</v>
      </c>
      <c r="E12" t="s">
        <v>554</v>
      </c>
    </row>
    <row r="13" spans="1:6" x14ac:dyDescent="0.25">
      <c r="A13" s="22" t="s">
        <v>179</v>
      </c>
      <c r="C13" t="s">
        <v>571</v>
      </c>
      <c r="D13" t="s">
        <v>183</v>
      </c>
      <c r="E13" t="s">
        <v>553</v>
      </c>
      <c r="F13" t="s">
        <v>585</v>
      </c>
    </row>
    <row r="14" spans="1:6" x14ac:dyDescent="0.25">
      <c r="B14" s="97"/>
    </row>
    <row r="15" spans="1:6" x14ac:dyDescent="0.25">
      <c r="A15" s="22" t="s">
        <v>197</v>
      </c>
      <c r="C15" t="s">
        <v>376</v>
      </c>
      <c r="D15" t="s">
        <v>377</v>
      </c>
      <c r="E15" t="s">
        <v>575</v>
      </c>
    </row>
    <row r="16" spans="1:6" x14ac:dyDescent="0.25">
      <c r="A16" s="22" t="s">
        <v>198</v>
      </c>
      <c r="C16" t="s">
        <v>573</v>
      </c>
      <c r="E16" t="s">
        <v>574</v>
      </c>
      <c r="F16" t="s">
        <v>583</v>
      </c>
    </row>
    <row r="18" spans="1:6" x14ac:dyDescent="0.25">
      <c r="A18" s="22" t="s">
        <v>193</v>
      </c>
      <c r="C18" t="s">
        <v>572</v>
      </c>
      <c r="D18" t="s">
        <v>214</v>
      </c>
      <c r="E18" t="s">
        <v>562</v>
      </c>
    </row>
    <row r="19" spans="1:6" x14ac:dyDescent="0.25">
      <c r="A19" s="22" t="s">
        <v>194</v>
      </c>
      <c r="C19" t="s">
        <v>572</v>
      </c>
      <c r="D19" t="s">
        <v>214</v>
      </c>
      <c r="E19" t="s">
        <v>563</v>
      </c>
    </row>
    <row r="20" spans="1:6" x14ac:dyDescent="0.25">
      <c r="A20" s="22" t="s">
        <v>195</v>
      </c>
      <c r="C20" t="s">
        <v>572</v>
      </c>
      <c r="D20" t="s">
        <v>214</v>
      </c>
      <c r="E20" t="s">
        <v>564</v>
      </c>
    </row>
    <row r="21" spans="1:6" x14ac:dyDescent="0.25">
      <c r="A21" s="22" t="s">
        <v>196</v>
      </c>
      <c r="C21" t="s">
        <v>572</v>
      </c>
      <c r="D21" t="s">
        <v>214</v>
      </c>
      <c r="E21" t="s">
        <v>565</v>
      </c>
    </row>
    <row r="22" spans="1:6" x14ac:dyDescent="0.25">
      <c r="B22" s="97"/>
    </row>
    <row r="23" spans="1:6" x14ac:dyDescent="0.25">
      <c r="A23" s="22" t="s">
        <v>199</v>
      </c>
      <c r="C23" t="s">
        <v>233</v>
      </c>
      <c r="D23" t="s">
        <v>232</v>
      </c>
      <c r="E23" t="s">
        <v>576</v>
      </c>
      <c r="F23" t="s">
        <v>585</v>
      </c>
    </row>
    <row r="24" spans="1:6" x14ac:dyDescent="0.25">
      <c r="A24" s="22" t="s">
        <v>200</v>
      </c>
      <c r="C24" t="s">
        <v>235</v>
      </c>
      <c r="D24" t="s">
        <v>232</v>
      </c>
      <c r="E24" t="s">
        <v>577</v>
      </c>
      <c r="F24" t="s">
        <v>585</v>
      </c>
    </row>
    <row r="25" spans="1:6" x14ac:dyDescent="0.25">
      <c r="A25" s="22" t="s">
        <v>201</v>
      </c>
      <c r="C25" t="s">
        <v>236</v>
      </c>
      <c r="D25" t="s">
        <v>232</v>
      </c>
      <c r="E25" t="s">
        <v>578</v>
      </c>
      <c r="F25" t="s">
        <v>585</v>
      </c>
    </row>
    <row r="26" spans="1:6" x14ac:dyDescent="0.25">
      <c r="A26" s="22" t="s">
        <v>202</v>
      </c>
      <c r="C26" t="s">
        <v>237</v>
      </c>
      <c r="D26" t="s">
        <v>232</v>
      </c>
      <c r="E26" t="s">
        <v>579</v>
      </c>
      <c r="F26" t="s">
        <v>585</v>
      </c>
    </row>
    <row r="27" spans="1:6" x14ac:dyDescent="0.25">
      <c r="A27" s="22" t="s">
        <v>203</v>
      </c>
      <c r="C27" t="s">
        <v>238</v>
      </c>
      <c r="D27" t="s">
        <v>232</v>
      </c>
      <c r="E27" t="s">
        <v>580</v>
      </c>
      <c r="F27" t="s">
        <v>585</v>
      </c>
    </row>
    <row r="28" spans="1:6" x14ac:dyDescent="0.25">
      <c r="A28" s="22" t="s">
        <v>204</v>
      </c>
      <c r="C28" t="s">
        <v>239</v>
      </c>
      <c r="D28" t="s">
        <v>234</v>
      </c>
      <c r="E28" t="s">
        <v>582</v>
      </c>
    </row>
    <row r="29" spans="1:6" x14ac:dyDescent="0.25">
      <c r="A29" s="22" t="s">
        <v>205</v>
      </c>
      <c r="C29" t="s">
        <v>240</v>
      </c>
      <c r="D29" t="s">
        <v>234</v>
      </c>
      <c r="E29" t="s">
        <v>581</v>
      </c>
    </row>
    <row r="31" spans="1:6" x14ac:dyDescent="0.25">
      <c r="A31" s="22" t="s">
        <v>392</v>
      </c>
      <c r="C31" t="s">
        <v>586</v>
      </c>
      <c r="D31" t="s">
        <v>232</v>
      </c>
      <c r="E31" t="s">
        <v>587</v>
      </c>
    </row>
    <row r="33" spans="1:6" x14ac:dyDescent="0.25">
      <c r="A33" s="22" t="s">
        <v>395</v>
      </c>
      <c r="C33" t="s">
        <v>588</v>
      </c>
      <c r="D33" t="s">
        <v>589</v>
      </c>
      <c r="E33" t="s">
        <v>590</v>
      </c>
    </row>
    <row r="34" spans="1:6" x14ac:dyDescent="0.25">
      <c r="A34" s="22" t="s">
        <v>394</v>
      </c>
      <c r="C34" t="s">
        <v>591</v>
      </c>
      <c r="D34" t="s">
        <v>592</v>
      </c>
      <c r="E34" t="s">
        <v>593</v>
      </c>
      <c r="F34" t="s">
        <v>594</v>
      </c>
    </row>
    <row r="35" spans="1:6" x14ac:dyDescent="0.25">
      <c r="A35" s="22" t="s">
        <v>397</v>
      </c>
      <c r="C35" t="s">
        <v>597</v>
      </c>
      <c r="D35" t="s">
        <v>595</v>
      </c>
      <c r="E35" t="s">
        <v>596</v>
      </c>
    </row>
    <row r="37" spans="1:6" x14ac:dyDescent="0.25">
      <c r="A37" s="22" t="s">
        <v>398</v>
      </c>
      <c r="E37" t="s">
        <v>598</v>
      </c>
      <c r="F37" t="s">
        <v>602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workbookViewId="0">
      <selection activeCell="G47" sqref="G47"/>
    </sheetView>
  </sheetViews>
  <sheetFormatPr defaultRowHeight="15" x14ac:dyDescent="0.25"/>
  <cols>
    <col min="1" max="1" width="45.7109375" style="22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58" t="s">
        <v>295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s="59" t="s">
        <v>300</v>
      </c>
    </row>
    <row r="3" spans="1:36" x14ac:dyDescent="0.25">
      <c r="AJ3" s="10" t="s">
        <v>419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48" t="s">
        <v>261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120" t="s">
        <v>79</v>
      </c>
      <c r="AB5" s="120"/>
      <c r="AC5" s="120"/>
      <c r="AD5" s="120"/>
      <c r="AE5" s="120"/>
      <c r="AF5" s="120"/>
      <c r="AG5" s="120"/>
      <c r="AH5" s="120"/>
      <c r="AJ5" s="10" t="s">
        <v>356</v>
      </c>
    </row>
    <row r="6" spans="1:36" x14ac:dyDescent="0.25">
      <c r="A6" s="48" t="s">
        <v>307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88">
        <v>1</v>
      </c>
      <c r="AA6" s="160" t="s">
        <v>137</v>
      </c>
      <c r="AB6" s="161"/>
      <c r="AC6" s="161"/>
      <c r="AD6" s="162"/>
      <c r="AE6" s="119" t="s">
        <v>267</v>
      </c>
      <c r="AF6" s="120"/>
      <c r="AG6" s="120"/>
      <c r="AH6" s="163"/>
      <c r="AJ6" s="10" t="s">
        <v>308</v>
      </c>
    </row>
    <row r="7" spans="1:36" x14ac:dyDescent="0.25">
      <c r="A7" s="48" t="s">
        <v>309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88">
        <v>1</v>
      </c>
      <c r="Z7" s="92" t="s">
        <v>124</v>
      </c>
      <c r="AA7" s="157" t="s">
        <v>310</v>
      </c>
      <c r="AB7" s="158"/>
      <c r="AC7" s="158"/>
      <c r="AD7" s="158"/>
      <c r="AE7" s="158"/>
      <c r="AF7" s="158"/>
      <c r="AG7" s="158"/>
      <c r="AH7" s="159"/>
      <c r="AJ7" s="10" t="s">
        <v>311</v>
      </c>
    </row>
    <row r="8" spans="1:36" x14ac:dyDescent="0.25">
      <c r="A8" s="56" t="s">
        <v>360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88">
        <v>1</v>
      </c>
      <c r="V8" s="119" t="s">
        <v>267</v>
      </c>
      <c r="W8" s="120"/>
      <c r="X8" s="120"/>
      <c r="Y8" s="120"/>
      <c r="Z8" s="92" t="s">
        <v>358</v>
      </c>
      <c r="AA8" s="158" t="s">
        <v>135</v>
      </c>
      <c r="AB8" s="158"/>
      <c r="AC8" s="158"/>
      <c r="AD8" s="158"/>
      <c r="AE8" s="158"/>
      <c r="AF8" s="158"/>
      <c r="AG8" s="158"/>
      <c r="AH8" s="159"/>
      <c r="AJ8" s="10" t="s">
        <v>359</v>
      </c>
    </row>
    <row r="9" spans="1:36" x14ac:dyDescent="0.25">
      <c r="A9" s="82" t="s">
        <v>417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88">
        <v>1</v>
      </c>
      <c r="U9" s="79">
        <v>0</v>
      </c>
      <c r="V9" s="119" t="s">
        <v>410</v>
      </c>
      <c r="W9" s="120"/>
      <c r="X9" s="120"/>
      <c r="Y9" s="120"/>
      <c r="Z9" s="89" t="s">
        <v>409</v>
      </c>
      <c r="AA9" s="119" t="s">
        <v>411</v>
      </c>
      <c r="AB9" s="120"/>
      <c r="AC9" s="120"/>
      <c r="AD9" s="120"/>
      <c r="AE9" s="119" t="s">
        <v>412</v>
      </c>
      <c r="AF9" s="120"/>
      <c r="AG9" s="120"/>
      <c r="AH9" s="120"/>
      <c r="AJ9" s="10" t="s">
        <v>420</v>
      </c>
    </row>
    <row r="10" spans="1:36" x14ac:dyDescent="0.25">
      <c r="A10" s="48" t="s">
        <v>264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90">
        <v>0</v>
      </c>
      <c r="I10" s="88">
        <v>1</v>
      </c>
      <c r="J10" s="120" t="s">
        <v>266</v>
      </c>
      <c r="K10" s="120"/>
      <c r="L10" s="120"/>
      <c r="M10" s="120"/>
      <c r="N10" s="120"/>
      <c r="O10" s="155" t="s">
        <v>267</v>
      </c>
      <c r="P10" s="155"/>
      <c r="Q10" s="155"/>
      <c r="R10" s="156"/>
      <c r="S10" s="120" t="s">
        <v>268</v>
      </c>
      <c r="T10" s="120"/>
      <c r="U10" s="120"/>
      <c r="V10" s="120"/>
      <c r="W10" s="120"/>
      <c r="X10" s="120"/>
      <c r="Y10" s="120"/>
      <c r="Z10" s="120"/>
      <c r="AA10" s="120" t="s">
        <v>79</v>
      </c>
      <c r="AB10" s="120"/>
      <c r="AC10" s="120"/>
      <c r="AD10" s="120"/>
      <c r="AE10" s="120"/>
      <c r="AF10" s="120"/>
      <c r="AG10" s="120"/>
      <c r="AH10" s="120"/>
      <c r="AJ10" s="10" t="s">
        <v>294</v>
      </c>
    </row>
    <row r="11" spans="1:36" x14ac:dyDescent="0.25">
      <c r="A11" s="48" t="s">
        <v>88</v>
      </c>
      <c r="C11" s="6">
        <v>0</v>
      </c>
      <c r="D11" s="6">
        <v>0</v>
      </c>
      <c r="E11" s="6">
        <v>0</v>
      </c>
      <c r="F11" s="12">
        <v>0</v>
      </c>
      <c r="G11" s="12">
        <v>0</v>
      </c>
      <c r="H11" s="74">
        <v>1</v>
      </c>
      <c r="I11" s="90">
        <v>0</v>
      </c>
      <c r="J11" s="6">
        <v>0</v>
      </c>
      <c r="K11" s="91">
        <v>0</v>
      </c>
      <c r="L11" s="91">
        <v>0</v>
      </c>
      <c r="M11" s="112" t="s">
        <v>313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4"/>
      <c r="AJ11" s="10" t="s">
        <v>293</v>
      </c>
    </row>
    <row r="12" spans="1:36" x14ac:dyDescent="0.25">
      <c r="A12" s="48" t="s">
        <v>314</v>
      </c>
      <c r="C12" s="38">
        <v>0</v>
      </c>
      <c r="D12" s="38">
        <v>0</v>
      </c>
      <c r="E12" s="38">
        <v>0</v>
      </c>
      <c r="F12" s="93">
        <v>0</v>
      </c>
      <c r="G12" s="93">
        <v>0</v>
      </c>
      <c r="H12" s="74">
        <v>1</v>
      </c>
      <c r="I12" s="154" t="s">
        <v>421</v>
      </c>
      <c r="J12" s="155"/>
      <c r="K12" s="155"/>
      <c r="L12" s="156"/>
      <c r="M12" s="112" t="s">
        <v>313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4"/>
      <c r="AJ12" s="10" t="s">
        <v>315</v>
      </c>
    </row>
    <row r="13" spans="1:36" x14ac:dyDescent="0.25">
      <c r="A13" s="48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48" t="s">
        <v>301</v>
      </c>
      <c r="C14" s="68">
        <v>1</v>
      </c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J14" s="10" t="s">
        <v>302</v>
      </c>
    </row>
    <row r="15" spans="1:36" x14ac:dyDescent="0.25">
      <c r="A15" s="48"/>
      <c r="C15" s="6"/>
      <c r="D15" s="6"/>
      <c r="E15" s="6"/>
      <c r="F15" s="6"/>
      <c r="G15" s="12"/>
      <c r="H15" s="12"/>
      <c r="I15" s="12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ht="15.75" thickBot="1" x14ac:dyDescent="0.3">
      <c r="A16" s="9" t="s">
        <v>265</v>
      </c>
      <c r="B16" s="4"/>
      <c r="C16" s="4">
        <v>4</v>
      </c>
      <c r="D16" s="4">
        <v>3</v>
      </c>
      <c r="E16" s="4">
        <v>2</v>
      </c>
      <c r="F16" s="4">
        <v>1</v>
      </c>
      <c r="G16" s="4">
        <v>0</v>
      </c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48" t="s">
        <v>365</v>
      </c>
      <c r="B17" s="6"/>
      <c r="C17" s="39">
        <v>0</v>
      </c>
      <c r="D17" s="6">
        <v>0</v>
      </c>
      <c r="E17" s="6">
        <v>0</v>
      </c>
      <c r="F17" s="6">
        <v>0</v>
      </c>
      <c r="G17" s="6">
        <v>0</v>
      </c>
      <c r="H17" s="6"/>
      <c r="I17" s="5" t="s">
        <v>366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56" t="s">
        <v>368</v>
      </c>
      <c r="B18" s="53"/>
      <c r="C18" s="54">
        <v>0</v>
      </c>
      <c r="D18" s="53">
        <v>0</v>
      </c>
      <c r="E18" s="53">
        <v>0</v>
      </c>
      <c r="F18" s="53">
        <v>0</v>
      </c>
      <c r="G18" s="53">
        <v>1</v>
      </c>
      <c r="H18" s="5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56" t="s">
        <v>367</v>
      </c>
      <c r="B19" s="53"/>
      <c r="C19" s="54">
        <v>0</v>
      </c>
      <c r="D19" s="53">
        <v>0</v>
      </c>
      <c r="E19" s="53">
        <v>0</v>
      </c>
      <c r="F19" s="53">
        <v>1</v>
      </c>
      <c r="G19" s="53">
        <v>0</v>
      </c>
      <c r="H19" s="53"/>
      <c r="I19" s="5" t="s">
        <v>369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48" t="s">
        <v>270</v>
      </c>
      <c r="B20" s="6"/>
      <c r="C20" s="39">
        <v>0</v>
      </c>
      <c r="D20" s="6">
        <v>0</v>
      </c>
      <c r="E20" s="6">
        <v>0</v>
      </c>
      <c r="F20" s="6">
        <v>1</v>
      </c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 t="s">
        <v>278</v>
      </c>
    </row>
    <row r="21" spans="1:36" x14ac:dyDescent="0.25">
      <c r="A21" s="48" t="s">
        <v>271</v>
      </c>
      <c r="C21" s="54">
        <v>0</v>
      </c>
      <c r="D21" s="53">
        <v>0</v>
      </c>
      <c r="E21" s="53">
        <v>1</v>
      </c>
      <c r="F21" s="53">
        <v>0</v>
      </c>
      <c r="G21" s="53">
        <v>0</v>
      </c>
      <c r="H21" s="6"/>
      <c r="I21" s="10" t="s">
        <v>272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48" t="s">
        <v>273</v>
      </c>
      <c r="C22" s="54">
        <v>0</v>
      </c>
      <c r="D22" s="53">
        <v>0</v>
      </c>
      <c r="E22" s="53">
        <v>1</v>
      </c>
      <c r="F22" s="53">
        <v>0</v>
      </c>
      <c r="G22" s="53">
        <v>1</v>
      </c>
      <c r="H22" s="6"/>
      <c r="I22" s="10" t="s">
        <v>276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48" t="s">
        <v>274</v>
      </c>
      <c r="C23" s="54">
        <v>0</v>
      </c>
      <c r="D23" s="53">
        <v>0</v>
      </c>
      <c r="E23" s="53">
        <v>1</v>
      </c>
      <c r="F23" s="53">
        <v>1</v>
      </c>
      <c r="G23" s="53">
        <v>0</v>
      </c>
      <c r="H23" s="6"/>
      <c r="I23" s="10" t="s">
        <v>275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 t="s">
        <v>277</v>
      </c>
    </row>
    <row r="24" spans="1:36" x14ac:dyDescent="0.25">
      <c r="A24" s="48" t="s">
        <v>299</v>
      </c>
      <c r="C24" s="54">
        <v>0</v>
      </c>
      <c r="D24" s="53">
        <v>0</v>
      </c>
      <c r="E24" s="53">
        <v>1</v>
      </c>
      <c r="F24" s="53">
        <v>1</v>
      </c>
      <c r="G24" s="53">
        <v>1</v>
      </c>
      <c r="H24" s="6"/>
      <c r="I24" s="10" t="s">
        <v>279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48" t="s">
        <v>282</v>
      </c>
      <c r="C25" s="54">
        <v>0</v>
      </c>
      <c r="D25" s="53">
        <v>1</v>
      </c>
      <c r="E25" s="53">
        <v>0</v>
      </c>
      <c r="F25" s="53">
        <v>0</v>
      </c>
      <c r="G25" s="53">
        <v>0</v>
      </c>
      <c r="H25" s="38"/>
      <c r="I25" s="10" t="s">
        <v>279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J25" s="10"/>
    </row>
    <row r="26" spans="1:36" x14ac:dyDescent="0.25">
      <c r="A26" s="48" t="s">
        <v>280</v>
      </c>
      <c r="C26" s="54">
        <v>0</v>
      </c>
      <c r="D26" s="53">
        <v>1</v>
      </c>
      <c r="E26" s="53">
        <v>0</v>
      </c>
      <c r="F26" s="53">
        <v>0</v>
      </c>
      <c r="G26" s="53">
        <v>1</v>
      </c>
      <c r="H26" s="6"/>
      <c r="I26" s="10" t="s">
        <v>281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48" t="s">
        <v>284</v>
      </c>
      <c r="C27" s="54">
        <v>0</v>
      </c>
      <c r="D27" s="53">
        <v>1</v>
      </c>
      <c r="E27" s="53">
        <v>0</v>
      </c>
      <c r="F27" s="53">
        <v>1</v>
      </c>
      <c r="G27" s="53">
        <v>0</v>
      </c>
      <c r="H27" s="6"/>
      <c r="I27" s="5" t="s">
        <v>269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48" t="s">
        <v>285</v>
      </c>
      <c r="C28" s="54">
        <v>0</v>
      </c>
      <c r="D28" s="53">
        <v>1</v>
      </c>
      <c r="E28" s="53">
        <v>0</v>
      </c>
      <c r="F28" s="53">
        <v>1</v>
      </c>
      <c r="G28" s="53">
        <v>1</v>
      </c>
      <c r="H28" s="6"/>
      <c r="I28" s="10" t="s">
        <v>298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48" t="s">
        <v>287</v>
      </c>
      <c r="C29" s="54">
        <v>0</v>
      </c>
      <c r="D29" s="53">
        <v>1</v>
      </c>
      <c r="E29" s="53">
        <v>1</v>
      </c>
      <c r="F29" s="53">
        <v>0</v>
      </c>
      <c r="G29" s="53">
        <v>0</v>
      </c>
      <c r="H29" s="6"/>
      <c r="I29" s="10" t="s">
        <v>288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48" t="s">
        <v>289</v>
      </c>
      <c r="C30" s="54">
        <v>0</v>
      </c>
      <c r="D30" s="53">
        <v>1</v>
      </c>
      <c r="E30" s="53">
        <v>1</v>
      </c>
      <c r="F30" s="53">
        <v>0</v>
      </c>
      <c r="G30" s="53">
        <v>1</v>
      </c>
      <c r="H30" s="6"/>
      <c r="I30" s="10" t="s">
        <v>290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6" x14ac:dyDescent="0.25">
      <c r="A31" s="48" t="s">
        <v>291</v>
      </c>
      <c r="C31" s="54">
        <v>0</v>
      </c>
      <c r="D31" s="53">
        <v>1</v>
      </c>
      <c r="E31" s="53">
        <v>1</v>
      </c>
      <c r="F31" s="53">
        <v>1</v>
      </c>
      <c r="G31" s="53">
        <v>0</v>
      </c>
      <c r="I31" s="10" t="s">
        <v>292</v>
      </c>
    </row>
    <row r="32" spans="1:36" x14ac:dyDescent="0.25">
      <c r="A32" s="48" t="s">
        <v>357</v>
      </c>
      <c r="C32" s="54">
        <v>0</v>
      </c>
      <c r="D32" s="53">
        <v>1</v>
      </c>
      <c r="E32" s="53">
        <v>1</v>
      </c>
      <c r="F32" s="53">
        <v>1</v>
      </c>
      <c r="G32" s="53">
        <v>1</v>
      </c>
      <c r="I32" s="10"/>
    </row>
    <row r="33" spans="1:36" x14ac:dyDescent="0.25">
      <c r="A33" s="48" t="s">
        <v>283</v>
      </c>
      <c r="C33" s="54">
        <v>1</v>
      </c>
      <c r="D33" s="53">
        <v>0</v>
      </c>
      <c r="E33" s="53">
        <v>0</v>
      </c>
      <c r="F33" s="53">
        <v>0</v>
      </c>
      <c r="G33" s="53">
        <v>0</v>
      </c>
      <c r="H33" s="6"/>
      <c r="I33" s="10" t="s">
        <v>286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48" t="s">
        <v>296</v>
      </c>
      <c r="C34" s="54">
        <v>1</v>
      </c>
      <c r="D34" s="53">
        <v>0</v>
      </c>
      <c r="E34" s="53">
        <v>0</v>
      </c>
      <c r="F34" s="53">
        <v>0</v>
      </c>
      <c r="G34" s="53">
        <v>1</v>
      </c>
      <c r="I34" s="10" t="s">
        <v>297</v>
      </c>
    </row>
    <row r="35" spans="1:36" x14ac:dyDescent="0.25">
      <c r="A35" s="48" t="s">
        <v>303</v>
      </c>
      <c r="C35" s="39">
        <v>1</v>
      </c>
      <c r="D35" s="38">
        <v>0</v>
      </c>
      <c r="E35" s="38">
        <v>0</v>
      </c>
      <c r="F35" s="38">
        <v>1</v>
      </c>
      <c r="G35" s="38">
        <v>0</v>
      </c>
      <c r="I35" s="10" t="s">
        <v>306</v>
      </c>
      <c r="AJ35" t="s">
        <v>305</v>
      </c>
    </row>
    <row r="36" spans="1:36" x14ac:dyDescent="0.25">
      <c r="A36" s="48" t="s">
        <v>304</v>
      </c>
      <c r="C36" s="39">
        <v>1</v>
      </c>
      <c r="D36" s="38">
        <v>0</v>
      </c>
      <c r="E36" s="38">
        <v>0</v>
      </c>
      <c r="F36" s="38">
        <v>1</v>
      </c>
      <c r="G36" s="38">
        <v>1</v>
      </c>
      <c r="I36" s="10" t="s">
        <v>306</v>
      </c>
      <c r="AJ36" t="s">
        <v>305</v>
      </c>
    </row>
    <row r="37" spans="1:36" x14ac:dyDescent="0.25">
      <c r="A37" s="82"/>
      <c r="C37" s="81"/>
      <c r="D37" s="80"/>
      <c r="E37" s="80"/>
      <c r="F37" s="80"/>
      <c r="G37" s="80"/>
      <c r="I37" s="10"/>
    </row>
    <row r="38" spans="1:36" ht="15.75" thickBot="1" x14ac:dyDescent="0.3">
      <c r="A38" s="9" t="s">
        <v>418</v>
      </c>
      <c r="B38" s="4"/>
      <c r="C38" s="4">
        <v>31</v>
      </c>
      <c r="D38" s="4">
        <v>30</v>
      </c>
      <c r="E38" s="4">
        <v>29</v>
      </c>
      <c r="F38" s="4">
        <v>28</v>
      </c>
      <c r="G38" s="4">
        <v>27</v>
      </c>
      <c r="H38" s="4">
        <v>26</v>
      </c>
      <c r="I38" s="4">
        <v>25</v>
      </c>
      <c r="J38" s="4">
        <v>24</v>
      </c>
      <c r="K38" s="4">
        <v>23</v>
      </c>
      <c r="L38" s="4">
        <v>22</v>
      </c>
      <c r="M38" s="4">
        <v>21</v>
      </c>
      <c r="N38" s="4">
        <v>20</v>
      </c>
      <c r="O38" s="4">
        <v>19</v>
      </c>
      <c r="P38" s="4">
        <v>18</v>
      </c>
      <c r="Q38" s="4">
        <v>17</v>
      </c>
      <c r="R38" s="4">
        <v>16</v>
      </c>
      <c r="S38" s="4">
        <v>15</v>
      </c>
      <c r="T38" s="4">
        <v>14</v>
      </c>
      <c r="U38" s="4">
        <v>13</v>
      </c>
      <c r="V38" s="4">
        <v>12</v>
      </c>
      <c r="W38" s="4">
        <v>11</v>
      </c>
      <c r="X38" s="4">
        <v>10</v>
      </c>
      <c r="Y38" s="4">
        <v>9</v>
      </c>
      <c r="Z38" s="4">
        <v>8</v>
      </c>
      <c r="AA38" s="4">
        <v>7</v>
      </c>
      <c r="AB38" s="4">
        <v>6</v>
      </c>
      <c r="AC38" s="4">
        <v>5</v>
      </c>
      <c r="AD38" s="4">
        <v>4</v>
      </c>
      <c r="AE38" s="4">
        <v>3</v>
      </c>
      <c r="AF38" s="4">
        <v>2</v>
      </c>
      <c r="AG38" s="4">
        <v>1</v>
      </c>
      <c r="AH38" s="4">
        <v>0</v>
      </c>
    </row>
    <row r="39" spans="1:36" x14ac:dyDescent="0.25">
      <c r="A39" s="82"/>
      <c r="C39" s="164" t="s">
        <v>406</v>
      </c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6"/>
      <c r="S39" s="164" t="s">
        <v>408</v>
      </c>
      <c r="T39" s="165"/>
      <c r="U39" s="165"/>
      <c r="V39" s="165"/>
      <c r="W39" s="165"/>
      <c r="X39" s="165"/>
      <c r="Y39" s="165"/>
      <c r="Z39" s="166"/>
      <c r="AA39" s="164" t="s">
        <v>407</v>
      </c>
      <c r="AB39" s="165"/>
      <c r="AC39" s="165"/>
      <c r="AD39" s="165"/>
      <c r="AE39" s="165"/>
      <c r="AF39" s="165"/>
      <c r="AG39" s="165"/>
      <c r="AH39" s="166"/>
      <c r="AJ39" t="s">
        <v>416</v>
      </c>
    </row>
    <row r="41" spans="1:36" ht="18" thickBot="1" x14ac:dyDescent="0.35">
      <c r="A41" s="57" t="s">
        <v>345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6" ht="15.75" thickTop="1" x14ac:dyDescent="0.25">
      <c r="A42" s="22" t="s">
        <v>346</v>
      </c>
      <c r="C42" s="167">
        <v>16384</v>
      </c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9"/>
    </row>
    <row r="44" spans="1:36" ht="15.75" thickBot="1" x14ac:dyDescent="0.3">
      <c r="C44" s="172" t="s">
        <v>361</v>
      </c>
      <c r="D44" s="153"/>
      <c r="E44" s="153"/>
      <c r="F44" s="153"/>
      <c r="G44" s="153" t="s">
        <v>362</v>
      </c>
      <c r="H44" s="153"/>
      <c r="I44" s="153"/>
      <c r="J44" s="153"/>
      <c r="K44" s="153" t="s">
        <v>363</v>
      </c>
      <c r="L44" s="153"/>
      <c r="M44" s="153"/>
      <c r="N44" s="153"/>
      <c r="O44" s="153"/>
      <c r="P44" s="153"/>
      <c r="Q44" s="153"/>
      <c r="R44" s="153"/>
      <c r="S44" s="153" t="s">
        <v>422</v>
      </c>
      <c r="T44" s="153"/>
      <c r="U44" s="153"/>
      <c r="V44" s="153"/>
      <c r="W44" s="153"/>
      <c r="X44" s="153"/>
      <c r="Y44" s="153"/>
      <c r="Z44" s="153"/>
      <c r="AA44" s="171" t="s">
        <v>423</v>
      </c>
      <c r="AB44" s="171"/>
      <c r="AC44" s="171"/>
      <c r="AD44" s="171"/>
      <c r="AE44" s="171"/>
      <c r="AF44" s="171"/>
      <c r="AG44" s="171"/>
      <c r="AH44" s="171"/>
    </row>
    <row r="45" spans="1:36" ht="15.75" thickBot="1" x14ac:dyDescent="0.3">
      <c r="A45" s="23" t="s">
        <v>347</v>
      </c>
      <c r="B45" s="3"/>
      <c r="C45" s="170" t="s">
        <v>348</v>
      </c>
      <c r="D45" s="170"/>
      <c r="E45" s="170"/>
      <c r="F45" s="170"/>
      <c r="G45" s="170"/>
      <c r="H45" s="170"/>
      <c r="I45" s="170"/>
      <c r="J45" s="170"/>
      <c r="K45" s="170" t="s">
        <v>349</v>
      </c>
      <c r="L45" s="170"/>
      <c r="M45" s="170"/>
      <c r="N45" s="170"/>
      <c r="O45" s="170"/>
      <c r="P45" s="170"/>
      <c r="Q45" s="170"/>
      <c r="R45" s="170"/>
      <c r="S45" s="170" t="s">
        <v>350</v>
      </c>
      <c r="T45" s="170"/>
      <c r="U45" s="170"/>
      <c r="V45" s="170"/>
      <c r="W45" s="170"/>
      <c r="X45" s="170"/>
      <c r="Y45" s="170"/>
      <c r="Z45" s="170"/>
      <c r="AA45" s="170" t="s">
        <v>351</v>
      </c>
      <c r="AB45" s="170"/>
      <c r="AC45" s="170"/>
      <c r="AD45" s="170"/>
      <c r="AE45" s="170"/>
      <c r="AF45" s="170"/>
      <c r="AG45" s="170"/>
      <c r="AH45" s="170"/>
    </row>
    <row r="46" spans="1:36" x14ac:dyDescent="0.25">
      <c r="C46" s="164" t="s">
        <v>364</v>
      </c>
      <c r="D46" s="165"/>
      <c r="E46" s="165"/>
      <c r="F46" s="165"/>
      <c r="G46" s="165" t="s">
        <v>424</v>
      </c>
      <c r="H46" s="165"/>
      <c r="I46" s="165"/>
      <c r="J46" s="166"/>
      <c r="K46" s="164" t="s">
        <v>352</v>
      </c>
      <c r="L46" s="165"/>
      <c r="M46" s="165"/>
      <c r="N46" s="165"/>
      <c r="O46" s="165"/>
      <c r="P46" s="165"/>
      <c r="Q46" s="165"/>
      <c r="R46" s="166"/>
      <c r="S46" s="164" t="s">
        <v>353</v>
      </c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6"/>
    </row>
    <row r="48" spans="1:36" ht="15.75" thickBot="1" x14ac:dyDescent="0.3">
      <c r="A48" s="23" t="s">
        <v>364</v>
      </c>
    </row>
    <row r="49" spans="1:3" x14ac:dyDescent="0.25">
      <c r="A49" s="22" t="s">
        <v>354</v>
      </c>
      <c r="C49" t="s">
        <v>355</v>
      </c>
    </row>
  </sheetData>
  <mergeCells count="34">
    <mergeCell ref="AA39:AH39"/>
    <mergeCell ref="S39:Z39"/>
    <mergeCell ref="K46:R46"/>
    <mergeCell ref="C42:AH42"/>
    <mergeCell ref="C45:J45"/>
    <mergeCell ref="K45:R45"/>
    <mergeCell ref="S45:Z45"/>
    <mergeCell ref="AA45:AH45"/>
    <mergeCell ref="K44:R44"/>
    <mergeCell ref="S44:Z44"/>
    <mergeCell ref="AA44:AH44"/>
    <mergeCell ref="S46:AH46"/>
    <mergeCell ref="C44:F44"/>
    <mergeCell ref="J10:N10"/>
    <mergeCell ref="O10:R10"/>
    <mergeCell ref="C46:F46"/>
    <mergeCell ref="G46:J46"/>
    <mergeCell ref="C39:R39"/>
    <mergeCell ref="G44:J44"/>
    <mergeCell ref="I12:L12"/>
    <mergeCell ref="AA5:AH5"/>
    <mergeCell ref="AA10:AH10"/>
    <mergeCell ref="S10:Z10"/>
    <mergeCell ref="D14:AH14"/>
    <mergeCell ref="AA7:AH7"/>
    <mergeCell ref="M11:AH11"/>
    <mergeCell ref="M12:AH12"/>
    <mergeCell ref="AA8:AH8"/>
    <mergeCell ref="AA6:AD6"/>
    <mergeCell ref="AE6:AH6"/>
    <mergeCell ref="V8:Y8"/>
    <mergeCell ref="V9:Y9"/>
    <mergeCell ref="AA9:AD9"/>
    <mergeCell ref="AE9:AH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19" sqref="M19"/>
    </sheetView>
  </sheetViews>
  <sheetFormatPr defaultRowHeight="15" x14ac:dyDescent="0.25"/>
  <cols>
    <col min="1" max="1" width="33.42578125" bestFit="1" customWidth="1"/>
    <col min="2" max="2" width="2.42578125" customWidth="1"/>
    <col min="3" max="10" width="2.85546875" style="21" customWidth="1"/>
    <col min="11" max="12" width="6" style="21" customWidth="1"/>
    <col min="13" max="13" width="100.28515625" customWidth="1"/>
  </cols>
  <sheetData>
    <row r="1" spans="1:13" ht="20.25" thickBot="1" x14ac:dyDescent="0.35">
      <c r="A1" s="124" t="s">
        <v>208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"/>
    </row>
    <row r="2" spans="1:13" ht="15.75" thickTop="1" x14ac:dyDescent="0.25"/>
    <row r="3" spans="1:13" ht="15.75" thickBot="1" x14ac:dyDescent="0.3">
      <c r="A3" s="3" t="s">
        <v>0</v>
      </c>
      <c r="B3" s="3"/>
      <c r="C3" s="32">
        <v>7</v>
      </c>
      <c r="D3" s="32">
        <v>6</v>
      </c>
      <c r="E3" s="32">
        <v>5</v>
      </c>
      <c r="F3" s="32">
        <v>4</v>
      </c>
      <c r="G3" s="32">
        <v>3</v>
      </c>
      <c r="H3" s="32">
        <v>2</v>
      </c>
      <c r="I3" s="32">
        <v>1</v>
      </c>
      <c r="J3" s="32">
        <v>0</v>
      </c>
      <c r="K3" s="32" t="s">
        <v>209</v>
      </c>
      <c r="L3" s="32" t="s">
        <v>213</v>
      </c>
      <c r="M3" s="3" t="s">
        <v>182</v>
      </c>
    </row>
    <row r="4" spans="1:13" x14ac:dyDescent="0.25">
      <c r="A4" s="22" t="s">
        <v>215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f>_xlfn.DECIMAL(CONCATENATE(C4,D4,E4,F4,G4,H4,I4,J4),2)</f>
        <v>0</v>
      </c>
      <c r="L4" s="21" t="str">
        <f>DEC2HEX(K4,2)&amp;"h"</f>
        <v>00h</v>
      </c>
    </row>
    <row r="5" spans="1:13" x14ac:dyDescent="0.25">
      <c r="A5" s="22" t="s">
        <v>210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f t="shared" ref="K5:K7" si="0">_xlfn.DECIMAL(CONCATENATE(C5,D5,E5,F5,G5,H5,I5,J5),2)</f>
        <v>5</v>
      </c>
      <c r="L5" s="21" t="str">
        <f t="shared" ref="L5:L7" si="1">DEC2HEX(K5,2)&amp;"h"</f>
        <v>05h</v>
      </c>
    </row>
    <row r="6" spans="1:13" x14ac:dyDescent="0.25">
      <c r="A6" s="22" t="s">
        <v>211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1</v>
      </c>
      <c r="I6" s="21">
        <v>1</v>
      </c>
      <c r="J6" s="21">
        <v>0</v>
      </c>
      <c r="K6" s="21">
        <f t="shared" si="0"/>
        <v>6</v>
      </c>
      <c r="L6" s="21" t="str">
        <f t="shared" si="1"/>
        <v>06h</v>
      </c>
    </row>
    <row r="7" spans="1:13" x14ac:dyDescent="0.25">
      <c r="A7" s="22" t="s">
        <v>212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1</v>
      </c>
      <c r="J7" s="21">
        <v>1</v>
      </c>
      <c r="K7" s="21">
        <f t="shared" si="0"/>
        <v>7</v>
      </c>
      <c r="L7" s="21" t="str">
        <f t="shared" si="1"/>
        <v>07h</v>
      </c>
    </row>
    <row r="8" spans="1:13" x14ac:dyDescent="0.25">
      <c r="A8" s="22"/>
    </row>
    <row r="9" spans="1:13" x14ac:dyDescent="0.25">
      <c r="A9" s="22"/>
    </row>
    <row r="10" spans="1:13" ht="20.25" thickBot="1" x14ac:dyDescent="0.35">
      <c r="A10" s="100" t="s">
        <v>607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"/>
    </row>
    <row r="11" spans="1:13" ht="15.75" thickTop="1" x14ac:dyDescent="0.25">
      <c r="A11" s="22"/>
    </row>
    <row r="12" spans="1:13" ht="15.75" thickBot="1" x14ac:dyDescent="0.3">
      <c r="A12" s="3" t="s">
        <v>0</v>
      </c>
      <c r="B12" s="3"/>
      <c r="C12" s="103">
        <v>7</v>
      </c>
      <c r="D12" s="103">
        <v>6</v>
      </c>
      <c r="E12" s="103">
        <v>5</v>
      </c>
      <c r="F12" s="103">
        <v>4</v>
      </c>
      <c r="G12" s="103">
        <v>3</v>
      </c>
      <c r="H12" s="103">
        <v>2</v>
      </c>
      <c r="I12" s="103">
        <v>1</v>
      </c>
      <c r="J12" s="103">
        <v>0</v>
      </c>
      <c r="K12" s="103" t="s">
        <v>209</v>
      </c>
      <c r="L12" s="103" t="s">
        <v>213</v>
      </c>
      <c r="M12" s="3" t="s">
        <v>182</v>
      </c>
    </row>
    <row r="13" spans="1:13" x14ac:dyDescent="0.25">
      <c r="A13" s="22" t="s">
        <v>608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101">
        <f>_xlfn.DECIMAL(CONCATENATE(C13,D13,E13,F13,G13,H13,I13,J13),2)</f>
        <v>0</v>
      </c>
      <c r="L13" s="101" t="str">
        <f>DEC2HEX(K13,2)&amp;"h"</f>
        <v>00h</v>
      </c>
      <c r="M13" t="s">
        <v>612</v>
      </c>
    </row>
    <row r="14" spans="1:13" x14ac:dyDescent="0.25">
      <c r="A14" s="22" t="s">
        <v>609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21">
        <v>0</v>
      </c>
      <c r="J14" s="21">
        <v>1</v>
      </c>
      <c r="K14" s="101">
        <f t="shared" ref="K14:K18" si="2">_xlfn.DECIMAL(CONCATENATE(C14,D14,E14,F14,G14,H14,I14,J14),2)</f>
        <v>1</v>
      </c>
      <c r="L14" s="101" t="str">
        <f t="shared" ref="L14:L18" si="3">DEC2HEX(K14,2)&amp;"h"</f>
        <v>01h</v>
      </c>
      <c r="M14" t="s">
        <v>612</v>
      </c>
    </row>
    <row r="15" spans="1:13" x14ac:dyDescent="0.25">
      <c r="A15" s="22" t="s">
        <v>610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21">
        <v>1</v>
      </c>
      <c r="J15" s="21">
        <v>0</v>
      </c>
      <c r="K15" s="101">
        <f t="shared" si="2"/>
        <v>2</v>
      </c>
      <c r="L15" s="101" t="str">
        <f t="shared" si="3"/>
        <v>02h</v>
      </c>
      <c r="M15" t="s">
        <v>612</v>
      </c>
    </row>
    <row r="16" spans="1:13" x14ac:dyDescent="0.25">
      <c r="A16" s="22" t="s">
        <v>611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21">
        <v>1</v>
      </c>
      <c r="J16" s="21">
        <v>1</v>
      </c>
      <c r="K16" s="101">
        <f t="shared" si="2"/>
        <v>3</v>
      </c>
      <c r="L16" s="101" t="str">
        <f t="shared" si="3"/>
        <v>03h</v>
      </c>
      <c r="M16" t="s">
        <v>612</v>
      </c>
    </row>
    <row r="17" spans="1:13" x14ac:dyDescent="0.25">
      <c r="A17" s="22" t="s">
        <v>613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0</v>
      </c>
      <c r="K17" s="21">
        <f t="shared" si="2"/>
        <v>4</v>
      </c>
      <c r="L17" s="21" t="str">
        <f t="shared" si="3"/>
        <v>04h</v>
      </c>
      <c r="M17" t="s">
        <v>614</v>
      </c>
    </row>
    <row r="18" spans="1:13" x14ac:dyDescent="0.25">
      <c r="A18" s="22" t="s">
        <v>615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1</v>
      </c>
      <c r="I18" s="21">
        <v>0</v>
      </c>
      <c r="J18" s="21">
        <v>1</v>
      </c>
      <c r="K18" s="21">
        <f t="shared" si="2"/>
        <v>5</v>
      </c>
      <c r="L18" s="21" t="str">
        <f t="shared" si="3"/>
        <v>05h</v>
      </c>
      <c r="M18" s="174" t="s">
        <v>616</v>
      </c>
    </row>
    <row r="19" spans="1:13" x14ac:dyDescent="0.25">
      <c r="A19" s="22"/>
    </row>
    <row r="20" spans="1:13" x14ac:dyDescent="0.25">
      <c r="A20" s="22"/>
    </row>
    <row r="21" spans="1:13" x14ac:dyDescent="0.25">
      <c r="A21" s="22"/>
    </row>
    <row r="22" spans="1:13" x14ac:dyDescent="0.25">
      <c r="A22" s="22"/>
    </row>
    <row r="23" spans="1:13" x14ac:dyDescent="0.25">
      <c r="A23" s="22"/>
    </row>
    <row r="24" spans="1:13" x14ac:dyDescent="0.25">
      <c r="A24" s="22"/>
    </row>
    <row r="25" spans="1:13" x14ac:dyDescent="0.25">
      <c r="A25" s="22"/>
    </row>
    <row r="26" spans="1:13" x14ac:dyDescent="0.25">
      <c r="A26" s="22"/>
    </row>
    <row r="27" spans="1:13" x14ac:dyDescent="0.25">
      <c r="A27" s="22"/>
    </row>
    <row r="28" spans="1:13" x14ac:dyDescent="0.25">
      <c r="A28" s="22"/>
    </row>
    <row r="29" spans="1:13" x14ac:dyDescent="0.25">
      <c r="A29" s="22"/>
    </row>
    <row r="30" spans="1:13" x14ac:dyDescent="0.25">
      <c r="A30" s="22"/>
    </row>
    <row r="31" spans="1:13" x14ac:dyDescent="0.25">
      <c r="A31" s="22"/>
    </row>
    <row r="32" spans="1:13" x14ac:dyDescent="0.25">
      <c r="A32" s="22"/>
    </row>
    <row r="33" spans="1:1" x14ac:dyDescent="0.25">
      <c r="A33" s="22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120</v>
      </c>
    </row>
    <row r="4" spans="1:20" x14ac:dyDescent="0.25">
      <c r="A4" s="33" t="s">
        <v>230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 t="s">
        <v>231</v>
      </c>
      <c r="T4" s="10" t="s">
        <v>122</v>
      </c>
    </row>
    <row r="5" spans="1:20" x14ac:dyDescent="0.25">
      <c r="A5" s="33" t="s">
        <v>119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1</v>
      </c>
      <c r="R5" s="34" t="s">
        <v>121</v>
      </c>
      <c r="T5" s="10" t="s">
        <v>129</v>
      </c>
    </row>
    <row r="6" spans="1:20" x14ac:dyDescent="0.25">
      <c r="A6" s="33" t="s">
        <v>228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1</v>
      </c>
      <c r="O6" s="138" t="s">
        <v>229</v>
      </c>
      <c r="P6" s="138"/>
      <c r="Q6" s="138"/>
      <c r="R6" s="138"/>
      <c r="T6" s="10" t="s">
        <v>338</v>
      </c>
    </row>
    <row r="7" spans="1:20" x14ac:dyDescent="0.25">
      <c r="A7" s="33" t="s">
        <v>126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1</v>
      </c>
      <c r="K7" s="138" t="s">
        <v>123</v>
      </c>
      <c r="L7" s="138"/>
      <c r="M7" s="138"/>
      <c r="N7" s="138"/>
      <c r="O7" s="138"/>
      <c r="P7" s="138"/>
      <c r="Q7" s="138"/>
      <c r="R7" s="138"/>
      <c r="T7" s="10"/>
    </row>
    <row r="8" spans="1:20" x14ac:dyDescent="0.25">
      <c r="A8" s="33" t="s">
        <v>125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</v>
      </c>
      <c r="J8" s="34" t="s">
        <v>124</v>
      </c>
      <c r="K8" s="138" t="s">
        <v>123</v>
      </c>
      <c r="L8" s="138"/>
      <c r="M8" s="138"/>
      <c r="N8" s="138"/>
      <c r="O8" s="138"/>
      <c r="P8" s="138"/>
      <c r="Q8" s="138"/>
      <c r="R8" s="138"/>
      <c r="T8" s="10"/>
    </row>
    <row r="9" spans="1:20" x14ac:dyDescent="0.25">
      <c r="A9" s="33" t="s">
        <v>127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1</v>
      </c>
      <c r="I9" s="34">
        <v>0</v>
      </c>
      <c r="J9" s="34" t="s">
        <v>124</v>
      </c>
      <c r="K9" s="138" t="s">
        <v>123</v>
      </c>
      <c r="L9" s="138"/>
      <c r="M9" s="138"/>
      <c r="N9" s="138"/>
      <c r="O9" s="138"/>
      <c r="P9" s="138"/>
      <c r="Q9" s="138"/>
      <c r="R9" s="138"/>
      <c r="T9" s="10"/>
    </row>
    <row r="10" spans="1:20" x14ac:dyDescent="0.25">
      <c r="A10" s="33" t="s">
        <v>128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1</v>
      </c>
      <c r="I10" s="34">
        <v>1</v>
      </c>
      <c r="J10" s="34" t="s">
        <v>124</v>
      </c>
      <c r="K10" s="138" t="s">
        <v>123</v>
      </c>
      <c r="L10" s="138"/>
      <c r="M10" s="138"/>
      <c r="N10" s="138"/>
      <c r="O10" s="138"/>
      <c r="P10" s="138"/>
      <c r="Q10" s="138"/>
      <c r="R10" s="138"/>
      <c r="T10" s="10"/>
    </row>
    <row r="11" spans="1:20" x14ac:dyDescent="0.25">
      <c r="A11" s="7" t="s">
        <v>226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138" t="s">
        <v>227</v>
      </c>
      <c r="L11" s="138"/>
      <c r="M11" s="138"/>
      <c r="N11" s="138"/>
      <c r="O11" s="138"/>
      <c r="P11" s="138"/>
      <c r="Q11" s="138"/>
      <c r="R11" s="138"/>
      <c r="T11" s="10" t="s">
        <v>339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335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336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12" t="s">
        <v>337</v>
      </c>
      <c r="L14" s="113"/>
      <c r="M14" s="113"/>
      <c r="N14" s="113"/>
      <c r="O14" s="113"/>
      <c r="P14" s="113"/>
      <c r="Q14" s="113"/>
      <c r="R14" s="114"/>
      <c r="T14" s="10" t="s">
        <v>340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3" style="54" customWidth="1"/>
    <col min="2" max="2" width="89.42578125" customWidth="1"/>
  </cols>
  <sheetData>
    <row r="1" spans="1:2" ht="20.25" thickBot="1" x14ac:dyDescent="0.35">
      <c r="A1" s="124" t="s">
        <v>370</v>
      </c>
      <c r="B1" s="124"/>
    </row>
    <row r="2" spans="1:2" ht="15.75" thickTop="1" x14ac:dyDescent="0.25"/>
    <row r="3" spans="1:2" x14ac:dyDescent="0.25">
      <c r="A3" s="54">
        <v>1</v>
      </c>
      <c r="B3" t="s">
        <v>371</v>
      </c>
    </row>
    <row r="4" spans="1:2" x14ac:dyDescent="0.25">
      <c r="A4" s="54">
        <v>2</v>
      </c>
      <c r="B4" t="s">
        <v>372</v>
      </c>
    </row>
    <row r="5" spans="1:2" x14ac:dyDescent="0.25">
      <c r="A5" s="54">
        <v>3</v>
      </c>
      <c r="B5" t="s">
        <v>373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- Terra</vt:lpstr>
      <vt:lpstr>Summary - FlowerPot</vt:lpstr>
      <vt:lpstr>Terra-Math</vt:lpstr>
      <vt:lpstr>FlowerPot-TinyMath</vt:lpstr>
      <vt:lpstr>Terra&amp;FlowerPot-Instructions</vt:lpstr>
      <vt:lpstr>BIOS</vt:lpstr>
      <vt:lpstr>Feature ID</vt:lpstr>
      <vt:lpstr>Graphics Adapter Call</vt:lpstr>
      <vt:lpstr>Security Tips</vt:lpstr>
      <vt:lpstr>MarkGen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2018-10-13T04:12:37Z</dcterms:modified>
</cp:coreProperties>
</file>