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EG2\BBsalmon\Run Reconstruction\2018\Syrah Annual_updated_22Oct18\Syrah Annual\Syrah\outputFiles\Annual Summary\"/>
    </mc:Choice>
  </mc:AlternateContent>
  <xr:revisionPtr revIDLastSave="0" documentId="13_ncr:1_{D4CEE52E-34BF-4C5B-B32B-E7372BB08F62}" xr6:coauthVersionLast="37" xr6:coauthVersionMax="37" xr10:uidLastSave="{00000000-0000-0000-0000-000000000000}"/>
  <bookViews>
    <workbookView xWindow="0" yWindow="0" windowWidth="28800" windowHeight="14565" xr2:uid="{00000000-000D-0000-FFFF-FFFF00000000}"/>
  </bookViews>
  <sheets>
    <sheet name=" Wood   2018  Total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T10" i="1" s="1"/>
  <c r="U3" i="1"/>
  <c r="U10" i="1" s="1"/>
  <c r="V3" i="1"/>
  <c r="V10" i="1" s="1"/>
  <c r="W3" i="1"/>
  <c r="W10" i="1" s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T9" i="1" s="1"/>
  <c r="U8" i="1"/>
  <c r="U9" i="1" s="1"/>
  <c r="V8" i="1"/>
  <c r="V9" i="1" s="1"/>
  <c r="W8" i="1"/>
  <c r="W9" i="1" s="1"/>
  <c r="T2" i="1"/>
  <c r="U2" i="1"/>
  <c r="W2" i="1"/>
  <c r="V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9" i="1"/>
</calcChain>
</file>

<file path=xl/sharedStrings.xml><?xml version="1.0" encoding="utf-8"?>
<sst xmlns="http://schemas.openxmlformats.org/spreadsheetml/2006/main" count="37" uniqueCount="17">
  <si>
    <t>Catch</t>
  </si>
  <si>
    <t>Escapement</t>
  </si>
  <si>
    <t>Reallocated Esc Obs Error</t>
  </si>
  <si>
    <t>Igushik Set</t>
  </si>
  <si>
    <t>NA</t>
  </si>
  <si>
    <t>WRSHA</t>
  </si>
  <si>
    <t>Offshore Catch</t>
  </si>
  <si>
    <t>Total</t>
  </si>
  <si>
    <t>% of Total</t>
  </si>
  <si>
    <t>HarvestRate</t>
  </si>
  <si>
    <t>2-Ocean</t>
  </si>
  <si>
    <t>3-Ocean</t>
  </si>
  <si>
    <t>1-Ocean</t>
  </si>
  <si>
    <t>4-Ocean</t>
  </si>
  <si>
    <t>Bin</t>
  </si>
  <si>
    <t>Wood</t>
  </si>
  <si>
    <t>Nushagak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</si>
</sst>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9" fontId="0" fillId="0" borderId="0" xfId="1" applyFont="1"/>
    <xf numFmtId="165" fontId="0" fillId="0" borderId="0" xfId="43" applyNumberFormat="1" applyFont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workbookViewId="0">
      <selection activeCell="H16" sqref="H16:Q26"/>
    </sheetView>
  </sheetViews>
  <sheetFormatPr defaultRowHeight="15" x14ac:dyDescent="0.25"/>
  <cols>
    <col min="1" max="1" width="23.5703125" bestFit="1" customWidth="1"/>
    <col min="2" max="3" width="9.28515625" bestFit="1" customWidth="1"/>
    <col min="4" max="4" width="12" bestFit="1" customWidth="1"/>
    <col min="5" max="6" width="9.28515625" bestFit="1" customWidth="1"/>
    <col min="7" max="7" width="8.28515625" bestFit="1" customWidth="1"/>
    <col min="8" max="8" width="12" bestFit="1" customWidth="1"/>
    <col min="9" max="9" width="12.140625" bestFit="1" customWidth="1"/>
    <col min="10" max="10" width="14.28515625" bestFit="1" customWidth="1"/>
    <col min="11" max="11" width="13.28515625" bestFit="1" customWidth="1"/>
    <col min="12" max="12" width="12.140625" bestFit="1" customWidth="1"/>
    <col min="13" max="13" width="12" bestFit="1" customWidth="1"/>
    <col min="14" max="14" width="10.5703125" bestFit="1" customWidth="1"/>
    <col min="15" max="16" width="13.28515625" bestFit="1" customWidth="1"/>
    <col min="17" max="17" width="10.5703125" bestFit="1" customWidth="1"/>
    <col min="18" max="18" width="12" bestFit="1" customWidth="1"/>
    <col min="19" max="19" width="9.28515625" bestFit="1" customWidth="1"/>
    <col min="20" max="20" width="9.28515625" customWidth="1"/>
  </cols>
  <sheetData>
    <row r="1" spans="1:23" x14ac:dyDescent="0.25">
      <c r="B1">
        <v>0.1</v>
      </c>
      <c r="C1">
        <v>0.2</v>
      </c>
      <c r="D1">
        <v>0.3</v>
      </c>
      <c r="E1">
        <v>0.4</v>
      </c>
      <c r="F1">
        <v>0.5</v>
      </c>
      <c r="G1">
        <v>1.1000000000000001</v>
      </c>
      <c r="H1">
        <v>1.2</v>
      </c>
      <c r="I1">
        <v>1.3</v>
      </c>
      <c r="J1">
        <v>1.4</v>
      </c>
      <c r="K1">
        <v>1.5</v>
      </c>
      <c r="L1">
        <v>2.1</v>
      </c>
      <c r="M1">
        <v>2.2000000000000002</v>
      </c>
      <c r="N1">
        <v>2.2999999999999998</v>
      </c>
      <c r="O1">
        <v>2.4</v>
      </c>
      <c r="P1">
        <v>3.1</v>
      </c>
      <c r="Q1">
        <v>3.2</v>
      </c>
      <c r="R1">
        <v>3.3</v>
      </c>
      <c r="S1">
        <v>3.4</v>
      </c>
      <c r="T1" t="s">
        <v>12</v>
      </c>
      <c r="U1" t="s">
        <v>10</v>
      </c>
      <c r="V1" t="s">
        <v>11</v>
      </c>
      <c r="W1" t="s">
        <v>13</v>
      </c>
    </row>
    <row r="2" spans="1:23" x14ac:dyDescent="0.25">
      <c r="A2" t="s">
        <v>0</v>
      </c>
      <c r="B2">
        <v>0</v>
      </c>
      <c r="C2">
        <v>0</v>
      </c>
      <c r="D2">
        <v>2633.035382</v>
      </c>
      <c r="E2">
        <v>0</v>
      </c>
      <c r="F2">
        <v>0</v>
      </c>
      <c r="G2" s="1">
        <v>2.2273047110000002E-9</v>
      </c>
      <c r="H2">
        <v>12189017.16</v>
      </c>
      <c r="I2">
        <v>1824203.3130000001</v>
      </c>
      <c r="J2" s="1">
        <v>6.3949378339999997E-9</v>
      </c>
      <c r="K2">
        <v>0</v>
      </c>
      <c r="L2">
        <v>2165.0702150000002</v>
      </c>
      <c r="M2">
        <v>32877.753190000003</v>
      </c>
      <c r="N2" s="1">
        <v>4.123653854E-8</v>
      </c>
      <c r="O2">
        <v>0</v>
      </c>
      <c r="P2">
        <v>0</v>
      </c>
      <c r="Q2">
        <v>0</v>
      </c>
      <c r="R2">
        <v>766.44422689999999</v>
      </c>
      <c r="S2">
        <v>0</v>
      </c>
      <c r="T2">
        <f>SUM(B2,G2,L2,P2)</f>
        <v>2165.0702150022275</v>
      </c>
      <c r="U2">
        <f>SUM(C2,H2,M2,Q2)</f>
        <v>12221894.91319</v>
      </c>
      <c r="V2">
        <f>SUM(D2,I2,N2,R2)</f>
        <v>1827602.7926089414</v>
      </c>
      <c r="W2">
        <f>SUM(E2,J2,O2,S2)</f>
        <v>6.3949378339999997E-9</v>
      </c>
    </row>
    <row r="3" spans="1:23" x14ac:dyDescent="0.25">
      <c r="A3" t="s">
        <v>1</v>
      </c>
      <c r="B3" s="1">
        <v>5.0000000000000001E-101</v>
      </c>
      <c r="C3" s="1">
        <v>5.0000000000000001E-101</v>
      </c>
      <c r="D3">
        <v>460.40144070000002</v>
      </c>
      <c r="E3" s="1">
        <v>5.0000000000000001E-101</v>
      </c>
      <c r="F3" s="1">
        <v>5.0000000000000001E-101</v>
      </c>
      <c r="G3" s="1">
        <v>1.361360876E-9</v>
      </c>
      <c r="H3">
        <v>7166856.2290000003</v>
      </c>
      <c r="I3">
        <v>318972.4828</v>
      </c>
      <c r="J3" s="1">
        <v>2.576726133E-9</v>
      </c>
      <c r="K3" s="1">
        <v>5.0000000000000001E-101</v>
      </c>
      <c r="L3">
        <v>1323.3222510000001</v>
      </c>
      <c r="M3">
        <v>19331.347809999999</v>
      </c>
      <c r="N3" s="1">
        <v>7.2104468800000002E-9</v>
      </c>
      <c r="O3" s="1">
        <v>5.0000000000000001E-101</v>
      </c>
      <c r="P3" s="1">
        <v>5.0000000000000001E-101</v>
      </c>
      <c r="Q3" s="1">
        <v>5.0000000000000001E-101</v>
      </c>
      <c r="R3">
        <v>134.01719879999999</v>
      </c>
      <c r="S3" s="1">
        <v>5.0000000000000001E-101</v>
      </c>
      <c r="T3">
        <f t="shared" ref="T3:T8" si="0">SUM(B3,G3,L3,P3)</f>
        <v>1323.3222510013613</v>
      </c>
      <c r="U3">
        <f t="shared" ref="U3:U8" si="1">SUM(C3,H3,M3,Q3)</f>
        <v>7186187.5768100005</v>
      </c>
      <c r="V3">
        <f t="shared" ref="V3:V8" si="2">SUM(D3,I3,N3,R3)</f>
        <v>319566.9014395072</v>
      </c>
      <c r="W3">
        <f t="shared" ref="W3:W8" si="3">SUM(E3,J3,O3,S3)</f>
        <v>2.576726133E-9</v>
      </c>
    </row>
    <row r="4" spans="1:23" x14ac:dyDescent="0.25">
      <c r="A4" t="s">
        <v>2</v>
      </c>
      <c r="B4">
        <v>0</v>
      </c>
      <c r="C4">
        <v>0</v>
      </c>
      <c r="D4">
        <v>1.0806105331135201E-2</v>
      </c>
      <c r="E4">
        <v>0</v>
      </c>
      <c r="F4">
        <v>0</v>
      </c>
      <c r="G4" s="1">
        <v>3.1952569469195897E-14</v>
      </c>
      <c r="H4">
        <v>168.213642413869</v>
      </c>
      <c r="I4">
        <v>7.4866191612122597</v>
      </c>
      <c r="J4" s="1">
        <v>6.04784684658407E-14</v>
      </c>
      <c r="K4">
        <v>0</v>
      </c>
      <c r="L4">
        <v>3.1059763004470501E-2</v>
      </c>
      <c r="M4">
        <v>0.45372703524493901</v>
      </c>
      <c r="N4" s="1">
        <v>1.6923676076066199E-13</v>
      </c>
      <c r="O4">
        <v>0</v>
      </c>
      <c r="P4">
        <v>0</v>
      </c>
      <c r="Q4">
        <v>0</v>
      </c>
      <c r="R4">
        <v>3.1455244021037199E-3</v>
      </c>
      <c r="S4">
        <v>0</v>
      </c>
      <c r="T4">
        <f t="shared" si="0"/>
        <v>3.1059763004502455E-2</v>
      </c>
      <c r="U4">
        <f t="shared" si="1"/>
        <v>168.66736944911395</v>
      </c>
      <c r="V4">
        <f t="shared" si="2"/>
        <v>7.5005707909456687</v>
      </c>
      <c r="W4">
        <f t="shared" si="3"/>
        <v>6.04784684658407E-14</v>
      </c>
    </row>
    <row r="5" spans="1:23" x14ac:dyDescent="0.25">
      <c r="A5" t="s">
        <v>3</v>
      </c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8689.1868900045793</v>
      </c>
      <c r="I5">
        <v>30491.147879995398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4</v>
      </c>
      <c r="T5">
        <f t="shared" si="0"/>
        <v>0</v>
      </c>
      <c r="U5">
        <f t="shared" si="1"/>
        <v>8689.1868900045793</v>
      </c>
      <c r="V5">
        <f t="shared" si="2"/>
        <v>30491.147879995398</v>
      </c>
      <c r="W5">
        <f t="shared" si="3"/>
        <v>0</v>
      </c>
    </row>
    <row r="6" spans="1:23" x14ac:dyDescent="0.25">
      <c r="A6" t="s">
        <v>5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613516.26007918001</v>
      </c>
      <c r="I6">
        <v>163604.27447798601</v>
      </c>
      <c r="J6">
        <v>0</v>
      </c>
      <c r="K6">
        <v>0</v>
      </c>
      <c r="L6">
        <v>0</v>
      </c>
      <c r="M6">
        <v>4544.9470428343002</v>
      </c>
      <c r="N6">
        <v>0</v>
      </c>
      <c r="O6">
        <v>0</v>
      </c>
      <c r="P6">
        <v>0</v>
      </c>
      <c r="Q6">
        <v>0</v>
      </c>
      <c r="R6">
        <v>0</v>
      </c>
      <c r="S6" t="s">
        <v>4</v>
      </c>
      <c r="T6">
        <f t="shared" si="0"/>
        <v>0</v>
      </c>
      <c r="U6">
        <f t="shared" si="1"/>
        <v>618061.20712201425</v>
      </c>
      <c r="V6">
        <f t="shared" si="2"/>
        <v>163604.27447798601</v>
      </c>
      <c r="W6">
        <f t="shared" si="3"/>
        <v>0</v>
      </c>
    </row>
    <row r="7" spans="1:23" x14ac:dyDescent="0.25">
      <c r="A7" t="s">
        <v>6</v>
      </c>
      <c r="B7" s="1">
        <v>6.77217891346557E-103</v>
      </c>
      <c r="C7" s="1">
        <v>6.77217891346557E-103</v>
      </c>
      <c r="D7">
        <v>41.898761603411103</v>
      </c>
      <c r="E7" s="1">
        <v>6.77217891346557E-103</v>
      </c>
      <c r="F7" s="1">
        <v>6.77217891346557E-103</v>
      </c>
      <c r="G7" s="1">
        <v>4.8606603608556303E-11</v>
      </c>
      <c r="H7">
        <v>270592.52679477102</v>
      </c>
      <c r="I7">
        <v>31656.939118767801</v>
      </c>
      <c r="J7" s="1">
        <v>1.2151624621404999E-10</v>
      </c>
      <c r="K7" s="1">
        <v>6.77217891346557E-103</v>
      </c>
      <c r="L7">
        <v>47.248456484818902</v>
      </c>
      <c r="M7">
        <v>768.70328026030995</v>
      </c>
      <c r="N7" s="1">
        <v>6.5618559836784095E-10</v>
      </c>
      <c r="O7" s="1">
        <v>6.77217891346557E-103</v>
      </c>
      <c r="P7" s="1">
        <v>6.77217891346557E-103</v>
      </c>
      <c r="Q7" s="1">
        <v>6.77217891346557E-103</v>
      </c>
      <c r="R7">
        <v>12.1962143631374</v>
      </c>
      <c r="S7" s="1">
        <v>6.77217891346557E-103</v>
      </c>
      <c r="T7">
        <f t="shared" si="0"/>
        <v>47.248456484867511</v>
      </c>
      <c r="U7">
        <f t="shared" si="1"/>
        <v>271361.23007503134</v>
      </c>
      <c r="V7">
        <f t="shared" si="2"/>
        <v>31711.034094735005</v>
      </c>
      <c r="W7">
        <f t="shared" si="3"/>
        <v>1.2151624621404999E-10</v>
      </c>
    </row>
    <row r="8" spans="1:23" x14ac:dyDescent="0.25">
      <c r="A8" t="s">
        <v>7</v>
      </c>
      <c r="B8" s="1">
        <v>5.0677217891346603E-101</v>
      </c>
      <c r="C8" s="1">
        <v>5.0677217891346603E-101</v>
      </c>
      <c r="D8">
        <v>3135.3463904087398</v>
      </c>
      <c r="E8" s="1">
        <v>5.0677217891346603E-101</v>
      </c>
      <c r="F8" s="1">
        <v>5.0677217891346603E-101</v>
      </c>
      <c r="G8" s="1">
        <v>3.6373041431780301E-9</v>
      </c>
      <c r="H8">
        <v>20248839.576406401</v>
      </c>
      <c r="I8">
        <v>2368935.6438959101</v>
      </c>
      <c r="J8" s="1">
        <v>9.09324069168252E-9</v>
      </c>
      <c r="K8" s="1">
        <v>5.0677217891346603E-101</v>
      </c>
      <c r="L8">
        <v>3535.6719822478199</v>
      </c>
      <c r="M8">
        <v>57523.205050129902</v>
      </c>
      <c r="N8" s="1">
        <v>4.9103340255128602E-8</v>
      </c>
      <c r="O8" s="1">
        <v>5.0677217891346603E-101</v>
      </c>
      <c r="P8" s="1">
        <v>5.0677217891346603E-101</v>
      </c>
      <c r="Q8" s="1">
        <v>5.0677217891346603E-101</v>
      </c>
      <c r="R8">
        <v>912.66078558753998</v>
      </c>
      <c r="S8" s="1">
        <v>5.0677217891346603E-101</v>
      </c>
      <c r="T8">
        <f t="shared" si="0"/>
        <v>3535.6719822514574</v>
      </c>
      <c r="U8">
        <f t="shared" si="1"/>
        <v>20306362.78145653</v>
      </c>
      <c r="V8">
        <f t="shared" si="2"/>
        <v>2372983.6510719554</v>
      </c>
      <c r="W8">
        <f t="shared" si="3"/>
        <v>9.09324069168252E-9</v>
      </c>
    </row>
    <row r="9" spans="1:23" x14ac:dyDescent="0.25">
      <c r="A9" t="s">
        <v>8</v>
      </c>
      <c r="B9" s="2">
        <f>B8/SUM($B$8:$S$8)</f>
        <v>2.2341613229682515E-108</v>
      </c>
      <c r="C9" s="2">
        <f t="shared" ref="C9:S9" si="4">C8/SUM($B$8:$S$8)</f>
        <v>2.2341613229682515E-108</v>
      </c>
      <c r="D9" s="2">
        <f t="shared" si="4"/>
        <v>1.3822522093809417E-4</v>
      </c>
      <c r="E9" s="2">
        <f t="shared" si="4"/>
        <v>2.2341613229682515E-108</v>
      </c>
      <c r="F9" s="2">
        <f t="shared" si="4"/>
        <v>2.2341613229682515E-108</v>
      </c>
      <c r="G9" s="2">
        <f t="shared" si="4"/>
        <v>1.6035458485474876E-16</v>
      </c>
      <c r="H9" s="2">
        <f t="shared" si="4"/>
        <v>0.89269253717893693</v>
      </c>
      <c r="I9" s="2">
        <f t="shared" si="4"/>
        <v>0.10443715366420835</v>
      </c>
      <c r="J9" s="2">
        <f t="shared" si="4"/>
        <v>4.0088559512788845E-16</v>
      </c>
      <c r="K9" s="2">
        <f t="shared" si="4"/>
        <v>2.2341613229682515E-108</v>
      </c>
      <c r="L9" s="2">
        <f t="shared" si="4"/>
        <v>1.5587401838784465E-4</v>
      </c>
      <c r="M9" s="2">
        <f t="shared" si="4"/>
        <v>2.5359742551715144E-3</v>
      </c>
      <c r="N9" s="2">
        <f t="shared" si="4"/>
        <v>2.1647751828399203E-15</v>
      </c>
      <c r="O9" s="2">
        <f t="shared" si="4"/>
        <v>2.2341613229682515E-108</v>
      </c>
      <c r="P9" s="2">
        <f t="shared" si="4"/>
        <v>2.2341613229682515E-108</v>
      </c>
      <c r="Q9" s="2">
        <f t="shared" si="4"/>
        <v>2.2341613229682515E-108</v>
      </c>
      <c r="R9" s="2">
        <f t="shared" si="4"/>
        <v>4.023566235465498E-5</v>
      </c>
      <c r="S9" s="2">
        <f t="shared" si="4"/>
        <v>2.2341613229682515E-108</v>
      </c>
      <c r="T9" s="2">
        <f t="shared" ref="T9" si="5">T8/SUM($B$8:$S$8)</f>
        <v>1.55874018388005E-4</v>
      </c>
      <c r="U9" s="2">
        <f t="shared" ref="U9" si="6">U8/SUM($B$8:$S$8)</f>
        <v>0.89522851143410842</v>
      </c>
      <c r="V9" s="2">
        <f t="shared" ref="V9" si="7">V8/SUM($B$8:$S$8)</f>
        <v>0.10461561454750326</v>
      </c>
      <c r="W9" s="2">
        <f t="shared" ref="W9" si="8">W8/SUM($B$8:$S$8)</f>
        <v>4.0088559512788845E-16</v>
      </c>
    </row>
    <row r="10" spans="1:23" x14ac:dyDescent="0.25">
      <c r="A10" t="s">
        <v>9</v>
      </c>
      <c r="B10" s="2">
        <f>1-B3/B8</f>
        <v>1.3363359701366706E-2</v>
      </c>
      <c r="C10" s="2">
        <f t="shared" ref="C10:S10" si="9">1-C3/C8</f>
        <v>1.3363359701366706E-2</v>
      </c>
      <c r="D10" s="2">
        <f t="shared" si="9"/>
        <v>0.85315771102408244</v>
      </c>
      <c r="E10" s="2">
        <f t="shared" si="9"/>
        <v>1.3363359701366706E-2</v>
      </c>
      <c r="F10" s="2">
        <f t="shared" si="9"/>
        <v>1.3363359701366706E-2</v>
      </c>
      <c r="G10" s="2">
        <f t="shared" si="9"/>
        <v>0.62572256198225562</v>
      </c>
      <c r="H10" s="2">
        <f t="shared" si="9"/>
        <v>0.64606089144235712</v>
      </c>
      <c r="I10" s="2">
        <f t="shared" si="9"/>
        <v>0.86535198471013608</v>
      </c>
      <c r="J10" s="2">
        <f t="shared" si="9"/>
        <v>0.71663280227951065</v>
      </c>
      <c r="K10" s="2">
        <f t="shared" si="9"/>
        <v>1.3363359701366706E-2</v>
      </c>
      <c r="L10" s="2">
        <f t="shared" si="9"/>
        <v>0.62572256203509813</v>
      </c>
      <c r="M10" s="2">
        <f t="shared" si="9"/>
        <v>0.66393826990075988</v>
      </c>
      <c r="N10" s="2">
        <f t="shared" si="9"/>
        <v>0.8531577110124009</v>
      </c>
      <c r="O10" s="2">
        <f t="shared" si="9"/>
        <v>1.3363359701366706E-2</v>
      </c>
      <c r="P10" s="2">
        <f t="shared" si="9"/>
        <v>1.3363359701366706E-2</v>
      </c>
      <c r="Q10" s="2">
        <f t="shared" si="9"/>
        <v>1.3363359701366706E-2</v>
      </c>
      <c r="R10" s="2">
        <f t="shared" si="9"/>
        <v>0.85315771103967808</v>
      </c>
      <c r="S10" s="2">
        <f t="shared" si="9"/>
        <v>1.3363359701366706E-2</v>
      </c>
      <c r="T10" s="2">
        <f t="shared" ref="T10:W10" si="10">1-T3/T8</f>
        <v>0.62572256203509813</v>
      </c>
      <c r="U10" s="2">
        <f t="shared" si="10"/>
        <v>0.64611153389949671</v>
      </c>
      <c r="V10" s="2">
        <f t="shared" si="10"/>
        <v>0.86533118283594235</v>
      </c>
      <c r="W10" s="2">
        <f t="shared" si="10"/>
        <v>0.71663280227951065</v>
      </c>
    </row>
    <row r="16" spans="1:23" x14ac:dyDescent="0.25">
      <c r="I16" s="4" t="s">
        <v>15</v>
      </c>
      <c r="J16" s="4"/>
      <c r="K16" s="4"/>
      <c r="L16" s="4"/>
      <c r="N16" s="4" t="s">
        <v>16</v>
      </c>
      <c r="O16" s="4"/>
      <c r="P16" s="4"/>
      <c r="Q16" s="4"/>
    </row>
    <row r="17" spans="8:17" x14ac:dyDescent="0.25">
      <c r="H17" s="5" t="s">
        <v>14</v>
      </c>
      <c r="I17" s="5" t="s">
        <v>12</v>
      </c>
      <c r="J17" s="5" t="s">
        <v>10</v>
      </c>
      <c r="K17" s="5" t="s">
        <v>11</v>
      </c>
      <c r="L17" s="5" t="s">
        <v>13</v>
      </c>
      <c r="N17" s="6" t="s">
        <v>12</v>
      </c>
      <c r="O17" s="6" t="s">
        <v>10</v>
      </c>
      <c r="P17" s="6" t="s">
        <v>11</v>
      </c>
      <c r="Q17" s="6" t="s">
        <v>13</v>
      </c>
    </row>
    <row r="18" spans="8:17" x14ac:dyDescent="0.25">
      <c r="H18" t="s">
        <v>0</v>
      </c>
      <c r="I18" s="3">
        <v>2165.0702150022275</v>
      </c>
      <c r="J18" s="3">
        <v>12221894.91319</v>
      </c>
      <c r="K18" s="3">
        <v>1827602.7926089414</v>
      </c>
      <c r="L18" s="3">
        <v>6.3949378339999997E-9</v>
      </c>
      <c r="N18" s="3">
        <v>6826.9108230024322</v>
      </c>
      <c r="O18" s="3">
        <v>735852.16701099998</v>
      </c>
      <c r="P18" s="3">
        <v>7361013.7596400091</v>
      </c>
      <c r="Q18" s="3">
        <v>53440.422160000002</v>
      </c>
    </row>
    <row r="19" spans="8:17" x14ac:dyDescent="0.25">
      <c r="H19" t="s">
        <v>1</v>
      </c>
      <c r="I19" s="3">
        <v>1323.3222510013613</v>
      </c>
      <c r="J19" s="3">
        <v>7186187.5768100005</v>
      </c>
      <c r="K19" s="3">
        <v>319566.9014395072</v>
      </c>
      <c r="L19" s="3">
        <v>2.576726133E-9</v>
      </c>
      <c r="N19" s="3">
        <v>3248.0036230011569</v>
      </c>
      <c r="O19" s="3">
        <v>335864.47270500002</v>
      </c>
      <c r="P19" s="3">
        <v>892152.49386000109</v>
      </c>
      <c r="Q19" s="3">
        <v>16228.7426</v>
      </c>
    </row>
    <row r="20" spans="8:17" x14ac:dyDescent="0.25">
      <c r="H20" t="s">
        <v>2</v>
      </c>
      <c r="I20" s="3">
        <v>3.1059763004502455E-2</v>
      </c>
      <c r="J20" s="3">
        <v>168.66736944911395</v>
      </c>
      <c r="K20" s="3">
        <v>7.5005707909456687</v>
      </c>
      <c r="L20" s="3">
        <v>6.04784684658407E-14</v>
      </c>
      <c r="N20" s="3">
        <v>-8.7775950290122168E-2</v>
      </c>
      <c r="O20" s="3">
        <v>-9.0765980254980558</v>
      </c>
      <c r="P20" s="3">
        <v>-24.110050990195514</v>
      </c>
      <c r="Q20" s="3">
        <v>-0.43857503548856502</v>
      </c>
    </row>
    <row r="21" spans="8:17" x14ac:dyDescent="0.25">
      <c r="H21" t="s">
        <v>3</v>
      </c>
      <c r="I21" s="3">
        <v>0</v>
      </c>
      <c r="J21" s="3">
        <v>8689.1868900045793</v>
      </c>
      <c r="K21" s="3">
        <v>30491.147879995398</v>
      </c>
      <c r="L21" s="3">
        <v>0</v>
      </c>
      <c r="N21" s="3">
        <v>0</v>
      </c>
      <c r="O21" s="3">
        <v>750.79757478663998</v>
      </c>
      <c r="P21" s="3">
        <v>2634.6170442133598</v>
      </c>
      <c r="Q21" s="3">
        <v>0</v>
      </c>
    </row>
    <row r="22" spans="8:17" x14ac:dyDescent="0.25">
      <c r="H22" t="s">
        <v>5</v>
      </c>
      <c r="I22" s="3">
        <v>0</v>
      </c>
      <c r="J22" s="3">
        <v>618061.20712201425</v>
      </c>
      <c r="K22" s="3">
        <v>163604.27447798601</v>
      </c>
      <c r="L22" s="3">
        <v>0</v>
      </c>
      <c r="N22" s="3">
        <v>0</v>
      </c>
      <c r="O22" s="3">
        <v>50250.546024152369</v>
      </c>
      <c r="P22" s="3">
        <v>13301.6018958477</v>
      </c>
      <c r="Q22" s="3">
        <v>0</v>
      </c>
    </row>
    <row r="23" spans="8:17" x14ac:dyDescent="0.25">
      <c r="H23" t="s">
        <v>6</v>
      </c>
      <c r="I23" s="3">
        <v>47.248456484867511</v>
      </c>
      <c r="J23" s="3">
        <v>271361.23007503134</v>
      </c>
      <c r="K23" s="3">
        <v>31711.034094735005</v>
      </c>
      <c r="L23" s="3">
        <v>1.2151624621404999E-10</v>
      </c>
      <c r="N23" s="3">
        <v>140.65315813243211</v>
      </c>
      <c r="O23" s="3">
        <v>15673.972224507557</v>
      </c>
      <c r="P23" s="3">
        <v>115443.37432342453</v>
      </c>
      <c r="Q23" s="3">
        <v>972.63473426357803</v>
      </c>
    </row>
    <row r="24" spans="8:17" x14ac:dyDescent="0.25">
      <c r="H24" t="s">
        <v>7</v>
      </c>
      <c r="I24" s="3">
        <v>3535.6719822514574</v>
      </c>
      <c r="J24" s="3">
        <v>20306362.78145653</v>
      </c>
      <c r="K24" s="3">
        <v>2372983.6510719554</v>
      </c>
      <c r="L24" s="3">
        <v>9.09324069168252E-9</v>
      </c>
      <c r="N24" s="3">
        <v>10215.479828185738</v>
      </c>
      <c r="O24" s="3">
        <v>1138382.8789414209</v>
      </c>
      <c r="P24" s="3">
        <v>8384521.7367125051</v>
      </c>
      <c r="Q24" s="3">
        <v>70641.3609192281</v>
      </c>
    </row>
    <row r="25" spans="8:17" x14ac:dyDescent="0.25">
      <c r="H25" t="s">
        <v>8</v>
      </c>
      <c r="I25" s="2">
        <v>1.55874018388005E-4</v>
      </c>
      <c r="J25" s="2">
        <v>0.89522851143410842</v>
      </c>
      <c r="K25" s="2">
        <v>0.10461561454750326</v>
      </c>
      <c r="L25" s="2">
        <v>4.0088559512788845E-16</v>
      </c>
      <c r="N25" s="2">
        <v>1.0636957065792863E-3</v>
      </c>
      <c r="O25" s="2">
        <v>0.11853510565723574</v>
      </c>
      <c r="P25" s="2">
        <v>0.873045605596945</v>
      </c>
      <c r="Q25" s="2">
        <v>7.3555930392401048E-3</v>
      </c>
    </row>
    <row r="26" spans="8:17" x14ac:dyDescent="0.25">
      <c r="H26" t="s">
        <v>9</v>
      </c>
      <c r="I26" s="2">
        <v>0.62572256203509813</v>
      </c>
      <c r="J26" s="2">
        <v>0.64611153389949671</v>
      </c>
      <c r="K26" s="2">
        <v>0.86533118283594235</v>
      </c>
      <c r="L26" s="2">
        <v>0.71663280227951065</v>
      </c>
      <c r="N26" s="2">
        <v>0.68205080156494224</v>
      </c>
      <c r="O26" s="2">
        <v>0.70496352420784869</v>
      </c>
      <c r="P26" s="2">
        <v>0.89359530312222601</v>
      </c>
      <c r="Q26" s="2">
        <v>0.77026571418186474</v>
      </c>
    </row>
  </sheetData>
  <mergeCells count="2">
    <mergeCell ref="I16:L16"/>
    <mergeCell ref="N16:Q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Wood   2018 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Dann, Tyler H (DFG)</cp:lastModifiedBy>
  <dcterms:created xsi:type="dcterms:W3CDTF">2018-10-24T23:15:26Z</dcterms:created>
  <dcterms:modified xsi:type="dcterms:W3CDTF">2018-10-24T23:25:27Z</dcterms:modified>
</cp:coreProperties>
</file>