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43200" yWindow="-220" windowWidth="35640" windowHeight="22500" tabRatio="500"/>
  </bookViews>
  <sheets>
    <sheet name="Run Summary for 2016"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 l="1"/>
  <c r="T12" i="2"/>
  <c r="T22" i="2"/>
  <c r="T32" i="2"/>
  <c r="T43" i="2"/>
  <c r="T54" i="2"/>
  <c r="T65" i="2"/>
  <c r="T76" i="2"/>
  <c r="T88" i="2"/>
  <c r="T3" i="2"/>
  <c r="T13" i="2"/>
  <c r="T23" i="2"/>
  <c r="T33" i="2"/>
  <c r="T44" i="2"/>
  <c r="T55" i="2"/>
  <c r="T66" i="2"/>
  <c r="T77" i="2"/>
  <c r="T89" i="2"/>
  <c r="T4" i="2"/>
  <c r="T14" i="2"/>
  <c r="T24" i="2"/>
  <c r="T34" i="2"/>
  <c r="T45" i="2"/>
  <c r="T56" i="2"/>
  <c r="T67" i="2"/>
  <c r="T78" i="2"/>
  <c r="T90" i="2"/>
  <c r="T91" i="2"/>
  <c r="T5" i="2"/>
  <c r="T6" i="2"/>
  <c r="T15" i="2"/>
  <c r="T16" i="2"/>
  <c r="T25" i="2"/>
  <c r="T26" i="2"/>
  <c r="T35" i="2"/>
  <c r="T36" i="2"/>
  <c r="T37" i="2"/>
  <c r="T46" i="2"/>
  <c r="T47" i="2"/>
  <c r="T48" i="2"/>
  <c r="T57" i="2"/>
  <c r="T58" i="2"/>
  <c r="T59" i="2"/>
  <c r="T68" i="2"/>
  <c r="T69" i="2"/>
  <c r="T70" i="2"/>
  <c r="T79" i="2"/>
  <c r="T80" i="2"/>
  <c r="T81" i="2"/>
  <c r="T92" i="2"/>
  <c r="T94" i="2"/>
  <c r="T7" i="2"/>
  <c r="T17" i="2"/>
  <c r="T27" i="2"/>
  <c r="T38" i="2"/>
  <c r="T49" i="2"/>
  <c r="T60" i="2"/>
  <c r="T71" i="2"/>
  <c r="T82" i="2"/>
  <c r="T95" i="2"/>
  <c r="T97" i="2"/>
  <c r="T99" i="2"/>
  <c r="V99" i="2"/>
  <c r="V100" i="2"/>
  <c r="T18" i="2"/>
  <c r="U99" i="2"/>
  <c r="U91" i="2"/>
  <c r="R92" i="2"/>
  <c r="P91" i="2"/>
  <c r="T8" i="2"/>
  <c r="T28" i="2"/>
  <c r="T39" i="2"/>
  <c r="T50" i="2"/>
  <c r="T61" i="2"/>
  <c r="T72" i="2"/>
  <c r="T83" i="2"/>
  <c r="O91" i="2"/>
  <c r="O92" i="2"/>
  <c r="V97" i="2"/>
  <c r="V94" i="2"/>
  <c r="V92" i="2"/>
  <c r="V91" i="2"/>
  <c r="V89" i="2"/>
  <c r="V88" i="2"/>
</calcChain>
</file>

<file path=xl/comments1.xml><?xml version="1.0" encoding="utf-8"?>
<comments xmlns="http://schemas.openxmlformats.org/spreadsheetml/2006/main">
  <authors>
    <author>Curry Cunningham</author>
  </authors>
  <commentList>
    <comment ref="V99"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<sst xmlns="http://schemas.openxmlformats.org/spreadsheetml/2006/main" count="352" uniqueCount="33">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</sst>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9"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5">
    <xf numFmtId="0" fontId="0" fillId="0" borderId="0"/>
    <xf numFmtId="164"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15">
    <xf numFmtId="0" fontId="0" fillId="0" borderId="0" xfId="0"/>
    <xf numFmtId="0" fontId="4" fillId="0" borderId="0" xfId="0" applyFont="1"/>
    <xf numFmtId="0" fontId="4" fillId="0" borderId="1" xfId="0" applyFont="1" applyBorder="1"/>
    <xf numFmtId="165" fontId="0" fillId="0" borderId="0" xfId="1" applyNumberFormat="1" applyFont="1"/>
    <xf numFmtId="165" fontId="4" fillId="0" borderId="0" xfId="1" applyNumberFormat="1" applyFont="1"/>
    <xf numFmtId="165" fontId="0" fillId="0" borderId="0" xfId="0" applyNumberFormat="1"/>
    <xf numFmtId="165" fontId="0" fillId="2" borderId="0" xfId="0" applyNumberFormat="1" applyFill="1"/>
    <xf numFmtId="165" fontId="0" fillId="2" borderId="0" xfId="1" applyNumberFormat="1" applyFont="1" applyFill="1"/>
    <xf numFmtId="165" fontId="3" fillId="2" borderId="0" xfId="0" applyNumberFormat="1" applyFont="1" applyFill="1"/>
    <xf numFmtId="165" fontId="4" fillId="0" borderId="0" xfId="0" applyNumberFormat="1" applyFont="1"/>
    <xf numFmtId="0" fontId="4" fillId="0" borderId="1" xfId="0" applyFont="1" applyBorder="1" applyAlignment="1">
      <alignment horizontal="right"/>
    </xf>
    <xf numFmtId="165" fontId="3" fillId="0" borderId="0" xfId="1" applyNumberFormat="1" applyFont="1"/>
    <xf numFmtId="165" fontId="3" fillId="0" borderId="0" xfId="0" applyNumberFormat="1" applyFont="1"/>
    <xf numFmtId="164" fontId="0" fillId="2" borderId="0" xfId="1" applyFont="1" applyFill="1"/>
    <xf numFmtId="10" fontId="0" fillId="0" borderId="0" xfId="64" applyNumberFormat="1" applyFont="1"/>
  </cellXfs>
  <cellStyles count="65">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Percent" xfId="64"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0"/>
  <sheetViews>
    <sheetView tabSelected="1" topLeftCell="A28" workbookViewId="0">
      <pane xSplit="1" topLeftCell="I1" activePane="topRight" state="frozen"/>
      <selection pane="topRight" activeCell="I43" sqref="I43"/>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0</v>
      </c>
      <c r="D2" s="3">
        <v>0</v>
      </c>
      <c r="E2" s="3">
        <v>0</v>
      </c>
      <c r="F2" s="3">
        <v>0</v>
      </c>
      <c r="G2" s="3">
        <v>7.1013615220000004</v>
      </c>
      <c r="H2" s="3">
        <v>127096.4005</v>
      </c>
      <c r="I2" s="3">
        <v>32981.635540000003</v>
      </c>
      <c r="J2" s="3">
        <v>4.2227761200000001E-10</v>
      </c>
      <c r="K2" s="3">
        <v>0</v>
      </c>
      <c r="L2" s="3">
        <v>0</v>
      </c>
      <c r="M2" s="3">
        <v>572.01786630000004</v>
      </c>
      <c r="N2" s="3">
        <v>318.5404059</v>
      </c>
      <c r="O2" s="3">
        <v>0</v>
      </c>
      <c r="P2" s="3">
        <v>0</v>
      </c>
      <c r="Q2" s="3">
        <v>0</v>
      </c>
      <c r="R2" s="3">
        <v>0</v>
      </c>
      <c r="S2" s="3">
        <v>0</v>
      </c>
      <c r="T2" s="9">
        <f>SUM(B2:S2)</f>
        <v>160975.69567372248</v>
      </c>
    </row>
    <row r="3" spans="1:20">
      <c r="A3" t="s">
        <v>1</v>
      </c>
      <c r="B3" s="3">
        <v>5.0000000000000001E-101</v>
      </c>
      <c r="C3" s="3">
        <v>5.0000000000000001E-101</v>
      </c>
      <c r="D3" s="3">
        <v>5.0000000000000001E-101</v>
      </c>
      <c r="E3" s="3">
        <v>5.0000000000000001E-101</v>
      </c>
      <c r="F3" s="3">
        <v>5.0000000000000001E-101</v>
      </c>
      <c r="G3" s="3">
        <v>801.55202610000003</v>
      </c>
      <c r="H3" s="3">
        <v>486112.61829999997</v>
      </c>
      <c r="I3" s="3">
        <v>89156.641749999995</v>
      </c>
      <c r="J3" s="3">
        <v>1.697620423E-9</v>
      </c>
      <c r="K3" s="3">
        <v>5.0000000000000001E-101</v>
      </c>
      <c r="L3" s="3">
        <v>5.0000000000000001E-101</v>
      </c>
      <c r="M3" s="3">
        <v>2187.8283059999999</v>
      </c>
      <c r="N3" s="3">
        <v>861.08503700000006</v>
      </c>
      <c r="O3" s="3">
        <v>5.0000000000000001E-101</v>
      </c>
      <c r="P3" s="3">
        <v>5.0000000000000001E-101</v>
      </c>
      <c r="Q3" s="3">
        <v>5.0000000000000001E-101</v>
      </c>
      <c r="R3" s="3">
        <v>5.0000000000000001E-101</v>
      </c>
      <c r="S3" s="3">
        <v>5.0000000000000001E-101</v>
      </c>
      <c r="T3" s="9">
        <f>SUM(B3:S3)</f>
        <v>579119.72541910165</v>
      </c>
    </row>
    <row r="4" spans="1:20">
      <c r="A4" t="s">
        <v>2</v>
      </c>
      <c r="B4" s="3">
        <v>0</v>
      </c>
      <c r="C4" s="3">
        <v>0</v>
      </c>
      <c r="D4" s="3">
        <v>0</v>
      </c>
      <c r="E4" s="3">
        <v>0</v>
      </c>
      <c r="F4" s="3">
        <v>0</v>
      </c>
      <c r="G4" s="3">
        <v>3.8007026302052998E-4</v>
      </c>
      <c r="H4" s="3">
        <v>0.230499012772096</v>
      </c>
      <c r="I4" s="3">
        <v>4.2275220051919499E-2</v>
      </c>
      <c r="J4" s="3">
        <v>8.0495715753235798E-16</v>
      </c>
      <c r="K4" s="3">
        <v>0</v>
      </c>
      <c r="L4" s="3">
        <v>0</v>
      </c>
      <c r="M4" s="3">
        <v>1.03739801367818E-3</v>
      </c>
      <c r="N4" s="3">
        <v>4.0829890741416998E-4</v>
      </c>
      <c r="O4" s="3">
        <v>0</v>
      </c>
      <c r="P4" s="3">
        <v>0</v>
      </c>
      <c r="Q4" s="3">
        <v>0</v>
      </c>
      <c r="R4" s="3">
        <v>0</v>
      </c>
      <c r="S4" s="3">
        <v>0</v>
      </c>
      <c r="T4" s="9">
        <f t="shared" ref="T4:T7" si="0">SUM(B4:S4)</f>
        <v>0.27460000000812923</v>
      </c>
    </row>
    <row r="5" spans="1:20">
      <c r="A5" t="s">
        <v>3</v>
      </c>
      <c r="B5" s="3" t="s">
        <v>4</v>
      </c>
      <c r="C5" s="3">
        <v>0</v>
      </c>
      <c r="D5" s="3">
        <v>0</v>
      </c>
      <c r="E5" s="3">
        <v>0</v>
      </c>
      <c r="F5" s="3">
        <v>0</v>
      </c>
      <c r="G5" s="3">
        <v>919.03127591999998</v>
      </c>
      <c r="H5" s="3">
        <v>273040.55893617601</v>
      </c>
      <c r="I5" s="3">
        <v>183431.37870636</v>
      </c>
      <c r="J5" s="3">
        <v>1978.6877607599999</v>
      </c>
      <c r="K5" s="3">
        <v>0</v>
      </c>
      <c r="L5" s="3">
        <v>0</v>
      </c>
      <c r="M5" s="3">
        <v>1200.2816937600001</v>
      </c>
      <c r="N5" s="3">
        <v>1838.06255184</v>
      </c>
      <c r="O5" s="3">
        <v>0</v>
      </c>
      <c r="P5" s="3">
        <v>0</v>
      </c>
      <c r="Q5" s="3">
        <v>0</v>
      </c>
      <c r="R5" s="3">
        <v>0</v>
      </c>
      <c r="S5" s="3" t="s">
        <v>4</v>
      </c>
      <c r="T5" s="9">
        <f t="shared" si="0"/>
        <v>462408.00092481601</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1.0795497305949599E-102</v>
      </c>
      <c r="C7" s="3">
        <v>1.0795497305949599E-102</v>
      </c>
      <c r="D7" s="3">
        <v>1.0795497305949599E-102</v>
      </c>
      <c r="E7" s="3">
        <v>1.0795497305949599E-102</v>
      </c>
      <c r="F7" s="3">
        <v>1.0795497305949599E-102</v>
      </c>
      <c r="G7" s="3">
        <v>37.302438467691303</v>
      </c>
      <c r="H7" s="3">
        <v>19135.0148344027</v>
      </c>
      <c r="I7" s="3">
        <v>6597.5537089413701</v>
      </c>
      <c r="J7" s="3">
        <v>42.721836781245997</v>
      </c>
      <c r="K7" s="3">
        <v>1.0795497305949599E-102</v>
      </c>
      <c r="L7" s="3">
        <v>1.0795497305949599E-102</v>
      </c>
      <c r="M7" s="3">
        <v>85.503121816988596</v>
      </c>
      <c r="N7" s="3">
        <v>65.154894050403996</v>
      </c>
      <c r="O7" s="3">
        <v>1.0795497305949599E-102</v>
      </c>
      <c r="P7" s="3">
        <v>1.0795497305949599E-102</v>
      </c>
      <c r="Q7" s="3">
        <v>1.0795497305949599E-102</v>
      </c>
      <c r="R7" s="3">
        <v>1.0795497305949599E-102</v>
      </c>
      <c r="S7" s="3">
        <v>1.0795497305949599E-102</v>
      </c>
      <c r="T7" s="9">
        <f t="shared" si="0"/>
        <v>25963.250834460399</v>
      </c>
    </row>
    <row r="8" spans="1:20">
      <c r="A8" s="1" t="s">
        <v>7</v>
      </c>
      <c r="B8" s="3">
        <v>5.1079549730595003E-101</v>
      </c>
      <c r="C8" s="3">
        <v>5.1079549730595003E-101</v>
      </c>
      <c r="D8" s="3">
        <v>5.1079549730595003E-101</v>
      </c>
      <c r="E8" s="3">
        <v>5.1079549730595003E-101</v>
      </c>
      <c r="F8" s="3">
        <v>5.1079549730595003E-101</v>
      </c>
      <c r="G8" s="3">
        <v>1764.98748207995</v>
      </c>
      <c r="H8" s="3">
        <v>905384.82306959096</v>
      </c>
      <c r="I8" s="3">
        <v>312167.25198052102</v>
      </c>
      <c r="J8" s="3">
        <v>2021.40959754337</v>
      </c>
      <c r="K8" s="3">
        <v>5.1079549730595003E-101</v>
      </c>
      <c r="L8" s="3">
        <v>5.1079549730595003E-101</v>
      </c>
      <c r="M8" s="3">
        <v>4045.6320252750002</v>
      </c>
      <c r="N8" s="3">
        <v>3082.84329708931</v>
      </c>
      <c r="O8" s="3">
        <v>5.1079549730595003E-101</v>
      </c>
      <c r="P8" s="3">
        <v>5.1079549730595003E-101</v>
      </c>
      <c r="Q8" s="3">
        <v>5.1079549730595003E-101</v>
      </c>
      <c r="R8" s="3">
        <v>5.1079549730595003E-101</v>
      </c>
      <c r="S8" s="3">
        <v>5.1079549730595003E-101</v>
      </c>
      <c r="T8" s="9">
        <f>SUM(B8:S8)</f>
        <v>1228466.9474520995</v>
      </c>
    </row>
    <row r="9" spans="1:20">
      <c r="A9" s="1"/>
      <c r="B9" s="3"/>
      <c r="C9" s="3"/>
      <c r="D9" s="3"/>
      <c r="E9" s="3"/>
      <c r="F9" s="3"/>
      <c r="G9" s="3"/>
      <c r="H9" s="3"/>
      <c r="I9" s="3"/>
      <c r="J9" s="3"/>
      <c r="K9" s="3"/>
      <c r="L9" s="3"/>
      <c r="M9" s="3"/>
      <c r="N9" s="3"/>
      <c r="O9" s="3"/>
      <c r="P9" s="3"/>
      <c r="Q9" s="3"/>
      <c r="R9" s="3"/>
      <c r="S9" s="3"/>
      <c r="T9" s="9"/>
    </row>
    <row r="10" spans="1:20">
      <c r="T10" s="1"/>
    </row>
    <row r="11" spans="1:20" ht="16"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
    </row>
    <row r="12" spans="1:20" ht="16" thickTop="1">
      <c r="A12" t="s">
        <v>0</v>
      </c>
      <c r="B12" s="3">
        <v>0</v>
      </c>
      <c r="C12" s="3">
        <v>0</v>
      </c>
      <c r="D12" s="3">
        <v>0</v>
      </c>
      <c r="E12" s="3">
        <v>0</v>
      </c>
      <c r="F12" s="3">
        <v>0</v>
      </c>
      <c r="G12" s="3">
        <v>5211.9932369999997</v>
      </c>
      <c r="H12" s="3">
        <v>5270426.5669999998</v>
      </c>
      <c r="I12" s="3">
        <v>892659.29859999998</v>
      </c>
      <c r="J12" s="3">
        <v>3.0242888690000001E-9</v>
      </c>
      <c r="K12" s="3">
        <v>1.140718326E-2</v>
      </c>
      <c r="L12" s="3">
        <v>0</v>
      </c>
      <c r="M12" s="3">
        <v>31356.831829999999</v>
      </c>
      <c r="N12" s="3">
        <v>1.8501396280000001E-8</v>
      </c>
      <c r="O12" s="3">
        <v>0</v>
      </c>
      <c r="P12" s="3">
        <v>0</v>
      </c>
      <c r="Q12" s="3">
        <v>0</v>
      </c>
      <c r="R12" s="3">
        <v>0</v>
      </c>
      <c r="S12" s="3">
        <v>0</v>
      </c>
      <c r="T12" s="9">
        <f>SUM(B12:S12)</f>
        <v>6199654.7020742046</v>
      </c>
    </row>
    <row r="13" spans="1:20">
      <c r="A13" t="s">
        <v>1</v>
      </c>
      <c r="B13" s="3">
        <v>5.0000000000000001E-101</v>
      </c>
      <c r="C13" s="3">
        <v>5.0000000000000001E-101</v>
      </c>
      <c r="D13" s="3">
        <v>5.0000000000000001E-101</v>
      </c>
      <c r="E13" s="3">
        <v>5.0000000000000001E-101</v>
      </c>
      <c r="F13" s="3">
        <v>5.0000000000000001E-101</v>
      </c>
      <c r="G13" s="3">
        <v>152660.15059999999</v>
      </c>
      <c r="H13" s="3">
        <v>3710005.3319999999</v>
      </c>
      <c r="I13" s="3">
        <v>385856.83630000002</v>
      </c>
      <c r="J13" s="3">
        <v>2.2754562180000001E-9</v>
      </c>
      <c r="K13" s="3">
        <v>3752.988296</v>
      </c>
      <c r="L13" s="3">
        <v>5.0000000000000001E-101</v>
      </c>
      <c r="M13" s="3">
        <v>22072.97869</v>
      </c>
      <c r="N13" s="3">
        <v>7.9973291569999997E-9</v>
      </c>
      <c r="O13" s="3">
        <v>5.0000000000000001E-101</v>
      </c>
      <c r="P13" s="3">
        <v>5.0000000000000001E-101</v>
      </c>
      <c r="Q13" s="3">
        <v>5.0000000000000001E-101</v>
      </c>
      <c r="R13" s="3">
        <v>5.0000000000000001E-101</v>
      </c>
      <c r="S13" s="3">
        <v>5.0000000000000001E-101</v>
      </c>
      <c r="T13" s="9">
        <f>SUM(B13:S13)</f>
        <v>4274348.2858860102</v>
      </c>
    </row>
    <row r="14" spans="1:20">
      <c r="A14" t="s">
        <v>2</v>
      </c>
      <c r="B14" s="3">
        <v>0</v>
      </c>
      <c r="C14" s="3">
        <v>0</v>
      </c>
      <c r="D14" s="3">
        <v>0</v>
      </c>
      <c r="E14" s="3">
        <v>0</v>
      </c>
      <c r="F14" s="3">
        <v>0</v>
      </c>
      <c r="G14" s="3">
        <v>-4.4389268728316003</v>
      </c>
      <c r="H14" s="3">
        <v>-107.876497620507</v>
      </c>
      <c r="I14" s="3">
        <v>-11.219629180477099</v>
      </c>
      <c r="J14" s="3">
        <v>-6.6163852971199799E-14</v>
      </c>
      <c r="K14" s="3">
        <v>-0.109126321054375</v>
      </c>
      <c r="L14" s="3">
        <v>0</v>
      </c>
      <c r="M14" s="3">
        <v>-0.64182000284507801</v>
      </c>
      <c r="N14" s="3">
        <v>-2.3253978969787101E-13</v>
      </c>
      <c r="O14" s="3">
        <v>0</v>
      </c>
      <c r="P14" s="3">
        <v>0</v>
      </c>
      <c r="Q14" s="3">
        <v>0</v>
      </c>
      <c r="R14" s="3">
        <v>0</v>
      </c>
      <c r="S14" s="3">
        <v>0</v>
      </c>
      <c r="T14" s="9">
        <f t="shared" ref="T14:T17" si="1">SUM(B14:S14)</f>
        <v>-124.28599999771545</v>
      </c>
    </row>
    <row r="15" spans="1:20">
      <c r="A15" t="s">
        <v>3</v>
      </c>
      <c r="B15" s="3" t="s">
        <v>4</v>
      </c>
      <c r="C15" s="3" t="s">
        <v>4</v>
      </c>
      <c r="D15" s="3" t="s">
        <v>4</v>
      </c>
      <c r="E15" s="3" t="s">
        <v>4</v>
      </c>
      <c r="F15" s="3" t="s">
        <v>4</v>
      </c>
      <c r="G15" s="3" t="s">
        <v>4</v>
      </c>
      <c r="H15" s="3" t="s">
        <v>4</v>
      </c>
      <c r="I15" s="3" t="s">
        <v>4</v>
      </c>
      <c r="J15" s="3" t="s">
        <v>4</v>
      </c>
      <c r="K15" s="3" t="s">
        <v>4</v>
      </c>
      <c r="L15" s="3" t="s">
        <v>4</v>
      </c>
      <c r="M15" s="3" t="s">
        <v>4</v>
      </c>
      <c r="N15" s="3" t="s">
        <v>4</v>
      </c>
      <c r="O15" s="3" t="s">
        <v>4</v>
      </c>
      <c r="P15" s="3" t="s">
        <v>4</v>
      </c>
      <c r="Q15" s="3" t="s">
        <v>4</v>
      </c>
      <c r="R15" s="3" t="s">
        <v>4</v>
      </c>
      <c r="S15" s="3" t="s">
        <v>4</v>
      </c>
      <c r="T15" s="9">
        <f t="shared" si="1"/>
        <v>0</v>
      </c>
    </row>
    <row r="16" spans="1:20">
      <c r="A16" t="s">
        <v>5</v>
      </c>
      <c r="B16" s="3" t="s">
        <v>4</v>
      </c>
      <c r="C16" s="3">
        <v>0</v>
      </c>
      <c r="D16" s="3">
        <v>0</v>
      </c>
      <c r="E16" s="3">
        <v>0</v>
      </c>
      <c r="F16" s="3">
        <v>0</v>
      </c>
      <c r="G16" s="3">
        <v>0</v>
      </c>
      <c r="H16" s="3">
        <v>406602.822591195</v>
      </c>
      <c r="I16" s="3">
        <v>64686.812479954999</v>
      </c>
      <c r="J16" s="3">
        <v>1155.12164295</v>
      </c>
      <c r="K16" s="3">
        <v>0</v>
      </c>
      <c r="L16" s="3">
        <v>0</v>
      </c>
      <c r="M16" s="3">
        <v>1155.12164295</v>
      </c>
      <c r="N16" s="3">
        <v>1155.12164295</v>
      </c>
      <c r="O16" s="3">
        <v>0</v>
      </c>
      <c r="P16" s="3">
        <v>0</v>
      </c>
      <c r="Q16" s="3">
        <v>0</v>
      </c>
      <c r="R16" s="3">
        <v>0</v>
      </c>
      <c r="S16" s="3" t="s">
        <v>4</v>
      </c>
      <c r="T16" s="9">
        <f t="shared" si="1"/>
        <v>474755</v>
      </c>
    </row>
    <row r="17" spans="1:20">
      <c r="A17" t="s">
        <v>6</v>
      </c>
      <c r="B17" s="3">
        <v>1.6780083722451E-102</v>
      </c>
      <c r="C17" s="3">
        <v>1.6780083722451E-102</v>
      </c>
      <c r="D17" s="3">
        <v>1.6780083722451E-102</v>
      </c>
      <c r="E17" s="3">
        <v>1.6780083722451E-102</v>
      </c>
      <c r="F17" s="3">
        <v>1.6780083722451E-102</v>
      </c>
      <c r="G17" s="3">
        <v>5298.0666109262602</v>
      </c>
      <c r="H17" s="3">
        <v>315026.836714387</v>
      </c>
      <c r="I17" s="3">
        <v>45077.739293923303</v>
      </c>
      <c r="J17" s="3">
        <v>38.766075756810302</v>
      </c>
      <c r="K17" s="3">
        <v>125.947636161891</v>
      </c>
      <c r="L17" s="3">
        <v>1.6780083722451E-102</v>
      </c>
      <c r="M17" s="3">
        <v>1831.85792377046</v>
      </c>
      <c r="N17" s="3">
        <v>38.766075757521698</v>
      </c>
      <c r="O17" s="3">
        <v>1.6780083722451E-102</v>
      </c>
      <c r="P17" s="3">
        <v>1.6780083722451E-102</v>
      </c>
      <c r="Q17" s="3">
        <v>1.6780083722451E-102</v>
      </c>
      <c r="R17" s="3">
        <v>1.6780083722451E-102</v>
      </c>
      <c r="S17" s="3">
        <v>1.6780083722451E-102</v>
      </c>
      <c r="T17" s="9">
        <f t="shared" si="1"/>
        <v>367437.98033068317</v>
      </c>
    </row>
    <row r="18" spans="1:20">
      <c r="A18" s="1" t="s">
        <v>7</v>
      </c>
      <c r="B18" s="3">
        <v>5.1678008372245101E-101</v>
      </c>
      <c r="C18" s="3">
        <v>5.1678008372245101E-101</v>
      </c>
      <c r="D18" s="3">
        <v>5.1678008372245101E-101</v>
      </c>
      <c r="E18" s="3">
        <v>5.1678008372245101E-101</v>
      </c>
      <c r="F18" s="3">
        <v>5.1678008372245101E-101</v>
      </c>
      <c r="G18" s="3">
        <v>163165.77152105299</v>
      </c>
      <c r="H18" s="3">
        <v>9701953.6818079595</v>
      </c>
      <c r="I18" s="3">
        <v>1388269.4670446999</v>
      </c>
      <c r="J18" s="3">
        <v>1193.88771871211</v>
      </c>
      <c r="K18" s="3">
        <v>3878.8382130240998</v>
      </c>
      <c r="L18" s="3">
        <v>5.1678008372245101E-101</v>
      </c>
      <c r="M18" s="3">
        <v>56416.148266717602</v>
      </c>
      <c r="N18" s="3">
        <v>1193.8877187340199</v>
      </c>
      <c r="O18" s="3">
        <v>5.1678008372245101E-101</v>
      </c>
      <c r="P18" s="3">
        <v>5.1678008372245101E-101</v>
      </c>
      <c r="Q18" s="3">
        <v>5.1678008372245101E-101</v>
      </c>
      <c r="R18" s="3">
        <v>5.1678008372245101E-101</v>
      </c>
      <c r="S18" s="3">
        <v>5.1678008372245101E-101</v>
      </c>
      <c r="T18" s="9">
        <f>SUM(B18:S18)</f>
        <v>11316071.6822909</v>
      </c>
    </row>
    <row r="19" spans="1:20">
      <c r="A19" s="1"/>
      <c r="B19" s="3"/>
      <c r="C19" s="3"/>
      <c r="D19" s="3"/>
      <c r="E19" s="3"/>
      <c r="F19" s="3"/>
      <c r="G19" s="3"/>
      <c r="H19" s="3"/>
      <c r="I19" s="3"/>
      <c r="J19" s="3"/>
      <c r="K19" s="3"/>
      <c r="L19" s="3"/>
      <c r="M19" s="3"/>
      <c r="N19" s="3"/>
      <c r="O19" s="3"/>
      <c r="P19" s="3"/>
      <c r="Q19" s="3"/>
      <c r="R19" s="3"/>
      <c r="S19" s="3"/>
      <c r="T19" s="9"/>
    </row>
    <row r="20" spans="1:20">
      <c r="T20" s="1"/>
    </row>
    <row r="21" spans="1:20" ht="16"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
    </row>
    <row r="22" spans="1:20" ht="16" thickTop="1">
      <c r="A22" t="s">
        <v>0</v>
      </c>
      <c r="B22" s="3">
        <v>0</v>
      </c>
      <c r="C22" s="3">
        <v>0</v>
      </c>
      <c r="D22" s="3">
        <v>0</v>
      </c>
      <c r="E22" s="3">
        <v>0</v>
      </c>
      <c r="F22" s="3">
        <v>0</v>
      </c>
      <c r="G22" s="3">
        <v>392.25268490000002</v>
      </c>
      <c r="H22" s="3">
        <v>1985568.5419999999</v>
      </c>
      <c r="I22" s="3">
        <v>2932496.52</v>
      </c>
      <c r="J22" s="3">
        <v>55938.97034</v>
      </c>
      <c r="K22" s="3">
        <v>0</v>
      </c>
      <c r="L22" s="3">
        <v>0</v>
      </c>
      <c r="M22" s="3">
        <v>29261.66963</v>
      </c>
      <c r="N22" s="3">
        <v>24403.465980000001</v>
      </c>
      <c r="O22" s="3">
        <v>0</v>
      </c>
      <c r="P22" s="3">
        <v>0</v>
      </c>
      <c r="Q22" s="3">
        <v>0</v>
      </c>
      <c r="R22" s="3">
        <v>0</v>
      </c>
      <c r="S22" s="3">
        <v>0</v>
      </c>
      <c r="T22" s="9">
        <f>SUM(B22:S22)</f>
        <v>5028061.4206349002</v>
      </c>
    </row>
    <row r="23" spans="1:20">
      <c r="A23" t="s">
        <v>1</v>
      </c>
      <c r="B23" s="3">
        <v>5.0000000000000001E-101</v>
      </c>
      <c r="C23" s="3">
        <v>5.0000000000000001E-101</v>
      </c>
      <c r="D23" s="3">
        <v>5.0000000000000001E-101</v>
      </c>
      <c r="E23" s="3">
        <v>5.0000000000000001E-101</v>
      </c>
      <c r="F23" s="3">
        <v>5.0000000000000001E-101</v>
      </c>
      <c r="G23" s="3">
        <v>11759.79386</v>
      </c>
      <c r="H23" s="3">
        <v>1446542.0160000001</v>
      </c>
      <c r="I23" s="3">
        <v>1318105.6140000001</v>
      </c>
      <c r="J23" s="3">
        <v>43534.634969999999</v>
      </c>
      <c r="K23" s="3">
        <v>5.0000000000000001E-101</v>
      </c>
      <c r="L23" s="3">
        <v>5.0000000000000001E-101</v>
      </c>
      <c r="M23" s="3">
        <v>21317.941780000001</v>
      </c>
      <c r="N23" s="3">
        <v>10968.92879</v>
      </c>
      <c r="O23" s="3">
        <v>5.0000000000000001E-101</v>
      </c>
      <c r="P23" s="3">
        <v>5.0000000000000001E-101</v>
      </c>
      <c r="Q23" s="3">
        <v>5.0000000000000001E-101</v>
      </c>
      <c r="R23" s="3">
        <v>5.0000000000000001E-101</v>
      </c>
      <c r="S23" s="3">
        <v>5.0000000000000001E-101</v>
      </c>
      <c r="T23" s="9">
        <f>SUM(B23:S23)</f>
        <v>2852228.9294000003</v>
      </c>
    </row>
    <row r="24" spans="1:20">
      <c r="A24" t="s">
        <v>2</v>
      </c>
      <c r="B24" s="3">
        <v>0</v>
      </c>
      <c r="C24" s="3">
        <v>0</v>
      </c>
      <c r="D24" s="3">
        <v>0</v>
      </c>
      <c r="E24" s="3">
        <v>0</v>
      </c>
      <c r="F24" s="3">
        <v>0</v>
      </c>
      <c r="G24" s="3">
        <v>0.32601122949773098</v>
      </c>
      <c r="H24" s="3">
        <v>40.1018033866007</v>
      </c>
      <c r="I24" s="3">
        <v>36.541221478231002</v>
      </c>
      <c r="J24" s="3">
        <v>1.20689019257637</v>
      </c>
      <c r="K24" s="3">
        <v>0</v>
      </c>
      <c r="L24" s="3">
        <v>0</v>
      </c>
      <c r="M24" s="3">
        <v>0.590987265090959</v>
      </c>
      <c r="N24" s="3">
        <v>0.30408644950187202</v>
      </c>
      <c r="O24" s="3">
        <v>0</v>
      </c>
      <c r="P24" s="3">
        <v>0</v>
      </c>
      <c r="Q24" s="3">
        <v>0</v>
      </c>
      <c r="R24" s="3">
        <v>0</v>
      </c>
      <c r="S24" s="3">
        <v>0</v>
      </c>
      <c r="T24" s="9">
        <f t="shared" ref="T24:T27" si="2">SUM(B24:S24)</f>
        <v>79.071000001498618</v>
      </c>
    </row>
    <row r="25" spans="1:20">
      <c r="A25" t="s">
        <v>3</v>
      </c>
      <c r="B25" s="3" t="s">
        <v>4</v>
      </c>
      <c r="C25" s="3" t="s">
        <v>4</v>
      </c>
      <c r="D25" s="3" t="s">
        <v>4</v>
      </c>
      <c r="E25" s="3" t="s">
        <v>4</v>
      </c>
      <c r="F25" s="3" t="s">
        <v>4</v>
      </c>
      <c r="G25" s="3" t="s">
        <v>4</v>
      </c>
      <c r="H25" s="3" t="s">
        <v>4</v>
      </c>
      <c r="I25" s="3" t="s">
        <v>4</v>
      </c>
      <c r="J25" s="3" t="s">
        <v>4</v>
      </c>
      <c r="K25" s="3" t="s">
        <v>4</v>
      </c>
      <c r="L25" s="3" t="s">
        <v>4</v>
      </c>
      <c r="M25" s="3" t="s">
        <v>4</v>
      </c>
      <c r="N25" s="3" t="s">
        <v>4</v>
      </c>
      <c r="O25" s="3" t="s">
        <v>4</v>
      </c>
      <c r="P25" s="3" t="s">
        <v>4</v>
      </c>
      <c r="Q25" s="3" t="s">
        <v>4</v>
      </c>
      <c r="R25" s="3" t="s">
        <v>4</v>
      </c>
      <c r="S25" s="3" t="s">
        <v>4</v>
      </c>
      <c r="T25" s="9">
        <f t="shared" si="2"/>
        <v>0</v>
      </c>
    </row>
    <row r="26" spans="1:20">
      <c r="A26" t="s">
        <v>5</v>
      </c>
      <c r="B26" s="3" t="s">
        <v>4</v>
      </c>
      <c r="C26" s="3" t="s">
        <v>4</v>
      </c>
      <c r="D26" s="3" t="s">
        <v>4</v>
      </c>
      <c r="E26" s="3" t="s">
        <v>4</v>
      </c>
      <c r="F26" s="3" t="s">
        <v>4</v>
      </c>
      <c r="G26" s="3" t="s">
        <v>4</v>
      </c>
      <c r="H26" s="3" t="s">
        <v>4</v>
      </c>
      <c r="I26" s="3" t="s">
        <v>4</v>
      </c>
      <c r="J26" s="3" t="s">
        <v>4</v>
      </c>
      <c r="K26" s="3" t="s">
        <v>4</v>
      </c>
      <c r="L26" s="3" t="s">
        <v>4</v>
      </c>
      <c r="M26" s="3" t="s">
        <v>4</v>
      </c>
      <c r="N26" s="3" t="s">
        <v>4</v>
      </c>
      <c r="O26" s="3" t="s">
        <v>4</v>
      </c>
      <c r="P26" s="3" t="s">
        <v>4</v>
      </c>
      <c r="Q26" s="3" t="s">
        <v>4</v>
      </c>
      <c r="R26" s="3" t="s">
        <v>4</v>
      </c>
      <c r="S26" s="3" t="s">
        <v>4</v>
      </c>
      <c r="T26" s="9">
        <f t="shared" si="2"/>
        <v>0</v>
      </c>
    </row>
    <row r="27" spans="1:20">
      <c r="A27" t="s">
        <v>6</v>
      </c>
      <c r="B27" s="3">
        <v>1.75402992511135E-102</v>
      </c>
      <c r="C27" s="3">
        <v>1.75402992511135E-102</v>
      </c>
      <c r="D27" s="3">
        <v>1.75402992511135E-102</v>
      </c>
      <c r="E27" s="3">
        <v>1.75402992511135E-102</v>
      </c>
      <c r="F27" s="3">
        <v>1.75402992511135E-102</v>
      </c>
      <c r="G27" s="3">
        <v>426.31250249106103</v>
      </c>
      <c r="H27" s="3">
        <v>120401.89929571599</v>
      </c>
      <c r="I27" s="3">
        <v>149114.94874348299</v>
      </c>
      <c r="J27" s="3">
        <v>3489.6359478793902</v>
      </c>
      <c r="K27" s="3">
        <v>1.75402992511135E-102</v>
      </c>
      <c r="L27" s="3">
        <v>1.75402992511135E-102</v>
      </c>
      <c r="M27" s="3">
        <v>1774.38377245984</v>
      </c>
      <c r="N27" s="3">
        <v>1240.89544652329</v>
      </c>
      <c r="O27" s="3">
        <v>1.75402992511135E-102</v>
      </c>
      <c r="P27" s="3">
        <v>1.75402992511135E-102</v>
      </c>
      <c r="Q27" s="3">
        <v>1.75402992511135E-102</v>
      </c>
      <c r="R27" s="3">
        <v>1.75402992511135E-102</v>
      </c>
      <c r="S27" s="3">
        <v>1.75402992511135E-102</v>
      </c>
      <c r="T27" s="9">
        <f t="shared" si="2"/>
        <v>276448.07570855255</v>
      </c>
    </row>
    <row r="28" spans="1:20">
      <c r="A28" s="1" t="s">
        <v>7</v>
      </c>
      <c r="B28" s="3">
        <v>5.1754029925111402E-101</v>
      </c>
      <c r="C28" s="3">
        <v>5.1754029925111402E-101</v>
      </c>
      <c r="D28" s="3">
        <v>5.1754029925111402E-101</v>
      </c>
      <c r="E28" s="3">
        <v>5.1754029925111402E-101</v>
      </c>
      <c r="F28" s="3">
        <v>5.1754029925111402E-101</v>
      </c>
      <c r="G28" s="3">
        <v>12578.6850586206</v>
      </c>
      <c r="H28" s="3">
        <v>3552552.5590991001</v>
      </c>
      <c r="I28" s="3">
        <v>4399753.6239649598</v>
      </c>
      <c r="J28" s="3">
        <v>102964.448148072</v>
      </c>
      <c r="K28" s="3">
        <v>5.1754029925111402E-101</v>
      </c>
      <c r="L28" s="3">
        <v>5.1754029925111402E-101</v>
      </c>
      <c r="M28" s="3">
        <v>52354.586169724898</v>
      </c>
      <c r="N28" s="3">
        <v>36613.594302972801</v>
      </c>
      <c r="O28" s="3">
        <v>5.1754029925111402E-101</v>
      </c>
      <c r="P28" s="3">
        <v>5.1754029925111402E-101</v>
      </c>
      <c r="Q28" s="3">
        <v>5.1754029925111402E-101</v>
      </c>
      <c r="R28" s="3">
        <v>5.1754029925111402E-101</v>
      </c>
      <c r="S28" s="3">
        <v>5.1754029925111402E-101</v>
      </c>
      <c r="T28" s="9">
        <f>SUM(B28:S28)</f>
        <v>8156817.4967434499</v>
      </c>
    </row>
    <row r="29" spans="1:20">
      <c r="A29" s="1"/>
      <c r="B29" s="3"/>
      <c r="C29" s="3"/>
      <c r="D29" s="3"/>
      <c r="E29" s="3"/>
      <c r="F29" s="3"/>
      <c r="G29" s="3"/>
      <c r="H29" s="3"/>
      <c r="I29" s="3"/>
      <c r="J29" s="3"/>
      <c r="K29" s="3"/>
      <c r="L29" s="3"/>
      <c r="M29" s="3"/>
      <c r="N29" s="3"/>
      <c r="O29" s="3"/>
      <c r="P29" s="3"/>
      <c r="Q29" s="3"/>
      <c r="R29" s="3"/>
      <c r="S29" s="3"/>
      <c r="T29" s="9"/>
    </row>
    <row r="30" spans="1:20">
      <c r="T30" s="1"/>
    </row>
    <row r="31" spans="1:20" ht="16" thickBot="1">
      <c r="A31" s="2" t="s">
        <v>11</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
    </row>
    <row r="32" spans="1:20" ht="16" thickTop="1">
      <c r="A32" t="s">
        <v>0</v>
      </c>
      <c r="B32" s="3">
        <v>0</v>
      </c>
      <c r="C32" s="3">
        <v>0</v>
      </c>
      <c r="D32" s="3">
        <v>0</v>
      </c>
      <c r="E32" s="3">
        <v>0</v>
      </c>
      <c r="F32" s="3">
        <v>0</v>
      </c>
      <c r="G32" s="3">
        <v>695.88642933999995</v>
      </c>
      <c r="H32" s="3">
        <v>1888613.7383399999</v>
      </c>
      <c r="I32" s="3">
        <v>1456750.4565999999</v>
      </c>
      <c r="J32" s="3">
        <v>5.9871105771E-9</v>
      </c>
      <c r="K32" s="3">
        <v>0</v>
      </c>
      <c r="L32" s="3">
        <v>154.50409072100001</v>
      </c>
      <c r="M32" s="3">
        <v>197658.170251</v>
      </c>
      <c r="N32" s="3">
        <v>271847.85651999997</v>
      </c>
      <c r="O32" s="3">
        <v>0</v>
      </c>
      <c r="P32" s="3">
        <v>0</v>
      </c>
      <c r="Q32" s="3">
        <v>2.0720815562400001E-9</v>
      </c>
      <c r="R32" s="3">
        <v>2.3027169634300001E-9</v>
      </c>
      <c r="S32" s="3">
        <v>0</v>
      </c>
      <c r="T32" s="9">
        <f>SUM(B32:S32)</f>
        <v>3815720.6122310711</v>
      </c>
    </row>
    <row r="33" spans="1:20">
      <c r="A33" t="s">
        <v>1</v>
      </c>
      <c r="B33" s="3">
        <v>5.0000000000000001E-101</v>
      </c>
      <c r="C33" s="3">
        <v>5.0000000000000001E-101</v>
      </c>
      <c r="D33" s="3">
        <v>5.0000000000000001E-101</v>
      </c>
      <c r="E33" s="3">
        <v>5.0000000000000001E-101</v>
      </c>
      <c r="F33" s="3">
        <v>5.0000000000000001E-101</v>
      </c>
      <c r="G33" s="3">
        <v>8959.3272199999992</v>
      </c>
      <c r="H33" s="3">
        <v>1735742.568</v>
      </c>
      <c r="I33" s="3">
        <v>1058835.6599999999</v>
      </c>
      <c r="J33" s="3">
        <v>1.9657722199999999E-9</v>
      </c>
      <c r="K33" s="3">
        <v>5.0000000000000001E-101</v>
      </c>
      <c r="L33" s="3">
        <v>1989.1934189999999</v>
      </c>
      <c r="M33" s="3">
        <v>181659.00889999999</v>
      </c>
      <c r="N33" s="3">
        <v>197591.97839999999</v>
      </c>
      <c r="O33" s="3">
        <v>5.0000000000000001E-101</v>
      </c>
      <c r="P33" s="3">
        <v>5.0000000000000001E-101</v>
      </c>
      <c r="Q33" s="3">
        <v>1.9043598419999998E-9</v>
      </c>
      <c r="R33" s="3">
        <v>1.673724436E-9</v>
      </c>
      <c r="S33" s="3">
        <v>5.0000000000000001E-101</v>
      </c>
      <c r="T33" s="9">
        <f>SUM(B33:S33)</f>
        <v>3184777.7359390054</v>
      </c>
    </row>
    <row r="34" spans="1:20">
      <c r="A34" t="s">
        <v>2</v>
      </c>
      <c r="B34" s="3">
        <v>0</v>
      </c>
      <c r="C34" s="3">
        <v>0</v>
      </c>
      <c r="D34" s="3">
        <v>0</v>
      </c>
      <c r="E34" s="3">
        <v>0</v>
      </c>
      <c r="F34" s="3">
        <v>0</v>
      </c>
      <c r="G34" s="3">
        <v>-60.127993406349802</v>
      </c>
      <c r="H34" s="3">
        <v>-11648.9458557773</v>
      </c>
      <c r="I34" s="3">
        <v>-7106.0763887918902</v>
      </c>
      <c r="J34" s="3">
        <v>-1.31927248748986E-11</v>
      </c>
      <c r="K34" s="3">
        <v>0</v>
      </c>
      <c r="L34" s="3">
        <v>-13.3499096356687</v>
      </c>
      <c r="M34" s="3">
        <v>-1219.1531152192999</v>
      </c>
      <c r="N34" s="3">
        <v>-1326.08273836649</v>
      </c>
      <c r="O34" s="3">
        <v>0</v>
      </c>
      <c r="P34" s="3">
        <v>0</v>
      </c>
      <c r="Q34" s="3">
        <v>-1.2780573054633E-11</v>
      </c>
      <c r="R34" s="3">
        <v>-1.1232728682528501E-11</v>
      </c>
      <c r="S34" s="3">
        <v>0</v>
      </c>
      <c r="T34" s="9">
        <f t="shared" ref="T34:T38" si="3">SUM(B34:S34)</f>
        <v>-21373.736001197038</v>
      </c>
    </row>
    <row r="35" spans="1:20">
      <c r="A35" t="s">
        <v>12</v>
      </c>
      <c r="B35" s="3" t="s">
        <v>4</v>
      </c>
      <c r="C35" s="3">
        <v>0</v>
      </c>
      <c r="D35" s="3">
        <v>0</v>
      </c>
      <c r="E35" s="3">
        <v>0</v>
      </c>
      <c r="F35" s="3">
        <v>0</v>
      </c>
      <c r="G35" s="3">
        <v>314.31262734370398</v>
      </c>
      <c r="H35" s="3">
        <v>262302.992256984</v>
      </c>
      <c r="I35" s="3">
        <v>223215.30234617501</v>
      </c>
      <c r="J35" s="3">
        <v>0</v>
      </c>
      <c r="K35" s="3">
        <v>0</v>
      </c>
      <c r="L35" s="3">
        <v>0</v>
      </c>
      <c r="M35" s="3">
        <v>31840.4145739819</v>
      </c>
      <c r="N35" s="3">
        <v>40934.173254122303</v>
      </c>
      <c r="O35" s="3">
        <v>0</v>
      </c>
      <c r="P35" s="3">
        <v>0</v>
      </c>
      <c r="Q35" s="3">
        <v>0</v>
      </c>
      <c r="R35" s="3">
        <v>0</v>
      </c>
      <c r="S35" s="3" t="s">
        <v>4</v>
      </c>
      <c r="T35" s="9">
        <f t="shared" si="3"/>
        <v>558607.19505860691</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t="s">
        <v>4</v>
      </c>
      <c r="D37" s="3" t="s">
        <v>4</v>
      </c>
      <c r="E37" s="3" t="s">
        <v>4</v>
      </c>
      <c r="F37" s="3" t="s">
        <v>4</v>
      </c>
      <c r="G37" s="3" t="s">
        <v>4</v>
      </c>
      <c r="H37" s="3" t="s">
        <v>4</v>
      </c>
      <c r="I37" s="3" t="s">
        <v>4</v>
      </c>
      <c r="J37" s="3" t="s">
        <v>4</v>
      </c>
      <c r="K37" s="3" t="s">
        <v>4</v>
      </c>
      <c r="L37" s="3" t="s">
        <v>4</v>
      </c>
      <c r="M37" s="3" t="s">
        <v>4</v>
      </c>
      <c r="N37" s="3" t="s">
        <v>4</v>
      </c>
      <c r="O37" s="3" t="s">
        <v>4</v>
      </c>
      <c r="P37" s="3" t="s">
        <v>4</v>
      </c>
      <c r="Q37" s="3" t="s">
        <v>4</v>
      </c>
      <c r="R37" s="3" t="s">
        <v>4</v>
      </c>
      <c r="S37" s="3" t="s">
        <v>4</v>
      </c>
      <c r="T37" s="9">
        <f t="shared" si="3"/>
        <v>0</v>
      </c>
    </row>
    <row r="38" spans="1:20">
      <c r="A38" t="s">
        <v>6</v>
      </c>
      <c r="B38" s="3">
        <v>1.6290320635710201E-102</v>
      </c>
      <c r="C38" s="3">
        <v>1.6290320635710201E-102</v>
      </c>
      <c r="D38" s="3">
        <v>1.6290320635710201E-102</v>
      </c>
      <c r="E38" s="3">
        <v>1.6290320635710201E-102</v>
      </c>
      <c r="F38" s="3">
        <v>1.6290320635710201E-102</v>
      </c>
      <c r="G38" s="3">
        <v>322.85455068308897</v>
      </c>
      <c r="H38" s="3">
        <v>126250.322225702</v>
      </c>
      <c r="I38" s="3">
        <v>89000.386018672201</v>
      </c>
      <c r="J38" s="3">
        <v>2.58680194049425E-10</v>
      </c>
      <c r="K38" s="3">
        <v>1.6290320635710201E-102</v>
      </c>
      <c r="L38" s="3">
        <v>69.408090941811693</v>
      </c>
      <c r="M38" s="3">
        <v>13356.0572768722</v>
      </c>
      <c r="N38" s="3">
        <v>16585.1078485832</v>
      </c>
      <c r="O38" s="3">
        <v>1.6290320635710201E-102</v>
      </c>
      <c r="P38" s="3">
        <v>1.6290320635710201E-102</v>
      </c>
      <c r="Q38" s="3">
        <v>1.2913861146694701E-10</v>
      </c>
      <c r="R38" s="3">
        <v>1.2918904126794901E-10</v>
      </c>
      <c r="S38" s="3">
        <v>1.6290320635710201E-102</v>
      </c>
      <c r="T38" s="9">
        <f t="shared" si="3"/>
        <v>245584.13601145498</v>
      </c>
    </row>
    <row r="39" spans="1:20">
      <c r="A39" s="1" t="s">
        <v>7</v>
      </c>
      <c r="B39" s="3">
        <v>5.1629032063570999E-101</v>
      </c>
      <c r="C39" s="3">
        <v>5.1629032063570999E-101</v>
      </c>
      <c r="D39" s="3">
        <v>5.1629032063570999E-101</v>
      </c>
      <c r="E39" s="3">
        <v>5.1629032063570999E-101</v>
      </c>
      <c r="F39" s="3">
        <v>5.1629032063570999E-101</v>
      </c>
      <c r="G39" s="3">
        <v>10232.2528339604</v>
      </c>
      <c r="H39" s="3">
        <v>4001260.6749669099</v>
      </c>
      <c r="I39" s="3">
        <v>2820695.7285760599</v>
      </c>
      <c r="J39" s="3">
        <v>8.1983702662745302E-9</v>
      </c>
      <c r="K39" s="3">
        <v>5.1629032063570999E-101</v>
      </c>
      <c r="L39" s="3">
        <v>2199.7556910271401</v>
      </c>
      <c r="M39" s="3">
        <v>423294.49788663501</v>
      </c>
      <c r="N39" s="3">
        <v>525633.03328433901</v>
      </c>
      <c r="O39" s="3">
        <v>5.1629032063570999E-101</v>
      </c>
      <c r="P39" s="3">
        <v>5.1629032063570999E-101</v>
      </c>
      <c r="Q39" s="3">
        <v>4.0927994366523096E-9</v>
      </c>
      <c r="R39" s="3">
        <v>4.09439771201542E-9</v>
      </c>
      <c r="S39" s="3">
        <v>5.1629032063570999E-101</v>
      </c>
      <c r="T39" s="9">
        <f>SUM(B39:S39)</f>
        <v>7783315.9432389475</v>
      </c>
    </row>
    <row r="40" spans="1:20">
      <c r="A40" s="1"/>
      <c r="B40" s="3"/>
      <c r="C40" s="3"/>
      <c r="D40" s="3"/>
      <c r="E40" s="3"/>
      <c r="F40" s="3"/>
      <c r="G40" s="3"/>
      <c r="H40" s="3"/>
      <c r="I40" s="3"/>
      <c r="J40" s="3"/>
      <c r="K40" s="3"/>
      <c r="L40" s="3"/>
      <c r="M40" s="3"/>
      <c r="N40" s="3"/>
      <c r="O40" s="3"/>
      <c r="P40" s="3"/>
      <c r="Q40" s="3"/>
      <c r="R40" s="3"/>
      <c r="S40" s="3"/>
      <c r="T40" s="9"/>
    </row>
    <row r="41" spans="1:20">
      <c r="T41" s="1"/>
    </row>
    <row r="42" spans="1:20" ht="16" thickBot="1">
      <c r="A42" s="2" t="s">
        <v>15</v>
      </c>
      <c r="B42" s="2">
        <v>0.1</v>
      </c>
      <c r="C42" s="2">
        <v>0.2</v>
      </c>
      <c r="D42" s="2">
        <v>0.3</v>
      </c>
      <c r="E42" s="2">
        <v>0.4</v>
      </c>
      <c r="F42" s="2">
        <v>0.5</v>
      </c>
      <c r="G42" s="2">
        <v>1.1000000000000001</v>
      </c>
      <c r="H42" s="2">
        <v>1.2</v>
      </c>
      <c r="I42" s="2">
        <v>1.3</v>
      </c>
      <c r="J42" s="2">
        <v>1.4</v>
      </c>
      <c r="K42" s="2">
        <v>1.5</v>
      </c>
      <c r="L42" s="2">
        <v>2.1</v>
      </c>
      <c r="M42" s="2">
        <v>2.2000000000000002</v>
      </c>
      <c r="N42" s="2">
        <v>2.2999999999999998</v>
      </c>
      <c r="O42" s="2">
        <v>2.4</v>
      </c>
      <c r="P42" s="2">
        <v>3.1</v>
      </c>
      <c r="Q42" s="2">
        <v>3.2</v>
      </c>
      <c r="R42" s="2">
        <v>3.3</v>
      </c>
      <c r="S42" s="2">
        <v>3.4</v>
      </c>
      <c r="T42" s="1"/>
    </row>
    <row r="43" spans="1:20" ht="16" thickTop="1">
      <c r="A43" t="s">
        <v>0</v>
      </c>
      <c r="B43" s="3">
        <v>0</v>
      </c>
      <c r="C43" s="3">
        <v>0</v>
      </c>
      <c r="D43" s="3">
        <v>0</v>
      </c>
      <c r="E43" s="3">
        <v>0</v>
      </c>
      <c r="F43" s="3">
        <v>0</v>
      </c>
      <c r="G43" s="3">
        <v>4867.6814089999998</v>
      </c>
      <c r="H43" s="3">
        <v>1416690.1853799999</v>
      </c>
      <c r="I43" s="3">
        <v>909147.89544999995</v>
      </c>
      <c r="J43" s="3">
        <v>4.4465237796000002E-9</v>
      </c>
      <c r="K43" s="3">
        <v>0</v>
      </c>
      <c r="L43" s="3">
        <v>0</v>
      </c>
      <c r="M43" s="3">
        <v>4199.2412793000003</v>
      </c>
      <c r="N43" s="3">
        <v>17716.835053800001</v>
      </c>
      <c r="O43" s="3">
        <v>0</v>
      </c>
      <c r="P43" s="3">
        <v>0</v>
      </c>
      <c r="Q43" s="3">
        <v>2.0599034458800001E-9</v>
      </c>
      <c r="R43" s="3">
        <v>2.2868554236900002E-9</v>
      </c>
      <c r="S43" s="3">
        <v>0</v>
      </c>
      <c r="T43" s="9">
        <f>SUM(B43:S43)</f>
        <v>2352621.8385721087</v>
      </c>
    </row>
    <row r="44" spans="1:20">
      <c r="A44" t="s">
        <v>1</v>
      </c>
      <c r="B44" s="3">
        <v>5.0000000000000001E-101</v>
      </c>
      <c r="C44" s="3">
        <v>5.0000000000000001E-101</v>
      </c>
      <c r="D44" s="3">
        <v>5.0000000000000001E-101</v>
      </c>
      <c r="E44" s="3">
        <v>5.0000000000000001E-101</v>
      </c>
      <c r="F44" s="3">
        <v>5.0000000000000001E-101</v>
      </c>
      <c r="G44" s="3">
        <v>62499.558660000002</v>
      </c>
      <c r="H44" s="3">
        <v>1318091.1529999999</v>
      </c>
      <c r="I44" s="3">
        <v>671701.20010000002</v>
      </c>
      <c r="J44" s="3">
        <v>1.518138318E-9</v>
      </c>
      <c r="K44" s="3">
        <v>5.0000000000000001E-101</v>
      </c>
      <c r="L44" s="3">
        <v>5.0000000000000001E-101</v>
      </c>
      <c r="M44" s="3">
        <v>3906.9818059999998</v>
      </c>
      <c r="N44" s="3">
        <v>13089.64078</v>
      </c>
      <c r="O44" s="3">
        <v>5.0000000000000001E-101</v>
      </c>
      <c r="P44" s="3">
        <v>5.0000000000000001E-101</v>
      </c>
      <c r="Q44" s="3">
        <v>1.9165379529999999E-9</v>
      </c>
      <c r="R44" s="3">
        <v>1.689585974E-9</v>
      </c>
      <c r="S44" s="3">
        <v>5.0000000000000001E-101</v>
      </c>
      <c r="T44" s="9">
        <f>SUM(B44:S44)</f>
        <v>2069288.5343460052</v>
      </c>
    </row>
    <row r="45" spans="1:20">
      <c r="A45" t="s">
        <v>2</v>
      </c>
      <c r="B45" s="3">
        <v>0</v>
      </c>
      <c r="C45" s="3">
        <v>0</v>
      </c>
      <c r="D45" s="3">
        <v>0</v>
      </c>
      <c r="E45" s="3">
        <v>0</v>
      </c>
      <c r="F45" s="3">
        <v>0</v>
      </c>
      <c r="G45" s="3">
        <v>-829.52243035529295</v>
      </c>
      <c r="H45" s="3">
        <v>-17494.302359041299</v>
      </c>
      <c r="I45" s="3">
        <v>-8915.1223428275807</v>
      </c>
      <c r="J45" s="3">
        <v>-2.01494188725955E-11</v>
      </c>
      <c r="K45" s="3">
        <v>0</v>
      </c>
      <c r="L45" s="3">
        <v>0</v>
      </c>
      <c r="M45" s="3">
        <v>-51.8552308456254</v>
      </c>
      <c r="N45" s="3">
        <v>-173.731636875269</v>
      </c>
      <c r="O45" s="3">
        <v>0</v>
      </c>
      <c r="P45" s="3">
        <v>0</v>
      </c>
      <c r="Q45" s="3">
        <v>-2.5437159146703599E-11</v>
      </c>
      <c r="R45" s="3">
        <v>-2.2424949770029701E-11</v>
      </c>
      <c r="S45" s="3">
        <v>0</v>
      </c>
      <c r="T45" s="9">
        <f t="shared" ref="T45:T49" si="4">SUM(B45:S45)</f>
        <v>-27464.533999945135</v>
      </c>
    </row>
    <row r="46" spans="1:20">
      <c r="A46" t="s">
        <v>12</v>
      </c>
      <c r="B46" s="3" t="s">
        <v>4</v>
      </c>
      <c r="C46" s="3">
        <v>0</v>
      </c>
      <c r="D46" s="3">
        <v>0</v>
      </c>
      <c r="E46" s="3">
        <v>0</v>
      </c>
      <c r="F46" s="3">
        <v>0</v>
      </c>
      <c r="G46" s="3">
        <v>141.08096821915399</v>
      </c>
      <c r="H46" s="3">
        <v>117736.15469139301</v>
      </c>
      <c r="I46" s="3">
        <v>100191.428013782</v>
      </c>
      <c r="J46" s="3">
        <v>0</v>
      </c>
      <c r="K46" s="3">
        <v>0</v>
      </c>
      <c r="L46" s="3">
        <v>0</v>
      </c>
      <c r="M46" s="3">
        <v>14291.746897220501</v>
      </c>
      <c r="N46" s="3">
        <v>18373.5309801191</v>
      </c>
      <c r="O46" s="3">
        <v>0</v>
      </c>
      <c r="P46" s="3">
        <v>0</v>
      </c>
      <c r="Q46" s="3">
        <v>0</v>
      </c>
      <c r="R46" s="3">
        <v>0</v>
      </c>
      <c r="S46" s="3" t="s">
        <v>4</v>
      </c>
      <c r="T46" s="9">
        <f t="shared" si="4"/>
        <v>250733.94155073378</v>
      </c>
    </row>
    <row r="47" spans="1:20">
      <c r="A47" t="s">
        <v>13</v>
      </c>
      <c r="B47" s="3" t="s">
        <v>4</v>
      </c>
      <c r="C47" s="3" t="s">
        <v>4</v>
      </c>
      <c r="D47" s="3" t="s">
        <v>4</v>
      </c>
      <c r="E47" s="3" t="s">
        <v>4</v>
      </c>
      <c r="F47" s="3" t="s">
        <v>4</v>
      </c>
      <c r="G47" s="3" t="s">
        <v>4</v>
      </c>
      <c r="H47" s="3" t="s">
        <v>4</v>
      </c>
      <c r="I47" s="3" t="s">
        <v>4</v>
      </c>
      <c r="J47" s="3" t="s">
        <v>4</v>
      </c>
      <c r="K47" s="3" t="s">
        <v>4</v>
      </c>
      <c r="L47" s="3" t="s">
        <v>4</v>
      </c>
      <c r="M47" s="3" t="s">
        <v>4</v>
      </c>
      <c r="N47" s="3" t="s">
        <v>4</v>
      </c>
      <c r="O47" s="3" t="s">
        <v>4</v>
      </c>
      <c r="P47" s="3" t="s">
        <v>4</v>
      </c>
      <c r="Q47" s="3" t="s">
        <v>4</v>
      </c>
      <c r="R47" s="3" t="s">
        <v>4</v>
      </c>
      <c r="S47" s="3" t="s">
        <v>4</v>
      </c>
      <c r="T47" s="9">
        <f t="shared" si="4"/>
        <v>0</v>
      </c>
    </row>
    <row r="48" spans="1:20">
      <c r="A48" t="s">
        <v>14</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6</v>
      </c>
      <c r="B49" s="3">
        <v>1.6697396680992199E-102</v>
      </c>
      <c r="C49" s="3">
        <v>1.6697396680992199E-102</v>
      </c>
      <c r="D49" s="3">
        <v>1.6697396680992199E-102</v>
      </c>
      <c r="E49" s="3">
        <v>1.6697396680992199E-102</v>
      </c>
      <c r="F49" s="3">
        <v>1.6697396680992199E-102</v>
      </c>
      <c r="G49" s="3">
        <v>2226.7247011015902</v>
      </c>
      <c r="H49" s="3">
        <v>94675.013630272399</v>
      </c>
      <c r="I49" s="3">
        <v>55840.282249098898</v>
      </c>
      <c r="J49" s="3">
        <v>1.9851577254379799E-10</v>
      </c>
      <c r="K49" s="3">
        <v>1.6697396680992199E-102</v>
      </c>
      <c r="L49" s="3">
        <v>1.6697396680992199E-102</v>
      </c>
      <c r="M49" s="3">
        <v>746.24388457537304</v>
      </c>
      <c r="N49" s="3">
        <v>1636.55443297792</v>
      </c>
      <c r="O49" s="3">
        <v>1.6697396680992199E-102</v>
      </c>
      <c r="P49" s="3">
        <v>1.6697396680992199E-102</v>
      </c>
      <c r="Q49" s="3">
        <v>1.3194297015821699E-10</v>
      </c>
      <c r="R49" s="3">
        <v>1.32043562228175E-10</v>
      </c>
      <c r="S49" s="3">
        <v>1.6697396680992199E-102</v>
      </c>
      <c r="T49" s="9">
        <f t="shared" si="4"/>
        <v>155124.81889802669</v>
      </c>
    </row>
    <row r="50" spans="1:20">
      <c r="A50" s="1" t="s">
        <v>7</v>
      </c>
      <c r="B50" s="3">
        <v>5.1669739668099199E-101</v>
      </c>
      <c r="C50" s="3">
        <v>5.1669739668099199E-101</v>
      </c>
      <c r="D50" s="3">
        <v>5.1669739668099199E-101</v>
      </c>
      <c r="E50" s="3">
        <v>5.1669739668099199E-101</v>
      </c>
      <c r="F50" s="3">
        <v>5.1669739668099199E-101</v>
      </c>
      <c r="G50" s="3">
        <v>68905.523307965399</v>
      </c>
      <c r="H50" s="3">
        <v>2929698.20434262</v>
      </c>
      <c r="I50" s="3">
        <v>1727965.6834700501</v>
      </c>
      <c r="J50" s="3">
        <v>6.1430284512712004E-9</v>
      </c>
      <c r="K50" s="3">
        <v>5.1669739668099199E-101</v>
      </c>
      <c r="L50" s="3">
        <v>5.1669739668099199E-101</v>
      </c>
      <c r="M50" s="3">
        <v>23092.358636250301</v>
      </c>
      <c r="N50" s="3">
        <v>50642.829610021698</v>
      </c>
      <c r="O50" s="3">
        <v>5.1669739668099199E-101</v>
      </c>
      <c r="P50" s="3">
        <v>5.1669739668099199E-101</v>
      </c>
      <c r="Q50" s="3">
        <v>4.0829472098915099E-9</v>
      </c>
      <c r="R50" s="3">
        <v>4.0860600101481399E-9</v>
      </c>
      <c r="S50" s="3">
        <v>5.1669739668099199E-101</v>
      </c>
      <c r="T50" s="9">
        <f>SUM(B50:S50)</f>
        <v>4800304.5993669219</v>
      </c>
    </row>
    <row r="51" spans="1:20">
      <c r="A51" s="1"/>
      <c r="B51" s="3"/>
      <c r="C51" s="3"/>
      <c r="D51" s="3"/>
      <c r="E51" s="3"/>
      <c r="F51" s="3"/>
      <c r="G51" s="3"/>
      <c r="H51" s="3"/>
      <c r="I51" s="3"/>
      <c r="J51" s="3"/>
      <c r="K51" s="3"/>
      <c r="L51" s="3"/>
      <c r="M51" s="3"/>
      <c r="N51" s="3"/>
      <c r="O51" s="3"/>
      <c r="P51" s="3"/>
      <c r="Q51" s="3"/>
      <c r="R51" s="3"/>
      <c r="S51" s="3"/>
      <c r="T51" s="9"/>
    </row>
    <row r="52" spans="1:20">
      <c r="I52" s="5"/>
      <c r="T52" s="1"/>
    </row>
    <row r="53" spans="1:20" ht="16" thickBot="1">
      <c r="A53" s="2" t="s">
        <v>16</v>
      </c>
      <c r="B53" s="2">
        <v>0.1</v>
      </c>
      <c r="C53" s="2">
        <v>0.2</v>
      </c>
      <c r="D53" s="2">
        <v>0.3</v>
      </c>
      <c r="E53" s="2">
        <v>0.4</v>
      </c>
      <c r="F53" s="2">
        <v>0.5</v>
      </c>
      <c r="G53" s="2">
        <v>1.1000000000000001</v>
      </c>
      <c r="H53" s="2">
        <v>1.2</v>
      </c>
      <c r="I53" s="2">
        <v>1.3</v>
      </c>
      <c r="J53" s="2">
        <v>1.4</v>
      </c>
      <c r="K53" s="2">
        <v>1.5</v>
      </c>
      <c r="L53" s="2">
        <v>2.1</v>
      </c>
      <c r="M53" s="2">
        <v>2.2000000000000002</v>
      </c>
      <c r="N53" s="2">
        <v>2.2999999999999998</v>
      </c>
      <c r="O53" s="2">
        <v>2.4</v>
      </c>
      <c r="P53" s="2">
        <v>3.1</v>
      </c>
      <c r="Q53" s="2">
        <v>3.2</v>
      </c>
      <c r="R53" s="2">
        <v>3.3</v>
      </c>
      <c r="S53" s="2">
        <v>3.4</v>
      </c>
      <c r="T53" s="1"/>
    </row>
    <row r="54" spans="1:20" ht="16" thickTop="1">
      <c r="A54" t="s">
        <v>0</v>
      </c>
      <c r="B54" s="3">
        <v>0</v>
      </c>
      <c r="C54" s="3">
        <v>0</v>
      </c>
      <c r="D54" s="3">
        <v>0</v>
      </c>
      <c r="E54" s="3">
        <v>0</v>
      </c>
      <c r="F54" s="3">
        <v>0</v>
      </c>
      <c r="G54" s="3">
        <v>2971.9303202699998</v>
      </c>
      <c r="H54" s="3">
        <v>1882143.5039599999</v>
      </c>
      <c r="I54" s="3">
        <v>1458015.3930899999</v>
      </c>
      <c r="J54" s="3">
        <v>2.0192375851799999E-8</v>
      </c>
      <c r="K54" s="3">
        <v>0</v>
      </c>
      <c r="L54" s="3">
        <v>0</v>
      </c>
      <c r="M54" s="3">
        <v>428373.32345800003</v>
      </c>
      <c r="N54" s="3">
        <v>411775.27554100001</v>
      </c>
      <c r="O54" s="3">
        <v>0</v>
      </c>
      <c r="P54" s="3">
        <v>0</v>
      </c>
      <c r="Q54" s="3">
        <v>5.2284145684199999E-9</v>
      </c>
      <c r="R54" s="3">
        <v>4.3277284649299998E-9</v>
      </c>
      <c r="S54" s="3">
        <v>0</v>
      </c>
      <c r="T54" s="9">
        <f>SUM(B54:S54)</f>
        <v>4183279.4263692992</v>
      </c>
    </row>
    <row r="55" spans="1:20">
      <c r="A55" t="s">
        <v>1</v>
      </c>
      <c r="B55" s="3">
        <v>5.0000000000000001E-101</v>
      </c>
      <c r="C55" s="3">
        <v>5.0000000000000001E-101</v>
      </c>
      <c r="D55" s="3">
        <v>5.0000000000000001E-101</v>
      </c>
      <c r="E55" s="3">
        <v>5.0000000000000001E-101</v>
      </c>
      <c r="F55" s="3">
        <v>5.0000000000000001E-101</v>
      </c>
      <c r="G55" s="3">
        <v>28108.866859999998</v>
      </c>
      <c r="H55" s="3">
        <v>980763.88390000002</v>
      </c>
      <c r="I55" s="3">
        <v>551484.32999999996</v>
      </c>
      <c r="J55" s="3">
        <v>1.6780518410000001E-9</v>
      </c>
      <c r="K55" s="3">
        <v>5.0000000000000001E-101</v>
      </c>
      <c r="L55" s="3">
        <v>5.0000000000000001E-101</v>
      </c>
      <c r="M55" s="3">
        <v>223220.5374</v>
      </c>
      <c r="N55" s="3">
        <v>155751.1759</v>
      </c>
      <c r="O55" s="3">
        <v>5.0000000000000001E-101</v>
      </c>
      <c r="P55" s="3">
        <v>5.0000000000000001E-101</v>
      </c>
      <c r="Q55" s="3">
        <v>2.7244682280000001E-9</v>
      </c>
      <c r="R55" s="3">
        <v>1.636933632E-9</v>
      </c>
      <c r="S55" s="3">
        <v>5.0000000000000001E-101</v>
      </c>
      <c r="T55" s="9">
        <f>SUM(B55:S55)</f>
        <v>1939328.7940600058</v>
      </c>
    </row>
    <row r="56" spans="1:20">
      <c r="A56" t="s">
        <v>2</v>
      </c>
      <c r="B56" s="3">
        <v>0</v>
      </c>
      <c r="C56" s="3">
        <v>0</v>
      </c>
      <c r="D56" s="3">
        <v>0</v>
      </c>
      <c r="E56" s="3">
        <v>0</v>
      </c>
      <c r="F56" s="3">
        <v>0</v>
      </c>
      <c r="G56" s="3">
        <v>-570.44214778938397</v>
      </c>
      <c r="H56" s="3">
        <v>-19903.650305163199</v>
      </c>
      <c r="I56" s="3">
        <v>-11191.838763804701</v>
      </c>
      <c r="J56" s="3">
        <v>-3.4054432036751403E-11</v>
      </c>
      <c r="K56" s="3">
        <v>0</v>
      </c>
      <c r="L56" s="3">
        <v>0</v>
      </c>
      <c r="M56" s="3">
        <v>-4530.0439673533801</v>
      </c>
      <c r="N56" s="3">
        <v>-3160.81881785722</v>
      </c>
      <c r="O56" s="3">
        <v>0</v>
      </c>
      <c r="P56" s="3">
        <v>0</v>
      </c>
      <c r="Q56" s="3">
        <v>-5.5290436130509297E-11</v>
      </c>
      <c r="R56" s="3">
        <v>-3.3219977939863998E-11</v>
      </c>
      <c r="S56" s="3">
        <v>0</v>
      </c>
      <c r="T56" s="9">
        <f t="shared" ref="T56:T60" si="5">SUM(B56:S56)</f>
        <v>-39356.794001968017</v>
      </c>
    </row>
    <row r="57" spans="1:20">
      <c r="A57" t="s">
        <v>12</v>
      </c>
      <c r="B57" s="3" t="s">
        <v>4</v>
      </c>
      <c r="C57" s="3">
        <v>0</v>
      </c>
      <c r="D57" s="3">
        <v>0</v>
      </c>
      <c r="E57" s="3">
        <v>0</v>
      </c>
      <c r="F57" s="3">
        <v>0</v>
      </c>
      <c r="G57" s="3">
        <v>121.60635981199199</v>
      </c>
      <c r="H57" s="3">
        <v>101484.02985186</v>
      </c>
      <c r="I57" s="3">
        <v>86361.151322657097</v>
      </c>
      <c r="J57" s="3">
        <v>0</v>
      </c>
      <c r="K57" s="3">
        <v>0</v>
      </c>
      <c r="L57" s="3">
        <v>0</v>
      </c>
      <c r="M57" s="3">
        <v>12318.9352714505</v>
      </c>
      <c r="N57" s="3">
        <v>15837.2759103435</v>
      </c>
      <c r="O57" s="3">
        <v>0</v>
      </c>
      <c r="P57" s="3">
        <v>0</v>
      </c>
      <c r="Q57" s="3">
        <v>0</v>
      </c>
      <c r="R57" s="3">
        <v>0</v>
      </c>
      <c r="S57" s="3" t="s">
        <v>4</v>
      </c>
      <c r="T57" s="9">
        <f t="shared" si="5"/>
        <v>216122.99871612311</v>
      </c>
    </row>
    <row r="58" spans="1:20">
      <c r="A58" t="s">
        <v>13</v>
      </c>
      <c r="B58" s="3" t="s">
        <v>4</v>
      </c>
      <c r="C58" s="3" t="s">
        <v>4</v>
      </c>
      <c r="D58" s="3" t="s">
        <v>4</v>
      </c>
      <c r="E58" s="3" t="s">
        <v>4</v>
      </c>
      <c r="F58" s="3" t="s">
        <v>4</v>
      </c>
      <c r="G58" s="3" t="s">
        <v>4</v>
      </c>
      <c r="H58" s="3" t="s">
        <v>4</v>
      </c>
      <c r="I58" s="3" t="s">
        <v>4</v>
      </c>
      <c r="J58" s="3" t="s">
        <v>4</v>
      </c>
      <c r="K58" s="3" t="s">
        <v>4</v>
      </c>
      <c r="L58" s="3" t="s">
        <v>4</v>
      </c>
      <c r="M58" s="3" t="s">
        <v>4</v>
      </c>
      <c r="N58" s="3" t="s">
        <v>4</v>
      </c>
      <c r="O58" s="3" t="s">
        <v>4</v>
      </c>
      <c r="P58" s="3" t="s">
        <v>4</v>
      </c>
      <c r="Q58" s="3" t="s">
        <v>4</v>
      </c>
      <c r="R58" s="3" t="s">
        <v>4</v>
      </c>
      <c r="S58" s="3" t="s">
        <v>4</v>
      </c>
      <c r="T58" s="9">
        <f t="shared" si="5"/>
        <v>0</v>
      </c>
    </row>
    <row r="59" spans="1:20">
      <c r="A59" t="s">
        <v>14</v>
      </c>
      <c r="B59" s="3" t="s">
        <v>4</v>
      </c>
      <c r="C59" s="3" t="s">
        <v>4</v>
      </c>
      <c r="D59" s="3" t="s">
        <v>4</v>
      </c>
      <c r="E59" s="3" t="s">
        <v>4</v>
      </c>
      <c r="F59" s="3" t="s">
        <v>4</v>
      </c>
      <c r="G59" s="3" t="s">
        <v>4</v>
      </c>
      <c r="H59" s="3" t="s">
        <v>4</v>
      </c>
      <c r="I59" s="3" t="s">
        <v>4</v>
      </c>
      <c r="J59" s="3" t="s">
        <v>4</v>
      </c>
      <c r="K59" s="3" t="s">
        <v>4</v>
      </c>
      <c r="L59" s="3" t="s">
        <v>4</v>
      </c>
      <c r="M59" s="3" t="s">
        <v>4</v>
      </c>
      <c r="N59" s="3" t="s">
        <v>4</v>
      </c>
      <c r="O59" s="3" t="s">
        <v>4</v>
      </c>
      <c r="P59" s="3" t="s">
        <v>4</v>
      </c>
      <c r="Q59" s="3" t="s">
        <v>4</v>
      </c>
      <c r="R59" s="3" t="s">
        <v>4</v>
      </c>
      <c r="S59" s="3" t="s">
        <v>4</v>
      </c>
      <c r="T59" s="9">
        <f t="shared" si="5"/>
        <v>0</v>
      </c>
    </row>
    <row r="60" spans="1:20">
      <c r="A60" t="s">
        <v>6</v>
      </c>
      <c r="B60" s="3">
        <v>1.7048273479586E-102</v>
      </c>
      <c r="C60" s="3">
        <v>1.7048273479586E-102</v>
      </c>
      <c r="D60" s="3">
        <v>1.7048273479586E-102</v>
      </c>
      <c r="E60" s="3">
        <v>1.7048273479586E-102</v>
      </c>
      <c r="F60" s="3">
        <v>1.7048273479586E-102</v>
      </c>
      <c r="G60" s="3">
        <v>1044.4441100638501</v>
      </c>
      <c r="H60" s="3">
        <v>100396.86543209</v>
      </c>
      <c r="I60" s="3">
        <v>71080.015668332999</v>
      </c>
      <c r="J60" s="3">
        <v>7.4454492630362301E-10</v>
      </c>
      <c r="K60" s="3">
        <v>1.7048273479586E-102</v>
      </c>
      <c r="L60" s="3">
        <v>1.7048273479586E-102</v>
      </c>
      <c r="M60" s="3">
        <v>22482.674973163099</v>
      </c>
      <c r="N60" s="3">
        <v>19782.915716660202</v>
      </c>
      <c r="O60" s="3">
        <v>1.7048273479586E-102</v>
      </c>
      <c r="P60" s="3">
        <v>1.7048273479586E-102</v>
      </c>
      <c r="Q60" s="3">
        <v>2.6928062877700901E-10</v>
      </c>
      <c r="R60" s="3">
        <v>2.0224169474575799E-10</v>
      </c>
      <c r="S60" s="3">
        <v>1.7048273479586E-102</v>
      </c>
      <c r="T60" s="9">
        <f t="shared" si="5"/>
        <v>214786.91590031137</v>
      </c>
    </row>
    <row r="61" spans="1:20">
      <c r="A61" s="1" t="s">
        <v>7</v>
      </c>
      <c r="B61" s="3">
        <v>5.17048273479586E-101</v>
      </c>
      <c r="C61" s="3">
        <v>5.17048273479586E-101</v>
      </c>
      <c r="D61" s="3">
        <v>5.17048273479586E-101</v>
      </c>
      <c r="E61" s="3">
        <v>5.17048273479586E-101</v>
      </c>
      <c r="F61" s="3">
        <v>5.17048273479586E-101</v>
      </c>
      <c r="G61" s="3">
        <v>31676.405502356502</v>
      </c>
      <c r="H61" s="3">
        <v>3044884.6328387898</v>
      </c>
      <c r="I61" s="3">
        <v>2155749.0513171898</v>
      </c>
      <c r="J61" s="3">
        <v>2.2580918187066901E-8</v>
      </c>
      <c r="K61" s="3">
        <v>5.17048273479586E-101</v>
      </c>
      <c r="L61" s="3">
        <v>5.17048273479586E-101</v>
      </c>
      <c r="M61" s="3">
        <v>681865.42713525996</v>
      </c>
      <c r="N61" s="3">
        <v>599985.82425014698</v>
      </c>
      <c r="O61" s="3">
        <v>5.17048273479586E-101</v>
      </c>
      <c r="P61" s="3">
        <v>5.17048273479586E-101</v>
      </c>
      <c r="Q61" s="3">
        <v>8.1668729890664992E-9</v>
      </c>
      <c r="R61" s="3">
        <v>6.1336838137358898E-9</v>
      </c>
      <c r="S61" s="3">
        <v>5.17048273479586E-101</v>
      </c>
      <c r="T61" s="9">
        <f>SUM(B61:S61)</f>
        <v>6514161.3410437806</v>
      </c>
    </row>
    <row r="62" spans="1:20">
      <c r="A62" s="1"/>
      <c r="B62" s="3"/>
      <c r="C62" s="3"/>
      <c r="D62" s="3"/>
      <c r="E62" s="3"/>
      <c r="F62" s="3"/>
      <c r="G62" s="3"/>
      <c r="H62" s="3"/>
      <c r="I62" s="3"/>
      <c r="J62" s="3"/>
      <c r="K62" s="3"/>
      <c r="L62" s="3"/>
      <c r="M62" s="3"/>
      <c r="N62" s="3"/>
      <c r="O62" s="3"/>
      <c r="P62" s="3"/>
      <c r="Q62" s="3"/>
      <c r="R62" s="3"/>
      <c r="S62" s="3"/>
      <c r="T62" s="9"/>
    </row>
    <row r="63" spans="1:20">
      <c r="T63" s="1"/>
    </row>
    <row r="64" spans="1:20" ht="16" thickBot="1">
      <c r="A64" s="2" t="s">
        <v>17</v>
      </c>
      <c r="B64" s="2">
        <v>0.1</v>
      </c>
      <c r="C64" s="2">
        <v>0.2</v>
      </c>
      <c r="D64" s="2">
        <v>0.3</v>
      </c>
      <c r="E64" s="2">
        <v>0.4</v>
      </c>
      <c r="F64" s="2">
        <v>0.5</v>
      </c>
      <c r="G64" s="2">
        <v>1.1000000000000001</v>
      </c>
      <c r="H64" s="2">
        <v>1.2</v>
      </c>
      <c r="I64" s="2">
        <v>1.3</v>
      </c>
      <c r="J64" s="2">
        <v>1.4</v>
      </c>
      <c r="K64" s="2">
        <v>1.5</v>
      </c>
      <c r="L64" s="2">
        <v>2.1</v>
      </c>
      <c r="M64" s="2">
        <v>2.2000000000000002</v>
      </c>
      <c r="N64" s="2">
        <v>2.2999999999999998</v>
      </c>
      <c r="O64" s="2">
        <v>2.4</v>
      </c>
      <c r="P64" s="2">
        <v>3.1</v>
      </c>
      <c r="Q64" s="2">
        <v>3.2</v>
      </c>
      <c r="R64" s="2">
        <v>3.3</v>
      </c>
      <c r="S64" s="2">
        <v>3.4</v>
      </c>
      <c r="T64" s="1"/>
    </row>
    <row r="65" spans="1:20" ht="16" thickTop="1">
      <c r="A65" t="s">
        <v>0</v>
      </c>
      <c r="B65" s="3">
        <v>0</v>
      </c>
      <c r="C65" s="3">
        <v>0</v>
      </c>
      <c r="D65" s="3">
        <v>0</v>
      </c>
      <c r="E65" s="3">
        <v>0</v>
      </c>
      <c r="F65" s="3">
        <v>0</v>
      </c>
      <c r="G65" s="3">
        <v>13799.3303782</v>
      </c>
      <c r="H65" s="3">
        <v>2120460.1170999999</v>
      </c>
      <c r="I65" s="3">
        <v>979786.85121999995</v>
      </c>
      <c r="J65" s="3">
        <v>4798.7995247999997</v>
      </c>
      <c r="K65" s="3">
        <v>0</v>
      </c>
      <c r="L65" s="3">
        <v>11917.205195299999</v>
      </c>
      <c r="M65" s="3">
        <v>3622294.2100999998</v>
      </c>
      <c r="N65" s="3">
        <v>2559323.6831</v>
      </c>
      <c r="O65" s="3">
        <v>0</v>
      </c>
      <c r="P65" s="3">
        <v>337.83811569</v>
      </c>
      <c r="Q65" s="3">
        <v>32712.019999</v>
      </c>
      <c r="R65" s="3">
        <v>10416.115499699999</v>
      </c>
      <c r="S65" s="3">
        <v>0</v>
      </c>
      <c r="T65" s="9">
        <f>SUM(B65:S65)</f>
        <v>9355846.170232689</v>
      </c>
    </row>
    <row r="66" spans="1:20">
      <c r="A66" t="s">
        <v>1</v>
      </c>
      <c r="B66" s="3">
        <v>5.0000000000000001E-101</v>
      </c>
      <c r="C66" s="3">
        <v>5.0000000000000001E-101</v>
      </c>
      <c r="D66" s="3">
        <v>5.0000000000000001E-101</v>
      </c>
      <c r="E66" s="3">
        <v>5.0000000000000001E-101</v>
      </c>
      <c r="F66" s="3">
        <v>5.0000000000000001E-101</v>
      </c>
      <c r="G66" s="3">
        <v>92429.727540000007</v>
      </c>
      <c r="H66" s="3">
        <v>650259.92079999996</v>
      </c>
      <c r="I66" s="3">
        <v>202154.9252</v>
      </c>
      <c r="J66" s="3">
        <v>0.16828947150000001</v>
      </c>
      <c r="K66" s="3">
        <v>5.0000000000000001E-101</v>
      </c>
      <c r="L66" s="3">
        <v>79823.005799999999</v>
      </c>
      <c r="M66" s="3">
        <v>1110812.095</v>
      </c>
      <c r="N66" s="3">
        <v>528053.51179999998</v>
      </c>
      <c r="O66" s="3">
        <v>5.0000000000000001E-101</v>
      </c>
      <c r="P66" s="3">
        <v>2262.8840770000002</v>
      </c>
      <c r="Q66" s="3">
        <v>10031.46221</v>
      </c>
      <c r="R66" s="3">
        <v>2149.109316</v>
      </c>
      <c r="S66" s="3">
        <v>5.0000000000000001E-101</v>
      </c>
      <c r="T66" s="9">
        <f t="shared" ref="T66:T72" si="6">SUM(B66:S66)</f>
        <v>2677976.8100324715</v>
      </c>
    </row>
    <row r="67" spans="1:20">
      <c r="A67" t="s">
        <v>2</v>
      </c>
      <c r="B67" s="3">
        <v>0</v>
      </c>
      <c r="C67" s="3">
        <v>0</v>
      </c>
      <c r="D67" s="3">
        <v>0</v>
      </c>
      <c r="E67" s="3">
        <v>0</v>
      </c>
      <c r="F67" s="3">
        <v>0</v>
      </c>
      <c r="G67" s="3">
        <v>-2657.45740687436</v>
      </c>
      <c r="H67" s="3">
        <v>-18695.6955156197</v>
      </c>
      <c r="I67" s="3">
        <v>-5812.1788037749102</v>
      </c>
      <c r="J67" s="3">
        <v>-4.8385093683576599E-3</v>
      </c>
      <c r="K67" s="3">
        <v>0</v>
      </c>
      <c r="L67" s="3">
        <v>-2295.0001441221102</v>
      </c>
      <c r="M67" s="3">
        <v>-31937.082463585099</v>
      </c>
      <c r="N67" s="3">
        <v>-15182.125420233901</v>
      </c>
      <c r="O67" s="3">
        <v>0</v>
      </c>
      <c r="P67" s="3">
        <v>-65.060432511263997</v>
      </c>
      <c r="Q67" s="3">
        <v>-288.41568893704198</v>
      </c>
      <c r="R67" s="3">
        <v>-61.789281668489501</v>
      </c>
      <c r="S67" s="3">
        <v>0</v>
      </c>
      <c r="T67" s="9">
        <f t="shared" si="6"/>
        <v>-76994.809995836244</v>
      </c>
    </row>
    <row r="68" spans="1:20">
      <c r="A68" t="s">
        <v>12</v>
      </c>
      <c r="B68" s="3" t="s">
        <v>4</v>
      </c>
      <c r="C68" s="3">
        <v>0</v>
      </c>
      <c r="D68" s="3">
        <v>0</v>
      </c>
      <c r="E68" s="3">
        <v>0</v>
      </c>
      <c r="F68" s="3">
        <v>0</v>
      </c>
      <c r="G68" s="3">
        <v>0.171535250815403</v>
      </c>
      <c r="H68" s="3">
        <v>143.15113569150699</v>
      </c>
      <c r="I68" s="3">
        <v>121.819136562775</v>
      </c>
      <c r="J68" s="3">
        <v>0</v>
      </c>
      <c r="K68" s="3">
        <v>0</v>
      </c>
      <c r="L68" s="3">
        <v>0</v>
      </c>
      <c r="M68" s="3">
        <v>17.376818571281699</v>
      </c>
      <c r="N68" s="3">
        <v>22.339712328479902</v>
      </c>
      <c r="O68" s="3">
        <v>0</v>
      </c>
      <c r="P68" s="3">
        <v>0</v>
      </c>
      <c r="Q68" s="3">
        <v>0</v>
      </c>
      <c r="R68" s="3">
        <v>0</v>
      </c>
      <c r="S68" s="3" t="s">
        <v>4</v>
      </c>
      <c r="T68" s="9">
        <f t="shared" si="6"/>
        <v>304.85833840485901</v>
      </c>
    </row>
    <row r="69" spans="1:20">
      <c r="A69" t="s">
        <v>13</v>
      </c>
      <c r="B69" s="3" t="s">
        <v>4</v>
      </c>
      <c r="C69" s="3" t="s">
        <v>4</v>
      </c>
      <c r="D69" s="3" t="s">
        <v>4</v>
      </c>
      <c r="E69" s="3" t="s">
        <v>4</v>
      </c>
      <c r="F69" s="3" t="s">
        <v>4</v>
      </c>
      <c r="G69" s="3" t="s">
        <v>4</v>
      </c>
      <c r="H69" s="3" t="s">
        <v>4</v>
      </c>
      <c r="I69" s="3" t="s">
        <v>4</v>
      </c>
      <c r="J69" s="3" t="s">
        <v>4</v>
      </c>
      <c r="K69" s="3" t="s">
        <v>4</v>
      </c>
      <c r="L69" s="3" t="s">
        <v>4</v>
      </c>
      <c r="M69" s="3" t="s">
        <v>4</v>
      </c>
      <c r="N69" s="3" t="s">
        <v>4</v>
      </c>
      <c r="O69" s="3" t="s">
        <v>4</v>
      </c>
      <c r="P69" s="3" t="s">
        <v>4</v>
      </c>
      <c r="Q69" s="3" t="s">
        <v>4</v>
      </c>
      <c r="R69" s="3" t="s">
        <v>4</v>
      </c>
      <c r="S69" s="3" t="s">
        <v>4</v>
      </c>
      <c r="T69" s="9">
        <f t="shared" si="6"/>
        <v>0</v>
      </c>
    </row>
    <row r="70" spans="1:20">
      <c r="A70" t="s">
        <v>14</v>
      </c>
      <c r="B70" s="3" t="s">
        <v>4</v>
      </c>
      <c r="C70" s="3" t="s">
        <v>4</v>
      </c>
      <c r="D70" s="3" t="s">
        <v>4</v>
      </c>
      <c r="E70" s="3" t="s">
        <v>4</v>
      </c>
      <c r="F70" s="3" t="s">
        <v>4</v>
      </c>
      <c r="G70" s="3" t="s">
        <v>4</v>
      </c>
      <c r="H70" s="3" t="s">
        <v>4</v>
      </c>
      <c r="I70" s="3" t="s">
        <v>4</v>
      </c>
      <c r="J70" s="3" t="s">
        <v>4</v>
      </c>
      <c r="K70" s="3" t="s">
        <v>4</v>
      </c>
      <c r="L70" s="3" t="s">
        <v>4</v>
      </c>
      <c r="M70" s="3" t="s">
        <v>4</v>
      </c>
      <c r="N70" s="3" t="s">
        <v>4</v>
      </c>
      <c r="O70" s="3" t="s">
        <v>4</v>
      </c>
      <c r="P70" s="3" t="s">
        <v>4</v>
      </c>
      <c r="Q70" s="3" t="s">
        <v>4</v>
      </c>
      <c r="R70" s="3" t="s">
        <v>4</v>
      </c>
      <c r="S70" s="3" t="s">
        <v>4</v>
      </c>
      <c r="T70" s="9">
        <f t="shared" si="6"/>
        <v>0</v>
      </c>
    </row>
    <row r="71" spans="1:20">
      <c r="A71" t="s">
        <v>6</v>
      </c>
      <c r="B71" s="3">
        <v>1.76529753094346E-102</v>
      </c>
      <c r="C71" s="3">
        <v>1.76529753094346E-102</v>
      </c>
      <c r="D71" s="3">
        <v>1.76529753094346E-102</v>
      </c>
      <c r="E71" s="3">
        <v>1.76529753094346E-102</v>
      </c>
      <c r="F71" s="3">
        <v>1.76529753094346E-102</v>
      </c>
      <c r="G71" s="3">
        <v>3656.6998693852001</v>
      </c>
      <c r="H71" s="3">
        <v>97167.889621076596</v>
      </c>
      <c r="I71" s="3">
        <v>41528.674435248897</v>
      </c>
      <c r="J71" s="3">
        <v>169.431949844039</v>
      </c>
      <c r="K71" s="3">
        <v>1.76529753094346E-102</v>
      </c>
      <c r="L71" s="3">
        <v>3157.94819740603</v>
      </c>
      <c r="M71" s="3">
        <v>165979.86193044699</v>
      </c>
      <c r="N71" s="3">
        <v>108467.556139366</v>
      </c>
      <c r="O71" s="3">
        <v>1.76529753094346E-102</v>
      </c>
      <c r="P71" s="3">
        <v>89.523948891025398</v>
      </c>
      <c r="Q71" s="3">
        <v>1498.91648207815</v>
      </c>
      <c r="R71" s="3">
        <v>441.44567753073102</v>
      </c>
      <c r="S71" s="3">
        <v>1.76529753094346E-102</v>
      </c>
      <c r="T71" s="9">
        <f t="shared" si="6"/>
        <v>422157.94825127366</v>
      </c>
    </row>
    <row r="72" spans="1:20">
      <c r="A72" s="1" t="s">
        <v>7</v>
      </c>
      <c r="B72" s="3">
        <v>5.1765297530943497E-101</v>
      </c>
      <c r="C72" s="3">
        <v>5.1765297530943497E-101</v>
      </c>
      <c r="D72" s="3">
        <v>5.1765297530943497E-101</v>
      </c>
      <c r="E72" s="3">
        <v>5.1765297530943497E-101</v>
      </c>
      <c r="F72" s="3">
        <v>5.1765297530943497E-101</v>
      </c>
      <c r="G72" s="3">
        <v>107228.471915962</v>
      </c>
      <c r="H72" s="3">
        <v>2849335.3831411502</v>
      </c>
      <c r="I72" s="3">
        <v>1217780.0911880401</v>
      </c>
      <c r="J72" s="3">
        <v>4968.3949256061696</v>
      </c>
      <c r="K72" s="3">
        <v>5.1765297530943497E-101</v>
      </c>
      <c r="L72" s="3">
        <v>92603.159048583897</v>
      </c>
      <c r="M72" s="3">
        <v>4867166.4613854298</v>
      </c>
      <c r="N72" s="3">
        <v>3180684.9653314599</v>
      </c>
      <c r="O72" s="3">
        <v>5.1765297530943497E-101</v>
      </c>
      <c r="P72" s="3">
        <v>2625.1857090697599</v>
      </c>
      <c r="Q72" s="3">
        <v>43953.983002141103</v>
      </c>
      <c r="R72" s="3">
        <v>12944.8812115622</v>
      </c>
      <c r="S72" s="3">
        <v>5.1765297530943497E-101</v>
      </c>
      <c r="T72" s="9">
        <f t="shared" si="6"/>
        <v>12379290.976859005</v>
      </c>
    </row>
    <row r="73" spans="1:20">
      <c r="A73" s="1"/>
      <c r="B73" s="3"/>
      <c r="C73" s="3"/>
      <c r="D73" s="3"/>
      <c r="E73" s="3"/>
      <c r="F73" s="3"/>
      <c r="G73" s="3"/>
      <c r="H73" s="3"/>
      <c r="I73" s="3"/>
      <c r="J73" s="3"/>
      <c r="K73" s="3"/>
      <c r="L73" s="3"/>
      <c r="M73" s="3"/>
      <c r="N73" s="3"/>
      <c r="O73" s="3"/>
      <c r="P73" s="3"/>
      <c r="Q73" s="3"/>
      <c r="R73" s="3"/>
      <c r="S73" s="3"/>
      <c r="T73" s="9"/>
    </row>
    <row r="74" spans="1:20">
      <c r="T74" s="1"/>
    </row>
    <row r="75" spans="1:20" ht="16" thickBot="1">
      <c r="A75" s="2" t="s">
        <v>18</v>
      </c>
      <c r="B75" s="2">
        <v>0.1</v>
      </c>
      <c r="C75" s="2">
        <v>0.2</v>
      </c>
      <c r="D75" s="2">
        <v>0.3</v>
      </c>
      <c r="E75" s="2">
        <v>0.4</v>
      </c>
      <c r="F75" s="2">
        <v>0.5</v>
      </c>
      <c r="G75" s="2">
        <v>1.1000000000000001</v>
      </c>
      <c r="H75" s="2">
        <v>1.2</v>
      </c>
      <c r="I75" s="2">
        <v>1.3</v>
      </c>
      <c r="J75" s="2">
        <v>1.4</v>
      </c>
      <c r="K75" s="2">
        <v>1.5</v>
      </c>
      <c r="L75" s="2">
        <v>2.1</v>
      </c>
      <c r="M75" s="2">
        <v>2.2000000000000002</v>
      </c>
      <c r="N75" s="2">
        <v>2.2999999999999998</v>
      </c>
      <c r="O75" s="2">
        <v>2.4</v>
      </c>
      <c r="P75" s="2">
        <v>3.1</v>
      </c>
      <c r="Q75" s="2">
        <v>3.2</v>
      </c>
      <c r="R75" s="2">
        <v>3.3</v>
      </c>
      <c r="S75" s="2">
        <v>3.4</v>
      </c>
      <c r="T75" s="1"/>
    </row>
    <row r="76" spans="1:20" ht="16" thickTop="1">
      <c r="A76" t="s">
        <v>0</v>
      </c>
      <c r="B76" s="3">
        <v>0</v>
      </c>
      <c r="C76" s="3">
        <v>0</v>
      </c>
      <c r="D76" s="3">
        <v>0</v>
      </c>
      <c r="E76" s="3">
        <v>0</v>
      </c>
      <c r="F76" s="3">
        <v>0</v>
      </c>
      <c r="G76" s="3">
        <v>12729.2506519</v>
      </c>
      <c r="H76" s="3">
        <v>3030463.0167899998</v>
      </c>
      <c r="I76" s="3">
        <v>1264030.97902</v>
      </c>
      <c r="J76" s="3">
        <v>8025.2992193</v>
      </c>
      <c r="K76" s="3">
        <v>0</v>
      </c>
      <c r="L76" s="3">
        <v>210.00264081500001</v>
      </c>
      <c r="M76" s="3">
        <v>502674.99485700001</v>
      </c>
      <c r="N76" s="3">
        <v>398367.00053800002</v>
      </c>
      <c r="O76" s="3">
        <v>0</v>
      </c>
      <c r="P76" s="3">
        <v>0</v>
      </c>
      <c r="Q76" s="3">
        <v>4.8732675043099999E-9</v>
      </c>
      <c r="R76" s="3">
        <v>5.15993826575E-9</v>
      </c>
      <c r="S76" s="3">
        <v>0</v>
      </c>
      <c r="T76" s="9">
        <f>SUM(B76:S76)</f>
        <v>5216500.5437170258</v>
      </c>
    </row>
    <row r="77" spans="1:20">
      <c r="A77" t="s">
        <v>1</v>
      </c>
      <c r="B77" s="3">
        <v>5.0000000000000001E-101</v>
      </c>
      <c r="C77" s="3">
        <v>5.0000000000000001E-101</v>
      </c>
      <c r="D77" s="3">
        <v>5.0000000000000001E-101</v>
      </c>
      <c r="E77" s="3">
        <v>5.0000000000000001E-101</v>
      </c>
      <c r="F77" s="3">
        <v>5.0000000000000001E-101</v>
      </c>
      <c r="G77" s="3">
        <v>63216.634980000003</v>
      </c>
      <c r="H77" s="3">
        <v>678688.56940000004</v>
      </c>
      <c r="I77" s="3">
        <v>197133.33780000001</v>
      </c>
      <c r="J77" s="3">
        <v>179.59454919999999</v>
      </c>
      <c r="K77" s="3">
        <v>5.0000000000000001E-101</v>
      </c>
      <c r="L77" s="3">
        <v>1042.9255149999999</v>
      </c>
      <c r="M77" s="3">
        <v>112576.7816</v>
      </c>
      <c r="N77" s="3">
        <v>62127.76253</v>
      </c>
      <c r="O77" s="3">
        <v>5.0000000000000001E-101</v>
      </c>
      <c r="P77" s="3">
        <v>5.0000000000000001E-101</v>
      </c>
      <c r="Q77" s="3">
        <v>1.0913945929999999E-9</v>
      </c>
      <c r="R77" s="3">
        <v>8.0472383210000001E-10</v>
      </c>
      <c r="S77" s="3">
        <v>5.0000000000000001E-101</v>
      </c>
      <c r="T77" s="9">
        <f t="shared" ref="T77:T83" si="7">SUM(B77:S77)</f>
        <v>1114965.6063742018</v>
      </c>
    </row>
    <row r="78" spans="1:20">
      <c r="A78" t="s">
        <v>2</v>
      </c>
      <c r="B78" s="3">
        <v>0</v>
      </c>
      <c r="C78" s="3">
        <v>0</v>
      </c>
      <c r="D78" s="3">
        <v>0</v>
      </c>
      <c r="E78" s="3">
        <v>0</v>
      </c>
      <c r="F78" s="3">
        <v>0</v>
      </c>
      <c r="G78" s="3">
        <v>4052.8155750825299</v>
      </c>
      <c r="H78" s="3">
        <v>43510.693124906102</v>
      </c>
      <c r="I78" s="3">
        <v>12638.2092682976</v>
      </c>
      <c r="J78" s="3">
        <v>11.513798324455401</v>
      </c>
      <c r="K78" s="3">
        <v>0</v>
      </c>
      <c r="L78" s="3">
        <v>66.861907050251602</v>
      </c>
      <c r="M78" s="3">
        <v>7217.2923148141399</v>
      </c>
      <c r="N78" s="3">
        <v>3983.0080124399701</v>
      </c>
      <c r="O78" s="3">
        <v>0</v>
      </c>
      <c r="P78" s="3">
        <v>0</v>
      </c>
      <c r="Q78" s="3">
        <v>6.9969257405353703E-11</v>
      </c>
      <c r="R78" s="3">
        <v>5.1590808048919301E-11</v>
      </c>
      <c r="S78" s="3">
        <v>0</v>
      </c>
      <c r="T78" s="9">
        <f t="shared" si="7"/>
        <v>71480.394000915185</v>
      </c>
    </row>
    <row r="79" spans="1:20">
      <c r="A79" t="s">
        <v>12</v>
      </c>
      <c r="B79" s="3" t="s">
        <v>4</v>
      </c>
      <c r="C79" s="3">
        <v>0</v>
      </c>
      <c r="D79" s="3">
        <v>0</v>
      </c>
      <c r="E79" s="3">
        <v>0</v>
      </c>
      <c r="F79" s="3">
        <v>0</v>
      </c>
      <c r="G79" s="3">
        <v>9.5471285905054395E-2</v>
      </c>
      <c r="H79" s="3">
        <v>79.673553618110603</v>
      </c>
      <c r="I79" s="3">
        <v>67.800813886396696</v>
      </c>
      <c r="J79" s="3">
        <v>0</v>
      </c>
      <c r="K79" s="3">
        <v>0</v>
      </c>
      <c r="L79" s="3">
        <v>0</v>
      </c>
      <c r="M79" s="3">
        <v>9.6714069327033005</v>
      </c>
      <c r="N79" s="3">
        <v>12.433602146559201</v>
      </c>
      <c r="O79" s="3">
        <v>0</v>
      </c>
      <c r="P79" s="3">
        <v>0</v>
      </c>
      <c r="Q79" s="3">
        <v>0</v>
      </c>
      <c r="R79" s="3">
        <v>0</v>
      </c>
      <c r="S79" s="3" t="s">
        <v>4</v>
      </c>
      <c r="T79" s="9">
        <f t="shared" si="7"/>
        <v>169.67484786967484</v>
      </c>
    </row>
    <row r="80" spans="1:20">
      <c r="A80" t="s">
        <v>13</v>
      </c>
      <c r="B80" s="3" t="s">
        <v>4</v>
      </c>
      <c r="C80" s="3" t="s">
        <v>4</v>
      </c>
      <c r="D80" s="3" t="s">
        <v>4</v>
      </c>
      <c r="E80" s="3" t="s">
        <v>4</v>
      </c>
      <c r="F80" s="3" t="s">
        <v>4</v>
      </c>
      <c r="G80" s="3" t="s">
        <v>4</v>
      </c>
      <c r="H80" s="3" t="s">
        <v>4</v>
      </c>
      <c r="I80" s="3" t="s">
        <v>4</v>
      </c>
      <c r="J80" s="3" t="s">
        <v>4</v>
      </c>
      <c r="K80" s="3" t="s">
        <v>4</v>
      </c>
      <c r="L80" s="3" t="s">
        <v>4</v>
      </c>
      <c r="M80" s="3" t="s">
        <v>4</v>
      </c>
      <c r="N80" s="3" t="s">
        <v>4</v>
      </c>
      <c r="O80" s="3" t="s">
        <v>4</v>
      </c>
      <c r="P80" s="3" t="s">
        <v>4</v>
      </c>
      <c r="Q80" s="3" t="s">
        <v>4</v>
      </c>
      <c r="R80" s="3" t="s">
        <v>4</v>
      </c>
      <c r="S80" s="3" t="s">
        <v>4</v>
      </c>
      <c r="T80" s="9">
        <f t="shared" si="7"/>
        <v>0</v>
      </c>
    </row>
    <row r="81" spans="1:22">
      <c r="A81" t="s">
        <v>14</v>
      </c>
      <c r="B81" s="3" t="s">
        <v>4</v>
      </c>
      <c r="C81" s="3" t="s">
        <v>4</v>
      </c>
      <c r="D81" s="3" t="s">
        <v>4</v>
      </c>
      <c r="E81" s="3" t="s">
        <v>4</v>
      </c>
      <c r="F81" s="3" t="s">
        <v>4</v>
      </c>
      <c r="G81" s="3" t="s">
        <v>4</v>
      </c>
      <c r="H81" s="3" t="s">
        <v>4</v>
      </c>
      <c r="I81" s="3" t="s">
        <v>4</v>
      </c>
      <c r="J81" s="3" t="s">
        <v>4</v>
      </c>
      <c r="K81" s="3" t="s">
        <v>4</v>
      </c>
      <c r="L81" s="3" t="s">
        <v>4</v>
      </c>
      <c r="M81" s="3" t="s">
        <v>4</v>
      </c>
      <c r="N81" s="3" t="s">
        <v>4</v>
      </c>
      <c r="O81" s="3" t="s">
        <v>4</v>
      </c>
      <c r="P81" s="3" t="s">
        <v>4</v>
      </c>
      <c r="Q81" s="3" t="s">
        <v>4</v>
      </c>
      <c r="R81" s="3" t="s">
        <v>4</v>
      </c>
      <c r="S81" s="3" t="s">
        <v>4</v>
      </c>
      <c r="T81" s="9">
        <f t="shared" si="7"/>
        <v>0</v>
      </c>
    </row>
    <row r="82" spans="1:22">
      <c r="A82" t="s">
        <v>6</v>
      </c>
      <c r="B82" s="3">
        <v>1.7344199529228199E-102</v>
      </c>
      <c r="C82" s="3">
        <v>1.7344199529228199E-102</v>
      </c>
      <c r="D82" s="3">
        <v>1.7344199529228199E-102</v>
      </c>
      <c r="E82" s="3">
        <v>1.7344199529228199E-102</v>
      </c>
      <c r="F82" s="3">
        <v>1.7344199529228199E-102</v>
      </c>
      <c r="G82" s="3">
        <v>2775.0301833720901</v>
      </c>
      <c r="H82" s="3">
        <v>130176.610424514</v>
      </c>
      <c r="I82" s="3">
        <v>51126.202060000403</v>
      </c>
      <c r="J82" s="3">
        <v>285.01402450492702</v>
      </c>
      <c r="K82" s="3">
        <v>1.7344199529228199E-102</v>
      </c>
      <c r="L82" s="3">
        <v>45.781404374055001</v>
      </c>
      <c r="M82" s="3">
        <v>21592.790944725501</v>
      </c>
      <c r="N82" s="3">
        <v>16112.421578773599</v>
      </c>
      <c r="O82" s="3">
        <v>1.7344199529228199E-102</v>
      </c>
      <c r="P82" s="3">
        <v>1.7344199529228199E-102</v>
      </c>
      <c r="Q82" s="3">
        <v>2.0933170060303901E-10</v>
      </c>
      <c r="R82" s="3">
        <v>2.0869418163641899E-10</v>
      </c>
      <c r="S82" s="3">
        <v>1.7344199529228199E-102</v>
      </c>
      <c r="T82" s="9">
        <f t="shared" si="7"/>
        <v>222113.850620265</v>
      </c>
    </row>
    <row r="83" spans="1:22">
      <c r="A83" s="1" t="s">
        <v>7</v>
      </c>
      <c r="B83" s="3">
        <v>5.1734419952922798E-101</v>
      </c>
      <c r="C83" s="3">
        <v>5.1734419952922798E-101</v>
      </c>
      <c r="D83" s="3">
        <v>5.1734419952922798E-101</v>
      </c>
      <c r="E83" s="3">
        <v>5.1734419952922798E-101</v>
      </c>
      <c r="F83" s="3">
        <v>5.1734419952922798E-101</v>
      </c>
      <c r="G83" s="3">
        <v>82773.826861640497</v>
      </c>
      <c r="H83" s="3">
        <v>3882918.5632930398</v>
      </c>
      <c r="I83" s="3">
        <v>1524996.52896218</v>
      </c>
      <c r="J83" s="3">
        <v>8501.4215913293792</v>
      </c>
      <c r="K83" s="3">
        <v>5.1734419952922798E-101</v>
      </c>
      <c r="L83" s="3">
        <v>1365.5714672393101</v>
      </c>
      <c r="M83" s="3">
        <v>644071.53112347203</v>
      </c>
      <c r="N83" s="3">
        <v>480602.62626136001</v>
      </c>
      <c r="O83" s="3">
        <v>5.1734419952922798E-101</v>
      </c>
      <c r="P83" s="3">
        <v>5.1734419952922798E-101</v>
      </c>
      <c r="Q83" s="3">
        <v>6.2439630553183902E-9</v>
      </c>
      <c r="R83" s="3">
        <v>6.2249470875353403E-9</v>
      </c>
      <c r="S83" s="3">
        <v>5.1734419952922798E-101</v>
      </c>
      <c r="T83" s="9">
        <f t="shared" si="7"/>
        <v>6625230.0695602745</v>
      </c>
    </row>
    <row r="84" spans="1:22">
      <c r="A84" s="1"/>
      <c r="B84" s="3"/>
      <c r="C84" s="3"/>
      <c r="D84" s="3"/>
      <c r="E84" s="3"/>
      <c r="F84" s="3"/>
      <c r="G84" s="3"/>
      <c r="H84" s="3"/>
      <c r="I84" s="3"/>
      <c r="J84" s="3"/>
      <c r="K84" s="3"/>
      <c r="L84" s="3"/>
      <c r="M84" s="3"/>
      <c r="N84" s="3"/>
      <c r="O84" s="3"/>
      <c r="P84" s="3"/>
      <c r="Q84" s="3"/>
      <c r="R84" s="3"/>
      <c r="S84" s="3"/>
      <c r="T84" s="9"/>
    </row>
    <row r="85" spans="1:22">
      <c r="A85" s="1"/>
      <c r="B85" s="3"/>
      <c r="C85" s="3"/>
      <c r="D85" s="3"/>
      <c r="E85" s="3"/>
      <c r="F85" s="3"/>
      <c r="G85" s="3"/>
      <c r="H85" s="3"/>
      <c r="I85" s="3"/>
      <c r="J85" s="3"/>
      <c r="K85" s="3"/>
      <c r="L85" s="3"/>
      <c r="M85" s="3"/>
      <c r="N85" s="3"/>
      <c r="O85" s="3"/>
      <c r="P85" s="3"/>
      <c r="Q85" s="3"/>
      <c r="R85" s="3"/>
      <c r="S85" s="3"/>
      <c r="T85" s="9"/>
    </row>
    <row r="87" spans="1:22">
      <c r="T87" s="1" t="s">
        <v>24</v>
      </c>
      <c r="U87" s="1" t="s">
        <v>32</v>
      </c>
      <c r="V87" s="1" t="s">
        <v>25</v>
      </c>
    </row>
    <row r="88" spans="1:22">
      <c r="S88" s="4" t="s">
        <v>0</v>
      </c>
      <c r="T88" s="5">
        <f>SUM(T2+T12+T22+T32+T43+T54+T65+T76)</f>
        <v>36312660.409505017</v>
      </c>
      <c r="U88" s="11">
        <v>36312664</v>
      </c>
      <c r="V88" s="5">
        <f>T88-U88</f>
        <v>-3.5904949828982353</v>
      </c>
    </row>
    <row r="89" spans="1:22">
      <c r="S89" s="1" t="s">
        <v>21</v>
      </c>
      <c r="T89" s="5">
        <f>SUM(T3+T13+T23+T33+T44+T55+T66+T77)</f>
        <v>18692034.421456799</v>
      </c>
      <c r="U89" s="11">
        <v>18598280</v>
      </c>
      <c r="V89" s="8">
        <f>T89-U89</f>
        <v>93754.421456798911</v>
      </c>
    </row>
    <row r="90" spans="1:22">
      <c r="S90" s="4" t="s">
        <v>26</v>
      </c>
      <c r="T90" s="8">
        <f>SUM(T4,T14,T24,T34,T45,T56,T67,T78)</f>
        <v>-93754.420398027447</v>
      </c>
    </row>
    <row r="91" spans="1:22">
      <c r="N91" t="s">
        <v>30</v>
      </c>
      <c r="O91" s="5">
        <f>SUM(T83,T72,T61,T50,T39,T28,T18,T8)</f>
        <v>58803659.056555375</v>
      </c>
      <c r="P91" s="5">
        <f>SUM(T88:T90,T92,T95)</f>
        <v>58803659.056555368</v>
      </c>
      <c r="S91" s="4" t="s">
        <v>22</v>
      </c>
      <c r="T91" s="6">
        <f>SUM(T88:T90)</f>
        <v>54910940.410563789</v>
      </c>
      <c r="U91" s="13">
        <f>SUM(U88:U89)</f>
        <v>54910944</v>
      </c>
      <c r="V91" s="5">
        <f>T91-U91</f>
        <v>-3.5894362106919289</v>
      </c>
    </row>
    <row r="92" spans="1:22">
      <c r="N92" t="s">
        <v>29</v>
      </c>
      <c r="O92" s="5">
        <f>O91+T96+T93</f>
        <v>59535195.088199802</v>
      </c>
      <c r="R92" s="5">
        <f>T88+T92</f>
        <v>38275762.078941569</v>
      </c>
      <c r="S92" s="1" t="s">
        <v>23</v>
      </c>
      <c r="T92" s="6">
        <f>SUM(T79:T81,T68:T70,T57:T59,T46:T48,T35:T37,T25:T26,T15:T16,T5:T6)</f>
        <v>1963101.6694365544</v>
      </c>
      <c r="U92" s="11">
        <v>1976336</v>
      </c>
      <c r="V92" s="5">
        <f>T92-U92</f>
        <v>-13234.330563445576</v>
      </c>
    </row>
    <row r="93" spans="1:22">
      <c r="S93" s="1" t="s">
        <v>20</v>
      </c>
      <c r="T93" s="3">
        <v>706709</v>
      </c>
    </row>
    <row r="94" spans="1:22">
      <c r="S94" s="1" t="s">
        <v>31</v>
      </c>
      <c r="T94" s="6">
        <f>T91+T93+T92</f>
        <v>57580751.080000341</v>
      </c>
      <c r="U94" s="7">
        <v>57593989</v>
      </c>
      <c r="V94" s="5">
        <f>T94-U94</f>
        <v>-13237.919999659061</v>
      </c>
    </row>
    <row r="95" spans="1:22">
      <c r="S95" s="4" t="s">
        <v>19</v>
      </c>
      <c r="T95" s="5">
        <f>SUM(T7,T17,T27,T38,T49,T60,T71,T82)</f>
        <v>1929616.976555028</v>
      </c>
    </row>
    <row r="96" spans="1:22">
      <c r="S96" s="1" t="s">
        <v>27</v>
      </c>
      <c r="T96" s="11">
        <v>24827.031644426199</v>
      </c>
    </row>
    <row r="97" spans="19:22">
      <c r="S97" s="1" t="s">
        <v>28</v>
      </c>
      <c r="T97" s="3">
        <f>T95+T96</f>
        <v>1954444.0081994543</v>
      </c>
      <c r="U97" s="11">
        <v>1954409</v>
      </c>
      <c r="V97" s="5">
        <f>T97-U97</f>
        <v>35.008199454285204</v>
      </c>
    </row>
    <row r="98" spans="19:22">
      <c r="S98" s="1"/>
    </row>
    <row r="99" spans="19:22">
      <c r="S99" s="1" t="s">
        <v>29</v>
      </c>
      <c r="T99" s="5">
        <f>T94+T97</f>
        <v>59535195.088199794</v>
      </c>
      <c r="U99" s="12">
        <f>U94+U97</f>
        <v>59548398</v>
      </c>
      <c r="V99" s="5">
        <f>T99-U99</f>
        <v>-13202.911800205708</v>
      </c>
    </row>
    <row r="100" spans="19:22">
      <c r="V100" s="14">
        <f>V99/T99</f>
        <v>-2.2176649930593067E-4</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2016</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2017-11-07T22:58:30Z</dcterms:modified>
</cp:coreProperties>
</file>