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EG2\BBsalmon\Run Reconstruction\2018\Syrah Annual_updated_22Oct18\Syrah Annual\Syrah\outputFiles\Annual Summary\"/>
    </mc:Choice>
  </mc:AlternateContent>
  <xr:revisionPtr revIDLastSave="0" documentId="8_{24568478-15EA-4BBB-9686-BD2897259357}" xr6:coauthVersionLast="37" xr6:coauthVersionMax="37" xr10:uidLastSave="{00000000-0000-0000-0000-000000000000}"/>
  <bookViews>
    <workbookView xWindow="0" yWindow="0" windowWidth="28800" windowHeight="14565"/>
  </bookViews>
  <sheets>
    <sheet name=" Nushagak   2018  Total" sheetId="1" r:id="rId1"/>
  </sheets>
  <calcPr calcId="0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W3" i="1"/>
  <c r="V3" i="1"/>
  <c r="U3" i="1"/>
  <c r="T3" i="1"/>
  <c r="W2" i="1"/>
  <c r="V2" i="1"/>
  <c r="U2" i="1"/>
  <c r="T2" i="1"/>
  <c r="B10" i="1"/>
  <c r="B9" i="1"/>
</calcChain>
</file>

<file path=xl/sharedStrings.xml><?xml version="1.0" encoding="utf-8"?>
<sst xmlns="http://schemas.openxmlformats.org/spreadsheetml/2006/main" count="17" uniqueCount="14">
  <si>
    <t>Catch</t>
  </si>
  <si>
    <t>Escapement</t>
  </si>
  <si>
    <t>Reallocated Esc Obs Error</t>
  </si>
  <si>
    <t>Igushik Set</t>
  </si>
  <si>
    <t>NA</t>
  </si>
  <si>
    <t>WRSHA</t>
  </si>
  <si>
    <t>Offshore Catch</t>
  </si>
  <si>
    <t>Total</t>
  </si>
  <si>
    <t>% of Total</t>
  </si>
  <si>
    <t>HarvestRate</t>
  </si>
  <si>
    <t>1-Ocean</t>
  </si>
  <si>
    <t>2-Ocean</t>
  </si>
  <si>
    <t>3-Ocean</t>
  </si>
  <si>
    <t>4-Ocean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</si>
</sst>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workbookViewId="0">
      <selection activeCell="B9" sqref="B9:W10"/>
    </sheetView>
  </sheetViews>
  <sheetFormatPr defaultRowHeight="15" x14ac:dyDescent="0.25"/>
  <sheetData>
    <row r="1" spans="1:23" x14ac:dyDescent="0.25">
      <c r="B1">
        <v>0.1</v>
      </c>
      <c r="C1">
        <v>0.2</v>
      </c>
      <c r="D1">
        <v>0.3</v>
      </c>
      <c r="E1">
        <v>0.4</v>
      </c>
      <c r="F1">
        <v>0.5</v>
      </c>
      <c r="G1">
        <v>1.1000000000000001</v>
      </c>
      <c r="H1">
        <v>1.2</v>
      </c>
      <c r="I1">
        <v>1.3</v>
      </c>
      <c r="J1">
        <v>1.4</v>
      </c>
      <c r="K1">
        <v>1.5</v>
      </c>
      <c r="L1">
        <v>2.1</v>
      </c>
      <c r="M1">
        <v>2.2000000000000002</v>
      </c>
      <c r="N1">
        <v>2.2999999999999998</v>
      </c>
      <c r="O1">
        <v>2.4</v>
      </c>
      <c r="P1">
        <v>3.1</v>
      </c>
      <c r="Q1">
        <v>3.2</v>
      </c>
      <c r="R1">
        <v>3.3</v>
      </c>
      <c r="S1">
        <v>3.4</v>
      </c>
      <c r="T1" t="s">
        <v>10</v>
      </c>
      <c r="U1" t="s">
        <v>11</v>
      </c>
      <c r="V1" t="s">
        <v>12</v>
      </c>
      <c r="W1" t="s">
        <v>13</v>
      </c>
    </row>
    <row r="2" spans="1:23" x14ac:dyDescent="0.25">
      <c r="A2" t="s">
        <v>0</v>
      </c>
      <c r="B2">
        <v>0</v>
      </c>
      <c r="C2">
        <v>0</v>
      </c>
      <c r="D2" s="1">
        <v>4.8011058940000001E-9</v>
      </c>
      <c r="E2">
        <v>0</v>
      </c>
      <c r="F2">
        <v>0</v>
      </c>
      <c r="G2">
        <v>6826.9108230000002</v>
      </c>
      <c r="H2">
        <v>726826.42850000004</v>
      </c>
      <c r="I2">
        <v>7275597.102</v>
      </c>
      <c r="J2">
        <v>53440.422160000002</v>
      </c>
      <c r="K2">
        <v>0</v>
      </c>
      <c r="L2" s="1">
        <v>2.4317328020000002E-9</v>
      </c>
      <c r="M2">
        <v>9025.7385109999996</v>
      </c>
      <c r="N2">
        <v>85416.657640000005</v>
      </c>
      <c r="O2">
        <v>0</v>
      </c>
      <c r="P2">
        <v>0</v>
      </c>
      <c r="Q2">
        <v>0</v>
      </c>
      <c r="R2" s="1">
        <v>4.8011058940000001E-9</v>
      </c>
      <c r="S2">
        <v>0</v>
      </c>
      <c r="T2">
        <f>SUM(B2,G2,L2,P2)</f>
        <v>6826.9108230024322</v>
      </c>
      <c r="U2">
        <f>SUM(C2,H2,M2,Q2)</f>
        <v>735852.16701099998</v>
      </c>
      <c r="V2">
        <f>SUM(D2,I2,N2,R2)</f>
        <v>7361013.7596400091</v>
      </c>
      <c r="W2">
        <f>SUM(E2,J2,O2,S2)</f>
        <v>53440.422160000002</v>
      </c>
    </row>
    <row r="3" spans="1:23" x14ac:dyDescent="0.25">
      <c r="A3" t="s">
        <v>1</v>
      </c>
      <c r="B3" s="1">
        <v>5.0000000000000001E-101</v>
      </c>
      <c r="C3" s="1">
        <v>5.0000000000000001E-101</v>
      </c>
      <c r="D3" s="1">
        <v>5.8189248610000003E-10</v>
      </c>
      <c r="E3" s="1">
        <v>5.0000000000000001E-101</v>
      </c>
      <c r="F3" s="1">
        <v>5.0000000000000001E-101</v>
      </c>
      <c r="G3">
        <v>3248.0036230000001</v>
      </c>
      <c r="H3">
        <v>331744.86139999999</v>
      </c>
      <c r="I3">
        <v>881800.02249999996</v>
      </c>
      <c r="J3">
        <v>16228.7426</v>
      </c>
      <c r="K3" s="1">
        <v>5.0000000000000001E-101</v>
      </c>
      <c r="L3" s="1">
        <v>1.156932785E-9</v>
      </c>
      <c r="M3">
        <v>4119.6113050000004</v>
      </c>
      <c r="N3">
        <v>10352.47136</v>
      </c>
      <c r="O3" s="1">
        <v>5.0000000000000001E-101</v>
      </c>
      <c r="P3" s="1">
        <v>5.0000000000000001E-101</v>
      </c>
      <c r="Q3" s="1">
        <v>5.0000000000000001E-101</v>
      </c>
      <c r="R3" s="1">
        <v>5.8189248610000003E-10</v>
      </c>
      <c r="S3" s="1">
        <v>5.0000000000000001E-101</v>
      </c>
      <c r="T3">
        <f t="shared" ref="T3:W8" si="0">SUM(B3,G3,L3,P3)</f>
        <v>3248.0036230011569</v>
      </c>
      <c r="U3">
        <f t="shared" si="0"/>
        <v>335864.47270500002</v>
      </c>
      <c r="V3">
        <f t="shared" si="0"/>
        <v>892152.49386000109</v>
      </c>
      <c r="W3">
        <f t="shared" si="0"/>
        <v>16228.7426</v>
      </c>
    </row>
    <row r="4" spans="1:23" x14ac:dyDescent="0.25">
      <c r="A4" t="s">
        <v>2</v>
      </c>
      <c r="B4">
        <v>0</v>
      </c>
      <c r="C4">
        <v>0</v>
      </c>
      <c r="D4" s="1">
        <v>-1.5725403008980298E-14</v>
      </c>
      <c r="E4">
        <v>0</v>
      </c>
      <c r="F4">
        <v>0</v>
      </c>
      <c r="G4">
        <v>-8.7775950290090901E-2</v>
      </c>
      <c r="H4">
        <v>-8.9652672392307302</v>
      </c>
      <c r="I4">
        <v>-23.830279746964798</v>
      </c>
      <c r="J4">
        <v>-0.43857503548856502</v>
      </c>
      <c r="K4">
        <v>0</v>
      </c>
      <c r="L4" s="1">
        <v>-3.1265628495570297E-14</v>
      </c>
      <c r="M4">
        <v>-0.111330786267325</v>
      </c>
      <c r="N4">
        <v>-0.27977124323068697</v>
      </c>
      <c r="O4">
        <v>0</v>
      </c>
      <c r="P4">
        <v>0</v>
      </c>
      <c r="Q4">
        <v>0</v>
      </c>
      <c r="R4" s="1">
        <v>-1.5725403008980298E-14</v>
      </c>
      <c r="S4">
        <v>0</v>
      </c>
      <c r="T4">
        <f t="shared" si="0"/>
        <v>-8.7775950290122168E-2</v>
      </c>
      <c r="U4">
        <f t="shared" si="0"/>
        <v>-9.0765980254980558</v>
      </c>
      <c r="V4">
        <f t="shared" si="0"/>
        <v>-24.110050990195514</v>
      </c>
      <c r="W4">
        <f t="shared" si="0"/>
        <v>-0.43857503548856502</v>
      </c>
    </row>
    <row r="5" spans="1:23" x14ac:dyDescent="0.25">
      <c r="A5" t="s">
        <v>3</v>
      </c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750.79757478663998</v>
      </c>
      <c r="I5">
        <v>2634.6170442133598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">
        <v>4</v>
      </c>
      <c r="T5">
        <f t="shared" si="0"/>
        <v>0</v>
      </c>
      <c r="U5">
        <f t="shared" si="0"/>
        <v>750.79757478663998</v>
      </c>
      <c r="V5">
        <f t="shared" si="0"/>
        <v>2634.6170442133598</v>
      </c>
      <c r="W5">
        <f t="shared" si="0"/>
        <v>0</v>
      </c>
    </row>
    <row r="6" spans="1:23" x14ac:dyDescent="0.25">
      <c r="A6" t="s">
        <v>5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49881.0258732004</v>
      </c>
      <c r="I6">
        <v>13301.6018958477</v>
      </c>
      <c r="J6">
        <v>0</v>
      </c>
      <c r="K6">
        <v>0</v>
      </c>
      <c r="L6">
        <v>0</v>
      </c>
      <c r="M6">
        <v>369.52015095196498</v>
      </c>
      <c r="N6">
        <v>0</v>
      </c>
      <c r="O6">
        <v>0</v>
      </c>
      <c r="P6">
        <v>0</v>
      </c>
      <c r="Q6">
        <v>0</v>
      </c>
      <c r="R6">
        <v>0</v>
      </c>
      <c r="S6" t="s">
        <v>4</v>
      </c>
      <c r="T6">
        <f t="shared" si="0"/>
        <v>0</v>
      </c>
      <c r="U6">
        <f t="shared" si="0"/>
        <v>50250.546024152369</v>
      </c>
      <c r="V6">
        <f t="shared" si="0"/>
        <v>13301.6018958477</v>
      </c>
      <c r="W6">
        <f t="shared" si="0"/>
        <v>0</v>
      </c>
    </row>
    <row r="7" spans="1:23" x14ac:dyDescent="0.25">
      <c r="A7" t="s">
        <v>6</v>
      </c>
      <c r="B7" s="1">
        <v>6.9804257055118005E-103</v>
      </c>
      <c r="C7" s="1">
        <v>6.9804257055118005E-103</v>
      </c>
      <c r="D7" s="1">
        <v>7.5151020990342002E-11</v>
      </c>
      <c r="E7" s="1">
        <v>6.9804257055118005E-103</v>
      </c>
      <c r="F7" s="1">
        <v>6.9804257055118005E-103</v>
      </c>
      <c r="G7">
        <v>140.653158132382</v>
      </c>
      <c r="H7">
        <v>15485.2946873322</v>
      </c>
      <c r="I7">
        <v>114106.359649537</v>
      </c>
      <c r="J7">
        <v>972.63473426357803</v>
      </c>
      <c r="K7" s="1">
        <v>6.9804257055118005E-103</v>
      </c>
      <c r="L7" s="1">
        <v>5.0100390529167102E-11</v>
      </c>
      <c r="M7">
        <v>188.677537175357</v>
      </c>
      <c r="N7">
        <v>1337.01467388739</v>
      </c>
      <c r="O7" s="1">
        <v>6.9804257055118005E-103</v>
      </c>
      <c r="P7" s="1">
        <v>6.9804257055118005E-103</v>
      </c>
      <c r="Q7" s="1">
        <v>6.9804257055118005E-103</v>
      </c>
      <c r="R7" s="1">
        <v>7.5151020990342002E-11</v>
      </c>
      <c r="S7" s="1">
        <v>6.9804257055118005E-103</v>
      </c>
      <c r="T7">
        <f t="shared" si="0"/>
        <v>140.65315813243211</v>
      </c>
      <c r="U7">
        <f t="shared" si="0"/>
        <v>15673.972224507557</v>
      </c>
      <c r="V7">
        <f t="shared" si="0"/>
        <v>115443.37432342453</v>
      </c>
      <c r="W7">
        <f t="shared" si="0"/>
        <v>972.63473426357803</v>
      </c>
    </row>
    <row r="8" spans="1:23" x14ac:dyDescent="0.25">
      <c r="A8" t="s">
        <v>7</v>
      </c>
      <c r="B8" s="1">
        <v>5.0698042570551201E-101</v>
      </c>
      <c r="C8" s="1">
        <v>5.0698042570551201E-101</v>
      </c>
      <c r="D8" s="1">
        <v>5.45813367568733E-9</v>
      </c>
      <c r="E8" s="1">
        <v>5.0698042570551201E-101</v>
      </c>
      <c r="F8" s="1">
        <v>5.0698042570551201E-101</v>
      </c>
      <c r="G8">
        <v>10215.4798281821</v>
      </c>
      <c r="H8">
        <v>1124679.4427680799</v>
      </c>
      <c r="I8">
        <v>8287415.8728098497</v>
      </c>
      <c r="J8">
        <v>70641.3609192281</v>
      </c>
      <c r="K8" s="1">
        <v>5.0698042570551201E-101</v>
      </c>
      <c r="L8" s="1">
        <v>3.63873471190067E-9</v>
      </c>
      <c r="M8">
        <v>13703.436173341101</v>
      </c>
      <c r="N8">
        <v>97105.863902644196</v>
      </c>
      <c r="O8" s="1">
        <v>5.0698042570551201E-101</v>
      </c>
      <c r="P8" s="1">
        <v>5.0698042570551201E-101</v>
      </c>
      <c r="Q8" s="1">
        <v>5.0698042570551201E-101</v>
      </c>
      <c r="R8" s="1">
        <v>5.45813367568733E-9</v>
      </c>
      <c r="S8" s="1">
        <v>5.0698042570551201E-101</v>
      </c>
      <c r="T8">
        <f t="shared" si="0"/>
        <v>10215.479828185738</v>
      </c>
      <c r="U8">
        <f t="shared" si="0"/>
        <v>1138382.8789414209</v>
      </c>
      <c r="V8">
        <f t="shared" si="0"/>
        <v>8384521.7367125051</v>
      </c>
      <c r="W8">
        <f t="shared" si="0"/>
        <v>70641.3609192281</v>
      </c>
    </row>
    <row r="9" spans="1:23" x14ac:dyDescent="0.25">
      <c r="A9" t="s">
        <v>8</v>
      </c>
      <c r="B9" s="2">
        <f>B8/SUM($B$8:$S$8)</f>
        <v>5.2789777006340237E-108</v>
      </c>
      <c r="C9" s="2">
        <f t="shared" ref="C9:W9" si="1">C8/SUM($B$8:$S$8)</f>
        <v>5.2789777006340237E-108</v>
      </c>
      <c r="D9" s="2">
        <f t="shared" si="1"/>
        <v>5.6833290794090252E-16</v>
      </c>
      <c r="E9" s="2">
        <f t="shared" si="1"/>
        <v>5.2789777006340237E-108</v>
      </c>
      <c r="F9" s="2">
        <f t="shared" si="1"/>
        <v>5.2789777006340237E-108</v>
      </c>
      <c r="G9" s="2">
        <f t="shared" si="1"/>
        <v>1.0636957065789075E-3</v>
      </c>
      <c r="H9" s="2">
        <f t="shared" si="1"/>
        <v>0.11710822346784036</v>
      </c>
      <c r="I9" s="2">
        <f t="shared" si="1"/>
        <v>0.86293437320706401</v>
      </c>
      <c r="J9" s="2">
        <f t="shared" si="1"/>
        <v>7.3555930392401048E-3</v>
      </c>
      <c r="K9" s="2">
        <f t="shared" si="1"/>
        <v>5.2789777006340237E-108</v>
      </c>
      <c r="L9" s="2">
        <f t="shared" si="1"/>
        <v>3.7888641116500136E-16</v>
      </c>
      <c r="M9" s="2">
        <f t="shared" si="1"/>
        <v>1.4268821893954004E-3</v>
      </c>
      <c r="N9" s="2">
        <f t="shared" si="1"/>
        <v>1.0111232389879777E-2</v>
      </c>
      <c r="O9" s="2">
        <f t="shared" si="1"/>
        <v>5.2789777006340237E-108</v>
      </c>
      <c r="P9" s="2">
        <f t="shared" si="1"/>
        <v>5.2789777006340237E-108</v>
      </c>
      <c r="Q9" s="2">
        <f t="shared" si="1"/>
        <v>5.2789777006340237E-108</v>
      </c>
      <c r="R9" s="2">
        <f t="shared" si="1"/>
        <v>5.6833290794090252E-16</v>
      </c>
      <c r="S9" s="2">
        <f t="shared" si="1"/>
        <v>5.2789777006340237E-108</v>
      </c>
      <c r="T9" s="2">
        <f t="shared" si="1"/>
        <v>1.0636957065792863E-3</v>
      </c>
      <c r="U9" s="2">
        <f t="shared" si="1"/>
        <v>0.11853510565723574</v>
      </c>
      <c r="V9" s="2">
        <f t="shared" si="1"/>
        <v>0.873045605596945</v>
      </c>
      <c r="W9" s="2">
        <f t="shared" si="1"/>
        <v>7.3555930392401048E-3</v>
      </c>
    </row>
    <row r="10" spans="1:23" x14ac:dyDescent="0.25">
      <c r="A10" t="s">
        <v>9</v>
      </c>
      <c r="B10" s="2">
        <f>1-B3/B8</f>
        <v>1.3768629618782779E-2</v>
      </c>
      <c r="C10" s="2">
        <f t="shared" ref="C10:W10" si="2">1-C3/C8</f>
        <v>1.3768629618782779E-2</v>
      </c>
      <c r="D10" s="2">
        <f t="shared" si="2"/>
        <v>0.8933898433649623</v>
      </c>
      <c r="E10" s="2">
        <f t="shared" si="2"/>
        <v>1.3768629618782779E-2</v>
      </c>
      <c r="F10" s="2">
        <f t="shared" si="2"/>
        <v>1.3768629618782779E-2</v>
      </c>
      <c r="G10" s="2">
        <f t="shared" si="2"/>
        <v>0.68205080156494224</v>
      </c>
      <c r="H10" s="2">
        <f t="shared" si="2"/>
        <v>0.70503163053865014</v>
      </c>
      <c r="I10" s="2">
        <f t="shared" si="2"/>
        <v>0.89359771054894277</v>
      </c>
      <c r="J10" s="2">
        <f t="shared" si="2"/>
        <v>0.77026571418186474</v>
      </c>
      <c r="K10" s="2">
        <f t="shared" si="2"/>
        <v>1.3768629618782779E-2</v>
      </c>
      <c r="L10" s="2">
        <f t="shared" si="2"/>
        <v>0.68205080155577391</v>
      </c>
      <c r="M10" s="2">
        <f t="shared" si="2"/>
        <v>0.69937384661123447</v>
      </c>
      <c r="N10" s="2">
        <f t="shared" si="2"/>
        <v>0.89338984337362859</v>
      </c>
      <c r="O10" s="2">
        <f t="shared" si="2"/>
        <v>1.3768629618782779E-2</v>
      </c>
      <c r="P10" s="2">
        <f t="shared" si="2"/>
        <v>1.3768629618782779E-2</v>
      </c>
      <c r="Q10" s="2">
        <f t="shared" si="2"/>
        <v>1.3768629618782779E-2</v>
      </c>
      <c r="R10" s="2">
        <f t="shared" si="2"/>
        <v>0.8933898433649623</v>
      </c>
      <c r="S10" s="2">
        <f t="shared" si="2"/>
        <v>1.3768629618782779E-2</v>
      </c>
      <c r="T10" s="2">
        <f t="shared" si="2"/>
        <v>0.68205080156494224</v>
      </c>
      <c r="U10" s="2">
        <f t="shared" si="2"/>
        <v>0.70496352420784869</v>
      </c>
      <c r="V10" s="2">
        <f t="shared" si="2"/>
        <v>0.89359530312222601</v>
      </c>
      <c r="W10" s="2">
        <f t="shared" si="2"/>
        <v>0.77026571418186474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Nushagak   2018 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Dann, Tyler H (DFG)</cp:lastModifiedBy>
  <dcterms:created xsi:type="dcterms:W3CDTF">2018-10-24T23:23:10Z</dcterms:created>
  <dcterms:modified xsi:type="dcterms:W3CDTF">2018-10-24T23:23:10Z</dcterms:modified>
</cp:coreProperties>
</file>