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autoCompressPictures="0"/>
  <bookViews>
    <workbookView xWindow="19940" yWindow="0" windowWidth="18460" windowHeight="22280" tabRatio="500"/>
  </bookViews>
  <sheets>
    <sheet name=" Igushik   2013  Total.csv" sheetId="2"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U90" i="2" l="1"/>
  <c r="U82" i="2"/>
  <c r="T2" i="2"/>
  <c r="T11" i="2"/>
  <c r="T20" i="2"/>
  <c r="T29" i="2"/>
  <c r="T39" i="2"/>
  <c r="T49" i="2"/>
  <c r="T59" i="2"/>
  <c r="T69" i="2"/>
  <c r="T79" i="2"/>
  <c r="T5" i="2"/>
  <c r="T6" i="2"/>
  <c r="T14" i="2"/>
  <c r="T15" i="2"/>
  <c r="T23" i="2"/>
  <c r="T24" i="2"/>
  <c r="T32" i="2"/>
  <c r="T33" i="2"/>
  <c r="T34" i="2"/>
  <c r="T42" i="2"/>
  <c r="T43" i="2"/>
  <c r="T44" i="2"/>
  <c r="T52" i="2"/>
  <c r="T53" i="2"/>
  <c r="T54" i="2"/>
  <c r="T62" i="2"/>
  <c r="T63" i="2"/>
  <c r="T64" i="2"/>
  <c r="T72" i="2"/>
  <c r="T73" i="2"/>
  <c r="T74" i="2"/>
  <c r="T83" i="2"/>
  <c r="R83" i="2"/>
  <c r="T3" i="2"/>
  <c r="T12" i="2"/>
  <c r="T21" i="2"/>
  <c r="T30" i="2"/>
  <c r="T40" i="2"/>
  <c r="T50" i="2"/>
  <c r="T60" i="2"/>
  <c r="T70" i="2"/>
  <c r="T80" i="2"/>
  <c r="T4" i="2"/>
  <c r="T13" i="2"/>
  <c r="T22" i="2"/>
  <c r="T31" i="2"/>
  <c r="T41" i="2"/>
  <c r="T51" i="2"/>
  <c r="T61" i="2"/>
  <c r="T71" i="2"/>
  <c r="T81" i="2"/>
  <c r="T7" i="2"/>
  <c r="T16" i="2"/>
  <c r="T25" i="2"/>
  <c r="T35" i="2"/>
  <c r="T45" i="2"/>
  <c r="T55" i="2"/>
  <c r="T65" i="2"/>
  <c r="T75" i="2"/>
  <c r="T86" i="2"/>
  <c r="P82" i="2"/>
  <c r="T8" i="2"/>
  <c r="T17" i="2"/>
  <c r="T26" i="2"/>
  <c r="T36" i="2"/>
  <c r="T46" i="2"/>
  <c r="T56" i="2"/>
  <c r="T66" i="2"/>
  <c r="T76" i="2"/>
  <c r="O82" i="2"/>
  <c r="O83" i="2"/>
  <c r="T82" i="2"/>
  <c r="T85" i="2"/>
  <c r="T88" i="2"/>
  <c r="T90" i="2"/>
  <c r="V90" i="2"/>
  <c r="V88" i="2"/>
  <c r="V85" i="2"/>
  <c r="V83" i="2"/>
  <c r="V82" i="2"/>
  <c r="V80" i="2"/>
  <c r="V79" i="2"/>
</calcChain>
</file>

<file path=xl/comments1.xml><?xml version="1.0" encoding="utf-8"?>
<comments xmlns="http://schemas.openxmlformats.org/spreadsheetml/2006/main">
  <authors>
    <author>Curry Cunningham</author>
  </authors>
  <commentList>
    <comment ref="V90" authorId="0">
      <text>
        <r>
          <rPr>
            <b/>
            <sz val="9"/>
            <color indexed="81"/>
            <rFont val="Calibri"/>
            <family val="2"/>
          </rPr>
          <t>Curry Cunningham:</t>
        </r>
        <r>
          <rPr>
            <sz val="9"/>
            <color indexed="81"/>
            <rFont val="Calibri"/>
            <family val="2"/>
          </rPr>
          <t xml:space="preserve">
Note this residual difference is due to Kvichak Set catches allocated to the West Side rivers based average genetic composition of catch from this subdistrict. These are not currently allocated to West Side brood/return tables, as East and West side brood/return tables are created separately.
</t>
        </r>
      </text>
    </comment>
  </commentList>
</comments>
</file>

<file path=xl/sharedStrings.xml><?xml version="1.0" encoding="utf-8"?>
<sst xmlns="http://schemas.openxmlformats.org/spreadsheetml/2006/main" count="349" uniqueCount="33">
  <si>
    <t>Catch</t>
  </si>
  <si>
    <t>Escapement</t>
  </si>
  <si>
    <t>Reallocated Esc Obs Error</t>
  </si>
  <si>
    <t>Igushik Set</t>
  </si>
  <si>
    <t>NA</t>
  </si>
  <si>
    <t>WRSHA</t>
  </si>
  <si>
    <t>Offshore Catch</t>
  </si>
  <si>
    <t>Total</t>
  </si>
  <si>
    <t>Igushik</t>
  </si>
  <si>
    <t>Wood</t>
  </si>
  <si>
    <t>Nushagak</t>
  </si>
  <si>
    <t>Kvichak</t>
  </si>
  <si>
    <t>Kvichak Set</t>
  </si>
  <si>
    <t>ARSHA</t>
  </si>
  <si>
    <t>NRSHA</t>
  </si>
  <si>
    <t>Alagnak</t>
  </si>
  <si>
    <t>Naknek</t>
  </si>
  <si>
    <t>Egegik</t>
  </si>
  <si>
    <t>Ugashik</t>
  </si>
  <si>
    <t>Offshore</t>
  </si>
  <si>
    <t>Togiak</t>
  </si>
  <si>
    <t>Esc</t>
  </si>
  <si>
    <t>Subtotal</t>
  </si>
  <si>
    <t>Subdistrict Catch</t>
  </si>
  <si>
    <t>Model</t>
  </si>
  <si>
    <t>Diff</t>
  </si>
  <si>
    <t>Realloc OE</t>
  </si>
  <si>
    <t>Togiak Contrib Offshore</t>
  </si>
  <si>
    <t>Total Offshore</t>
  </si>
  <si>
    <t>Grand Total</t>
  </si>
  <si>
    <t>Totals Column</t>
  </si>
  <si>
    <t>ADFG Sheet Total</t>
  </si>
  <si>
    <t>ADFG Data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</si>
</sst>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8" x14ac:knownFonts="1">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9"/>
      <color indexed="81"/>
      <name val="Calibri"/>
      <family val="2"/>
    </font>
    <font>
      <b/>
      <sz val="9"/>
      <color indexed="81"/>
      <name val="Calibri"/>
      <family val="2"/>
    </font>
  </fonts>
  <fills count="3">
    <fill>
      <patternFill patternType="none"/>
    </fill>
    <fill>
      <patternFill patternType="gray125"/>
    </fill>
    <fill>
      <patternFill patternType="solid">
        <fgColor rgb="FF008000"/>
        <bgColor indexed="64"/>
      </patternFill>
    </fill>
  </fills>
  <borders count="2">
    <border>
      <left/>
      <right/>
      <top/>
      <bottom/>
      <diagonal/>
    </border>
    <border>
      <left/>
      <right/>
      <top style="thin">
        <color auto="1"/>
      </top>
      <bottom style="double">
        <color auto="1"/>
      </bottom>
      <diagonal/>
    </border>
  </borders>
  <cellStyleXfs count="64">
    <xf numFmtId="0" fontId="0" fillId="0" borderId="0"/>
    <xf numFmtId="43" fontId="1"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9">
    <xf numFmtId="0" fontId="0" fillId="0" borderId="0" xfId="0"/>
    <xf numFmtId="0" fontId="3" fillId="0" borderId="0" xfId="0" applyFont="1"/>
    <xf numFmtId="0" fontId="3" fillId="0" borderId="1" xfId="0" applyFont="1" applyBorder="1"/>
    <xf numFmtId="164" fontId="0" fillId="0" borderId="0" xfId="1" applyNumberFormat="1" applyFont="1"/>
    <xf numFmtId="164" fontId="3" fillId="0" borderId="0" xfId="1" applyNumberFormat="1" applyFont="1"/>
    <xf numFmtId="164" fontId="0" fillId="0" borderId="0" xfId="0" applyNumberFormat="1"/>
    <xf numFmtId="164" fontId="0" fillId="2" borderId="0" xfId="0" applyNumberFormat="1" applyFill="1"/>
    <xf numFmtId="164" fontId="0" fillId="2" borderId="0" xfId="1" applyNumberFormat="1" applyFont="1" applyFill="1"/>
    <xf numFmtId="164" fontId="2" fillId="2" borderId="0" xfId="0" applyNumberFormat="1" applyFont="1" applyFill="1"/>
  </cellXfs>
  <cellStyles count="64">
    <cellStyle name="Comma" xfId="1" builtinId="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90"/>
  <sheetViews>
    <sheetView tabSelected="1" topLeftCell="O58" workbookViewId="0">
      <selection activeCell="U82" sqref="U82"/>
    </sheetView>
  </sheetViews>
  <sheetFormatPr baseColWidth="10" defaultRowHeight="15" x14ac:dyDescent="0"/>
  <cols>
    <col min="1" max="1" width="22" bestFit="1" customWidth="1"/>
    <col min="2" max="7" width="11.33203125" bestFit="1" customWidth="1"/>
    <col min="8" max="9" width="13.33203125" bestFit="1" customWidth="1"/>
    <col min="10" max="12" width="11.33203125" bestFit="1" customWidth="1"/>
    <col min="13" max="14" width="13.1640625" bestFit="1" customWidth="1"/>
    <col min="15" max="16" width="11.5" bestFit="1" customWidth="1"/>
    <col min="17" max="17" width="11.33203125" bestFit="1" customWidth="1"/>
    <col min="18" max="18" width="11.5" bestFit="1" customWidth="1"/>
    <col min="19" max="19" width="21" bestFit="1" customWidth="1"/>
    <col min="20" max="20" width="13.1640625" bestFit="1" customWidth="1"/>
    <col min="21" max="21" width="14.1640625" bestFit="1" customWidth="1"/>
  </cols>
  <sheetData>
    <row r="1" spans="1:20" ht="16" thickBot="1">
      <c r="A1" s="2" t="s">
        <v>8</v>
      </c>
      <c r="B1" s="2">
        <v>0.1</v>
      </c>
      <c r="C1" s="2">
        <v>0.2</v>
      </c>
      <c r="D1" s="2">
        <v>0.3</v>
      </c>
      <c r="E1" s="2">
        <v>0.4</v>
      </c>
      <c r="F1" s="2">
        <v>0.5</v>
      </c>
      <c r="G1" s="2">
        <v>1.1000000000000001</v>
      </c>
      <c r="H1" s="2">
        <v>1.2</v>
      </c>
      <c r="I1" s="2">
        <v>1.3</v>
      </c>
      <c r="J1" s="2">
        <v>1.4</v>
      </c>
      <c r="K1" s="2">
        <v>1.5</v>
      </c>
      <c r="L1" s="2">
        <v>2.1</v>
      </c>
      <c r="M1" s="2">
        <v>2.2000000000000002</v>
      </c>
      <c r="N1" s="2">
        <v>2.2999999999999998</v>
      </c>
      <c r="O1" s="2">
        <v>2.4</v>
      </c>
      <c r="P1" s="2">
        <v>3.1</v>
      </c>
      <c r="Q1" s="2">
        <v>3.2</v>
      </c>
      <c r="R1" s="2">
        <v>3.3</v>
      </c>
      <c r="S1" s="2">
        <v>3.4</v>
      </c>
    </row>
    <row r="2" spans="1:20" ht="16" thickTop="1">
      <c r="A2" t="s">
        <v>0</v>
      </c>
      <c r="B2" s="3">
        <v>0</v>
      </c>
      <c r="C2" s="3">
        <v>0</v>
      </c>
      <c r="D2" s="3">
        <v>5.0859689540000004E-10</v>
      </c>
      <c r="E2" s="3">
        <v>0</v>
      </c>
      <c r="F2" s="3">
        <v>0</v>
      </c>
      <c r="G2" s="3">
        <v>2.4265292069999999E-12</v>
      </c>
      <c r="H2" s="3">
        <v>40240.503250000002</v>
      </c>
      <c r="I2" s="3">
        <v>193413.94320000001</v>
      </c>
      <c r="J2" s="3">
        <v>379.29878359999998</v>
      </c>
      <c r="K2" s="3">
        <v>0</v>
      </c>
      <c r="L2" s="3">
        <v>0</v>
      </c>
      <c r="M2" s="3">
        <v>11887.4185</v>
      </c>
      <c r="N2" s="3">
        <v>3973.9154979999998</v>
      </c>
      <c r="O2" s="3">
        <v>0</v>
      </c>
      <c r="P2" s="3">
        <v>0</v>
      </c>
      <c r="Q2" s="3">
        <v>0</v>
      </c>
      <c r="R2" s="3">
        <v>0</v>
      </c>
      <c r="S2" s="3">
        <v>0</v>
      </c>
      <c r="T2" s="5">
        <f>SUM(B2:S2)</f>
        <v>249895.07923160051</v>
      </c>
    </row>
    <row r="3" spans="1:20">
      <c r="A3" t="s">
        <v>1</v>
      </c>
      <c r="B3" s="3">
        <v>5.0000000000000001E-101</v>
      </c>
      <c r="C3" s="3">
        <v>5.0000000000000001E-101</v>
      </c>
      <c r="D3" s="3">
        <v>7.0749766300000004E-10</v>
      </c>
      <c r="E3" s="3">
        <v>5.0000000000000001E-101</v>
      </c>
      <c r="F3" s="3">
        <v>5.0000000000000001E-101</v>
      </c>
      <c r="G3" s="3">
        <v>6.0562074999999995E-10</v>
      </c>
      <c r="H3" s="3">
        <v>86285.799400000004</v>
      </c>
      <c r="I3" s="3">
        <v>269053.77140000003</v>
      </c>
      <c r="J3" s="3">
        <v>736.02249210000002</v>
      </c>
      <c r="K3" s="3">
        <v>5.0000000000000001E-101</v>
      </c>
      <c r="L3" s="3">
        <v>5.0000000000000001E-101</v>
      </c>
      <c r="M3" s="3">
        <v>25489.626749999999</v>
      </c>
      <c r="N3" s="3">
        <v>5528.0241649999998</v>
      </c>
      <c r="O3" s="3">
        <v>5.0000000000000001E-101</v>
      </c>
      <c r="P3" s="3">
        <v>5.0000000000000001E-101</v>
      </c>
      <c r="Q3" s="3">
        <v>5.0000000000000001E-101</v>
      </c>
      <c r="R3" s="3">
        <v>5.0000000000000001E-101</v>
      </c>
      <c r="S3" s="3">
        <v>5.0000000000000001E-101</v>
      </c>
      <c r="T3" s="5">
        <f>SUM(B3:S3)</f>
        <v>387093.24420710135</v>
      </c>
    </row>
    <row r="4" spans="1:20">
      <c r="A4" t="s">
        <v>2</v>
      </c>
      <c r="B4" s="3">
        <v>0</v>
      </c>
      <c r="C4" s="3">
        <v>0</v>
      </c>
      <c r="D4" s="3">
        <v>-1.04626309861793E-13</v>
      </c>
      <c r="E4" s="3">
        <v>0</v>
      </c>
      <c r="F4" s="3">
        <v>0</v>
      </c>
      <c r="G4" s="3">
        <v>-8.9560528000203897E-14</v>
      </c>
      <c r="H4" s="3">
        <v>-12.760133719444401</v>
      </c>
      <c r="I4" s="3">
        <v>-39.788263246031697</v>
      </c>
      <c r="J4" s="3">
        <v>-0.108844624312373</v>
      </c>
      <c r="K4" s="3">
        <v>0</v>
      </c>
      <c r="L4" s="3">
        <v>0</v>
      </c>
      <c r="M4" s="3">
        <v>-3.7694620446865299</v>
      </c>
      <c r="N4" s="3">
        <v>-0.81749636708616602</v>
      </c>
      <c r="O4" s="3">
        <v>0</v>
      </c>
      <c r="P4" s="3">
        <v>0</v>
      </c>
      <c r="Q4" s="3">
        <v>0</v>
      </c>
      <c r="R4" s="3">
        <v>0</v>
      </c>
      <c r="S4" s="3">
        <v>0</v>
      </c>
      <c r="T4" s="5">
        <f t="shared" ref="T4:T7" si="0">SUM(B4:S4)</f>
        <v>-57.24420000156136</v>
      </c>
    </row>
    <row r="5" spans="1:20">
      <c r="A5" t="s">
        <v>3</v>
      </c>
      <c r="B5" s="3" t="s">
        <v>4</v>
      </c>
      <c r="C5" s="3">
        <v>0</v>
      </c>
      <c r="D5" s="3">
        <v>0</v>
      </c>
      <c r="E5" s="3">
        <v>0</v>
      </c>
      <c r="F5" s="3">
        <v>0</v>
      </c>
      <c r="G5" s="3">
        <v>0</v>
      </c>
      <c r="H5" s="3">
        <v>19380.077065008001</v>
      </c>
      <c r="I5" s="3">
        <v>125195.29816563</v>
      </c>
      <c r="J5" s="3">
        <v>0</v>
      </c>
      <c r="K5" s="3">
        <v>0</v>
      </c>
      <c r="L5" s="3">
        <v>0</v>
      </c>
      <c r="M5" s="3">
        <v>5814.0230893469998</v>
      </c>
      <c r="N5" s="3">
        <v>387.60152923800001</v>
      </c>
      <c r="O5" s="3">
        <v>0</v>
      </c>
      <c r="P5" s="3">
        <v>0</v>
      </c>
      <c r="Q5" s="3">
        <v>0</v>
      </c>
      <c r="R5" s="3">
        <v>0</v>
      </c>
      <c r="S5" s="3" t="s">
        <v>4</v>
      </c>
      <c r="T5" s="5">
        <f t="shared" si="0"/>
        <v>150776.99984922298</v>
      </c>
    </row>
    <row r="6" spans="1:20">
      <c r="A6" t="s">
        <v>5</v>
      </c>
      <c r="B6" s="3" t="s">
        <v>4</v>
      </c>
      <c r="C6" s="3" t="s">
        <v>4</v>
      </c>
      <c r="D6" s="3" t="s">
        <v>4</v>
      </c>
      <c r="E6" s="3" t="s">
        <v>4</v>
      </c>
      <c r="F6" s="3" t="s">
        <v>4</v>
      </c>
      <c r="G6" s="3" t="s">
        <v>4</v>
      </c>
      <c r="H6" s="3" t="s">
        <v>4</v>
      </c>
      <c r="I6" s="3" t="s">
        <v>4</v>
      </c>
      <c r="J6" s="3" t="s">
        <v>4</v>
      </c>
      <c r="K6" s="3" t="s">
        <v>4</v>
      </c>
      <c r="L6" s="3" t="s">
        <v>4</v>
      </c>
      <c r="M6" s="3" t="s">
        <v>4</v>
      </c>
      <c r="N6" s="3" t="s">
        <v>4</v>
      </c>
      <c r="O6" s="3" t="s">
        <v>4</v>
      </c>
      <c r="P6" s="3" t="s">
        <v>4</v>
      </c>
      <c r="Q6" s="3" t="s">
        <v>4</v>
      </c>
      <c r="R6" s="3" t="s">
        <v>4</v>
      </c>
      <c r="S6" s="3" t="s">
        <v>4</v>
      </c>
      <c r="T6" s="5">
        <f t="shared" si="0"/>
        <v>0</v>
      </c>
    </row>
    <row r="7" spans="1:20">
      <c r="A7" t="s">
        <v>6</v>
      </c>
      <c r="B7" s="3">
        <v>2.6646410647020001E-102</v>
      </c>
      <c r="C7" s="3">
        <v>2.6646410647020001E-102</v>
      </c>
      <c r="D7" s="3">
        <v>6.4803534146231505E-11</v>
      </c>
      <c r="E7" s="3">
        <v>2.6646410647020001E-102</v>
      </c>
      <c r="F7" s="3">
        <v>2.6646410647020001E-102</v>
      </c>
      <c r="G7" s="3">
        <v>3.2399782055892202E-11</v>
      </c>
      <c r="H7" s="3">
        <v>7775.08259628626</v>
      </c>
      <c r="I7" s="3">
        <v>31316.0994916331</v>
      </c>
      <c r="J7" s="3">
        <v>59.432816794208499</v>
      </c>
      <c r="K7" s="3">
        <v>2.6646410647020001E-102</v>
      </c>
      <c r="L7" s="3">
        <v>2.6646410647020001E-102</v>
      </c>
      <c r="M7" s="3">
        <v>2301.5730012403701</v>
      </c>
      <c r="N7" s="3">
        <v>526.99798475018702</v>
      </c>
      <c r="O7" s="3">
        <v>2.6646410647020001E-102</v>
      </c>
      <c r="P7" s="3">
        <v>2.6646410647020001E-102</v>
      </c>
      <c r="Q7" s="3">
        <v>2.6646410647020001E-102</v>
      </c>
      <c r="R7" s="3">
        <v>2.6646410647020001E-102</v>
      </c>
      <c r="S7" s="3">
        <v>2.6646410647020001E-102</v>
      </c>
      <c r="T7" s="5">
        <f t="shared" si="0"/>
        <v>41979.185890704226</v>
      </c>
    </row>
    <row r="8" spans="1:20">
      <c r="A8" s="1" t="s">
        <v>7</v>
      </c>
      <c r="B8" s="4">
        <v>5.2664641064701998E-101</v>
      </c>
      <c r="C8" s="4">
        <v>5.2664641064701998E-101</v>
      </c>
      <c r="D8" s="4">
        <v>1.28079346623637E-9</v>
      </c>
      <c r="E8" s="4">
        <v>5.2664641064701998E-101</v>
      </c>
      <c r="F8" s="4">
        <v>5.2664641064701998E-101</v>
      </c>
      <c r="G8" s="4">
        <v>6.4035750073489205E-10</v>
      </c>
      <c r="H8" s="4">
        <v>153668.702177575</v>
      </c>
      <c r="I8" s="4">
        <v>618939.32399401697</v>
      </c>
      <c r="J8" s="4">
        <v>1174.6452478699</v>
      </c>
      <c r="K8" s="4">
        <v>5.2664641064701998E-101</v>
      </c>
      <c r="L8" s="4">
        <v>5.2664641064701998E-101</v>
      </c>
      <c r="M8" s="4">
        <v>45488.871878542697</v>
      </c>
      <c r="N8" s="4">
        <v>10415.7216806211</v>
      </c>
      <c r="O8" s="4">
        <v>5.2664641064701998E-101</v>
      </c>
      <c r="P8" s="4">
        <v>5.2664641064701998E-101</v>
      </c>
      <c r="Q8" s="4">
        <v>5.2664641064701998E-101</v>
      </c>
      <c r="R8" s="4">
        <v>5.2664641064701998E-101</v>
      </c>
      <c r="S8" s="4">
        <v>5.2664641064701998E-101</v>
      </c>
      <c r="T8" s="5">
        <f>SUM(B8:S8)</f>
        <v>829687.26497862767</v>
      </c>
    </row>
    <row r="10" spans="1:20" ht="16" thickBot="1">
      <c r="A10" s="2" t="s">
        <v>9</v>
      </c>
      <c r="B10" s="2">
        <v>0.1</v>
      </c>
      <c r="C10" s="2">
        <v>0.2</v>
      </c>
      <c r="D10" s="2">
        <v>0.3</v>
      </c>
      <c r="E10" s="2">
        <v>0.4</v>
      </c>
      <c r="F10" s="2">
        <v>0.5</v>
      </c>
      <c r="G10" s="2">
        <v>1.1000000000000001</v>
      </c>
      <c r="H10" s="2">
        <v>1.2</v>
      </c>
      <c r="I10" s="2">
        <v>1.3</v>
      </c>
      <c r="J10" s="2">
        <v>1.4</v>
      </c>
      <c r="K10" s="2">
        <v>1.5</v>
      </c>
      <c r="L10" s="2">
        <v>2.1</v>
      </c>
      <c r="M10" s="2">
        <v>2.2000000000000002</v>
      </c>
      <c r="N10" s="2">
        <v>2.2999999999999998</v>
      </c>
      <c r="O10" s="2">
        <v>2.4</v>
      </c>
      <c r="P10" s="2">
        <v>3.1</v>
      </c>
      <c r="Q10" s="2">
        <v>3.2</v>
      </c>
      <c r="R10" s="2">
        <v>3.3</v>
      </c>
      <c r="S10" s="2">
        <v>3.4</v>
      </c>
    </row>
    <row r="11" spans="1:20" ht="16" thickTop="1">
      <c r="A11" t="s">
        <v>0</v>
      </c>
      <c r="B11" s="3">
        <v>0</v>
      </c>
      <c r="C11" s="3">
        <v>0</v>
      </c>
      <c r="D11" s="3">
        <v>3.048818155E-9</v>
      </c>
      <c r="E11" s="3">
        <v>0</v>
      </c>
      <c r="F11" s="3">
        <v>0</v>
      </c>
      <c r="G11" s="3">
        <v>318.47647799999999</v>
      </c>
      <c r="H11" s="3">
        <v>691769.83880000003</v>
      </c>
      <c r="I11" s="3">
        <v>1067907.0789999999</v>
      </c>
      <c r="J11" s="3">
        <v>671.45037249999996</v>
      </c>
      <c r="K11" s="3">
        <v>0</v>
      </c>
      <c r="L11" s="3">
        <v>12.38974698</v>
      </c>
      <c r="M11" s="3">
        <v>20990.151109999999</v>
      </c>
      <c r="N11" s="3">
        <v>19797.03155</v>
      </c>
      <c r="O11" s="3">
        <v>0</v>
      </c>
      <c r="P11" s="3">
        <v>0</v>
      </c>
      <c r="Q11" s="3">
        <v>0</v>
      </c>
      <c r="R11" s="3">
        <v>0</v>
      </c>
      <c r="S11" s="3">
        <v>0</v>
      </c>
      <c r="T11" s="5">
        <f>SUM(B11:S11)</f>
        <v>1801466.417057483</v>
      </c>
    </row>
    <row r="12" spans="1:20">
      <c r="A12" t="s">
        <v>1</v>
      </c>
      <c r="B12" s="3">
        <v>5.0000000000000001E-101</v>
      </c>
      <c r="C12" s="3">
        <v>5.0000000000000001E-101</v>
      </c>
      <c r="D12" s="3">
        <v>1.5115364390000001E-9</v>
      </c>
      <c r="E12" s="3">
        <v>5.0000000000000001E-101</v>
      </c>
      <c r="F12" s="3">
        <v>5.0000000000000001E-101</v>
      </c>
      <c r="G12" s="3">
        <v>38908.476499999997</v>
      </c>
      <c r="H12" s="3">
        <v>585115.04960000003</v>
      </c>
      <c r="I12" s="3">
        <v>529444.6507</v>
      </c>
      <c r="J12" s="3">
        <v>503.54690540000001</v>
      </c>
      <c r="K12" s="3">
        <v>5.0000000000000001E-101</v>
      </c>
      <c r="L12" s="3">
        <v>1513.6633710000001</v>
      </c>
      <c r="M12" s="3">
        <v>17753.958930000001</v>
      </c>
      <c r="N12" s="3">
        <v>9814.9292740000001</v>
      </c>
      <c r="O12" s="3">
        <v>5.0000000000000001E-101</v>
      </c>
      <c r="P12" s="3">
        <v>5.0000000000000001E-101</v>
      </c>
      <c r="Q12" s="3">
        <v>5.0000000000000001E-101</v>
      </c>
      <c r="R12" s="3">
        <v>5.0000000000000001E-101</v>
      </c>
      <c r="S12" s="3">
        <v>5.0000000000000001E-101</v>
      </c>
      <c r="T12" s="5">
        <f>SUM(B12:S12)</f>
        <v>1183054.2752804013</v>
      </c>
    </row>
    <row r="13" spans="1:20">
      <c r="A13" t="s">
        <v>2</v>
      </c>
      <c r="B13" s="3">
        <v>0</v>
      </c>
      <c r="C13" s="3">
        <v>0</v>
      </c>
      <c r="D13" s="3">
        <v>3.7527952005539402E-13</v>
      </c>
      <c r="E13" s="3">
        <v>0</v>
      </c>
      <c r="F13" s="3">
        <v>0</v>
      </c>
      <c r="G13" s="3">
        <v>9.6600743495410608</v>
      </c>
      <c r="H13" s="3">
        <v>145.270526919274</v>
      </c>
      <c r="I13" s="3">
        <v>131.44885513500699</v>
      </c>
      <c r="J13" s="3">
        <v>0.12501904426015201</v>
      </c>
      <c r="K13" s="3">
        <v>0</v>
      </c>
      <c r="L13" s="3">
        <v>0.37580758796586899</v>
      </c>
      <c r="M13" s="3">
        <v>4.4078971644501497</v>
      </c>
      <c r="N13" s="3">
        <v>2.4368198156036698</v>
      </c>
      <c r="O13" s="3">
        <v>0</v>
      </c>
      <c r="P13" s="3">
        <v>0</v>
      </c>
      <c r="Q13" s="3">
        <v>0</v>
      </c>
      <c r="R13" s="3">
        <v>0</v>
      </c>
      <c r="S13" s="3">
        <v>0</v>
      </c>
      <c r="T13" s="5">
        <f t="shared" ref="T13:T16" si="1">SUM(B13:S13)</f>
        <v>293.72500001610234</v>
      </c>
    </row>
    <row r="14" spans="1:20">
      <c r="A14" t="s">
        <v>3</v>
      </c>
      <c r="B14" s="3" t="s">
        <v>4</v>
      </c>
      <c r="C14" s="3" t="s">
        <v>4</v>
      </c>
      <c r="D14" s="3" t="s">
        <v>4</v>
      </c>
      <c r="E14" s="3" t="s">
        <v>4</v>
      </c>
      <c r="F14" s="3" t="s">
        <v>4</v>
      </c>
      <c r="G14" s="3" t="s">
        <v>4</v>
      </c>
      <c r="H14" s="3" t="s">
        <v>4</v>
      </c>
      <c r="I14" s="3" t="s">
        <v>4</v>
      </c>
      <c r="J14" s="3" t="s">
        <v>4</v>
      </c>
      <c r="K14" s="3" t="s">
        <v>4</v>
      </c>
      <c r="L14" s="3" t="s">
        <v>4</v>
      </c>
      <c r="M14" s="3" t="s">
        <v>4</v>
      </c>
      <c r="N14" s="3" t="s">
        <v>4</v>
      </c>
      <c r="O14" s="3" t="s">
        <v>4</v>
      </c>
      <c r="P14" s="3" t="s">
        <v>4</v>
      </c>
      <c r="Q14" s="3" t="s">
        <v>4</v>
      </c>
      <c r="R14" s="3" t="s">
        <v>4</v>
      </c>
      <c r="S14" s="3" t="s">
        <v>4</v>
      </c>
      <c r="T14" s="5">
        <f t="shared" si="1"/>
        <v>0</v>
      </c>
    </row>
    <row r="15" spans="1:20">
      <c r="A15" t="s">
        <v>5</v>
      </c>
      <c r="B15" s="3">
        <v>0</v>
      </c>
      <c r="C15" s="3">
        <v>0</v>
      </c>
      <c r="D15" s="3">
        <v>0</v>
      </c>
      <c r="E15" s="3">
        <v>0</v>
      </c>
      <c r="F15" s="3">
        <v>0</v>
      </c>
      <c r="G15" s="3">
        <v>0</v>
      </c>
      <c r="H15" s="3">
        <v>0</v>
      </c>
      <c r="I15" s="3">
        <v>0</v>
      </c>
      <c r="J15" s="3">
        <v>0</v>
      </c>
      <c r="K15" s="3">
        <v>0</v>
      </c>
      <c r="L15" s="3">
        <v>0</v>
      </c>
      <c r="M15" s="3">
        <v>0</v>
      </c>
      <c r="N15" s="3">
        <v>0</v>
      </c>
      <c r="O15" s="3">
        <v>0</v>
      </c>
      <c r="P15" s="3">
        <v>0</v>
      </c>
      <c r="Q15" s="3">
        <v>0</v>
      </c>
      <c r="R15" s="3">
        <v>0</v>
      </c>
      <c r="S15" s="3">
        <v>0</v>
      </c>
      <c r="T15" s="5">
        <f t="shared" si="1"/>
        <v>0</v>
      </c>
    </row>
    <row r="16" spans="1:20">
      <c r="A16" t="s">
        <v>6</v>
      </c>
      <c r="B16" s="3">
        <v>3.2948056752258798E-102</v>
      </c>
      <c r="C16" s="3">
        <v>3.2948056752258798E-102</v>
      </c>
      <c r="D16" s="3">
        <v>3.0053437340892098E-10</v>
      </c>
      <c r="E16" s="3">
        <v>3.2948056752258798E-102</v>
      </c>
      <c r="F16" s="3">
        <v>3.2948056752258798E-102</v>
      </c>
      <c r="G16" s="3">
        <v>2585.5403072304598</v>
      </c>
      <c r="H16" s="3">
        <v>84151.324301340297</v>
      </c>
      <c r="I16" s="3">
        <v>105267.932855627</v>
      </c>
      <c r="J16" s="3">
        <v>77.435992261128305</v>
      </c>
      <c r="K16" s="3">
        <v>3.2948056752258798E-102</v>
      </c>
      <c r="L16" s="3">
        <v>100.58573373580499</v>
      </c>
      <c r="M16" s="3">
        <v>2553.3767361192199</v>
      </c>
      <c r="N16" s="3">
        <v>1951.47370850479</v>
      </c>
      <c r="O16" s="3">
        <v>3.2948056752258798E-102</v>
      </c>
      <c r="P16" s="3">
        <v>3.2948056752258798E-102</v>
      </c>
      <c r="Q16" s="3">
        <v>3.2948056752258798E-102</v>
      </c>
      <c r="R16" s="3">
        <v>3.2948056752258798E-102</v>
      </c>
      <c r="S16" s="3">
        <v>3.2948056752258798E-102</v>
      </c>
      <c r="T16" s="5">
        <f t="shared" si="1"/>
        <v>196687.66963481903</v>
      </c>
    </row>
    <row r="17" spans="1:20">
      <c r="A17" s="1" t="s">
        <v>7</v>
      </c>
      <c r="B17" s="4">
        <v>5.3294805675225898E-101</v>
      </c>
      <c r="C17" s="4">
        <v>5.3294805675225898E-101</v>
      </c>
      <c r="D17" s="4">
        <v>4.8612642469289798E-9</v>
      </c>
      <c r="E17" s="4">
        <v>5.3294805675225898E-101</v>
      </c>
      <c r="F17" s="4">
        <v>5.3294805675225898E-101</v>
      </c>
      <c r="G17" s="4">
        <v>41822.153359579999</v>
      </c>
      <c r="H17" s="4">
        <v>1361181.48322826</v>
      </c>
      <c r="I17" s="4">
        <v>1702751.1114107601</v>
      </c>
      <c r="J17" s="4">
        <v>1252.5582892053901</v>
      </c>
      <c r="K17" s="4">
        <v>5.3294805675225898E-101</v>
      </c>
      <c r="L17" s="4">
        <v>1627.01465930377</v>
      </c>
      <c r="M17" s="4">
        <v>41301.894673283699</v>
      </c>
      <c r="N17" s="4">
        <v>31565.871352320399</v>
      </c>
      <c r="O17" s="4">
        <v>5.3294805675225898E-101</v>
      </c>
      <c r="P17" s="4">
        <v>5.3294805675225898E-101</v>
      </c>
      <c r="Q17" s="4">
        <v>5.3294805675225898E-101</v>
      </c>
      <c r="R17" s="4">
        <v>5.3294805675225898E-101</v>
      </c>
      <c r="S17" s="4">
        <v>5.3294805675225898E-101</v>
      </c>
      <c r="T17" s="5">
        <f>SUM(B17:S17)</f>
        <v>3181502.0869727177</v>
      </c>
    </row>
    <row r="19" spans="1:20" ht="16" thickBot="1">
      <c r="A19" s="2" t="s">
        <v>10</v>
      </c>
      <c r="B19" s="2">
        <v>0.1</v>
      </c>
      <c r="C19" s="2">
        <v>0.2</v>
      </c>
      <c r="D19" s="2">
        <v>0.3</v>
      </c>
      <c r="E19" s="2">
        <v>0.4</v>
      </c>
      <c r="F19" s="2">
        <v>0.5</v>
      </c>
      <c r="G19" s="2">
        <v>1.1000000000000001</v>
      </c>
      <c r="H19" s="2">
        <v>1.2</v>
      </c>
      <c r="I19" s="2">
        <v>1.3</v>
      </c>
      <c r="J19" s="2">
        <v>1.4</v>
      </c>
      <c r="K19" s="2">
        <v>1.5</v>
      </c>
      <c r="L19" s="2">
        <v>2.1</v>
      </c>
      <c r="M19" s="2">
        <v>2.2000000000000002</v>
      </c>
      <c r="N19" s="2">
        <v>2.2999999999999998</v>
      </c>
      <c r="O19" s="2">
        <v>2.4</v>
      </c>
      <c r="P19" s="2">
        <v>3.1</v>
      </c>
      <c r="Q19" s="2">
        <v>3.2</v>
      </c>
      <c r="R19" s="2">
        <v>3.3</v>
      </c>
      <c r="S19" s="2">
        <v>3.4</v>
      </c>
    </row>
    <row r="20" spans="1:20" ht="16" thickTop="1">
      <c r="A20" t="s">
        <v>0</v>
      </c>
      <c r="B20" s="3">
        <v>0</v>
      </c>
      <c r="C20" s="3">
        <v>0</v>
      </c>
      <c r="D20" s="3">
        <v>5533.7768029999997</v>
      </c>
      <c r="E20" s="3">
        <v>0</v>
      </c>
      <c r="F20" s="3">
        <v>0</v>
      </c>
      <c r="G20" s="3">
        <v>8.3659435119999998E-12</v>
      </c>
      <c r="H20" s="3">
        <v>37583.709880000002</v>
      </c>
      <c r="I20" s="3">
        <v>890433.87760000001</v>
      </c>
      <c r="J20" s="3">
        <v>22416.36723</v>
      </c>
      <c r="K20" s="3">
        <v>0</v>
      </c>
      <c r="L20" s="3">
        <v>0</v>
      </c>
      <c r="M20" s="3">
        <v>1784.2540530000001</v>
      </c>
      <c r="N20" s="3">
        <v>3157.46551</v>
      </c>
      <c r="O20" s="3">
        <v>0</v>
      </c>
      <c r="P20" s="3">
        <v>0</v>
      </c>
      <c r="Q20" s="3">
        <v>0</v>
      </c>
      <c r="R20" s="3">
        <v>0</v>
      </c>
      <c r="S20" s="3">
        <v>0</v>
      </c>
      <c r="T20" s="5">
        <f>SUM(B20:S20)</f>
        <v>960909.451076</v>
      </c>
    </row>
    <row r="21" spans="1:20">
      <c r="A21" t="s">
        <v>1</v>
      </c>
      <c r="B21" s="3">
        <v>5.0000000000000001E-101</v>
      </c>
      <c r="C21" s="3">
        <v>5.0000000000000001E-101</v>
      </c>
      <c r="D21" s="3">
        <v>4977.0601690000003</v>
      </c>
      <c r="E21" s="3">
        <v>5.0000000000000001E-101</v>
      </c>
      <c r="F21" s="3">
        <v>5.0000000000000001E-101</v>
      </c>
      <c r="G21" s="3">
        <v>1.5117522539999999E-9</v>
      </c>
      <c r="H21" s="3">
        <v>53996.977830000003</v>
      </c>
      <c r="I21" s="3">
        <v>800853.22250000003</v>
      </c>
      <c r="J21" s="3">
        <v>28935.49336</v>
      </c>
      <c r="K21" s="3">
        <v>5.0000000000000001E-101</v>
      </c>
      <c r="L21" s="3">
        <v>5.0000000000000001E-101</v>
      </c>
      <c r="M21" s="3">
        <v>2563.4597239999998</v>
      </c>
      <c r="N21" s="3">
        <v>2839.8138170000002</v>
      </c>
      <c r="O21" s="3">
        <v>5.0000000000000001E-101</v>
      </c>
      <c r="P21" s="3">
        <v>5.0000000000000001E-101</v>
      </c>
      <c r="Q21" s="3">
        <v>5.0000000000000001E-101</v>
      </c>
      <c r="R21" s="3">
        <v>5.0000000000000001E-101</v>
      </c>
      <c r="S21" s="3">
        <v>5.0000000000000001E-101</v>
      </c>
      <c r="T21" s="5">
        <f>SUM(B21:S21)</f>
        <v>894166.02740000153</v>
      </c>
    </row>
    <row r="22" spans="1:20">
      <c r="A22" t="s">
        <v>2</v>
      </c>
      <c r="B22" s="3">
        <v>0</v>
      </c>
      <c r="C22" s="3">
        <v>0</v>
      </c>
      <c r="D22" s="3">
        <v>-0.10034317088484999</v>
      </c>
      <c r="E22" s="3">
        <v>0</v>
      </c>
      <c r="F22" s="3">
        <v>0</v>
      </c>
      <c r="G22" s="3">
        <v>-3.0478637913416298E-14</v>
      </c>
      <c r="H22" s="3">
        <v>-1.0886402394256101</v>
      </c>
      <c r="I22" s="3">
        <v>-16.146108151790301</v>
      </c>
      <c r="J22" s="3">
        <v>-0.583372323342357</v>
      </c>
      <c r="K22" s="3">
        <v>0</v>
      </c>
      <c r="L22" s="3">
        <v>0</v>
      </c>
      <c r="M22" s="3">
        <v>-5.1682251862284999E-2</v>
      </c>
      <c r="N22" s="3">
        <v>-5.7253863418520297E-2</v>
      </c>
      <c r="O22" s="3">
        <v>0</v>
      </c>
      <c r="P22" s="3">
        <v>0</v>
      </c>
      <c r="Q22" s="3">
        <v>0</v>
      </c>
      <c r="R22" s="3">
        <v>0</v>
      </c>
      <c r="S22" s="3">
        <v>0</v>
      </c>
      <c r="T22" s="5">
        <f t="shared" ref="T22:T25" si="2">SUM(B22:S22)</f>
        <v>-18.027400000723954</v>
      </c>
    </row>
    <row r="23" spans="1:20">
      <c r="A23" t="s">
        <v>3</v>
      </c>
      <c r="B23" s="3" t="s">
        <v>4</v>
      </c>
      <c r="C23" s="3" t="s">
        <v>4</v>
      </c>
      <c r="D23" s="3" t="s">
        <v>4</v>
      </c>
      <c r="E23" s="3" t="s">
        <v>4</v>
      </c>
      <c r="F23" s="3" t="s">
        <v>4</v>
      </c>
      <c r="G23" s="3" t="s">
        <v>4</v>
      </c>
      <c r="H23" s="3" t="s">
        <v>4</v>
      </c>
      <c r="I23" s="3" t="s">
        <v>4</v>
      </c>
      <c r="J23" s="3" t="s">
        <v>4</v>
      </c>
      <c r="K23" s="3" t="s">
        <v>4</v>
      </c>
      <c r="L23" s="3" t="s">
        <v>4</v>
      </c>
      <c r="M23" s="3" t="s">
        <v>4</v>
      </c>
      <c r="N23" s="3" t="s">
        <v>4</v>
      </c>
      <c r="O23" s="3" t="s">
        <v>4</v>
      </c>
      <c r="P23" s="3" t="s">
        <v>4</v>
      </c>
      <c r="Q23" s="3" t="s">
        <v>4</v>
      </c>
      <c r="R23" s="3" t="s">
        <v>4</v>
      </c>
      <c r="S23" s="3" t="s">
        <v>4</v>
      </c>
      <c r="T23" s="5">
        <f t="shared" si="2"/>
        <v>0</v>
      </c>
    </row>
    <row r="24" spans="1:20">
      <c r="A24" t="s">
        <v>5</v>
      </c>
      <c r="B24" s="3" t="s">
        <v>4</v>
      </c>
      <c r="C24" s="3" t="s">
        <v>4</v>
      </c>
      <c r="D24" s="3" t="s">
        <v>4</v>
      </c>
      <c r="E24" s="3" t="s">
        <v>4</v>
      </c>
      <c r="F24" s="3" t="s">
        <v>4</v>
      </c>
      <c r="G24" s="3" t="s">
        <v>4</v>
      </c>
      <c r="H24" s="3" t="s">
        <v>4</v>
      </c>
      <c r="I24" s="3" t="s">
        <v>4</v>
      </c>
      <c r="J24" s="3" t="s">
        <v>4</v>
      </c>
      <c r="K24" s="3" t="s">
        <v>4</v>
      </c>
      <c r="L24" s="3" t="s">
        <v>4</v>
      </c>
      <c r="M24" s="3" t="s">
        <v>4</v>
      </c>
      <c r="N24" s="3" t="s">
        <v>4</v>
      </c>
      <c r="O24" s="3" t="s">
        <v>4</v>
      </c>
      <c r="P24" s="3" t="s">
        <v>4</v>
      </c>
      <c r="Q24" s="3" t="s">
        <v>4</v>
      </c>
      <c r="R24" s="3" t="s">
        <v>4</v>
      </c>
      <c r="S24" s="3" t="s">
        <v>4</v>
      </c>
      <c r="T24" s="5">
        <f t="shared" si="2"/>
        <v>0</v>
      </c>
    </row>
    <row r="25" spans="1:20">
      <c r="A25" t="s">
        <v>6</v>
      </c>
      <c r="B25" s="3">
        <v>3.2951619592083699E-102</v>
      </c>
      <c r="C25" s="3">
        <v>3.2951619592083699E-102</v>
      </c>
      <c r="D25" s="3">
        <v>692.69159005151505</v>
      </c>
      <c r="E25" s="3">
        <v>3.2951619592083699E-102</v>
      </c>
      <c r="F25" s="3">
        <v>3.2951619592083699E-102</v>
      </c>
      <c r="G25" s="3">
        <v>1.00178704517874E-10</v>
      </c>
      <c r="H25" s="3">
        <v>6035.3922218845901</v>
      </c>
      <c r="I25" s="3">
        <v>111460.23420616001</v>
      </c>
      <c r="J25" s="3">
        <v>3384.2155048890299</v>
      </c>
      <c r="K25" s="3">
        <v>3.2951619592083699E-102</v>
      </c>
      <c r="L25" s="3">
        <v>3.2951619592083699E-102</v>
      </c>
      <c r="M25" s="3">
        <v>286.52501492212502</v>
      </c>
      <c r="N25" s="3">
        <v>395.23636072648799</v>
      </c>
      <c r="O25" s="3">
        <v>3.2951619592083699E-102</v>
      </c>
      <c r="P25" s="3">
        <v>3.2951619592083699E-102</v>
      </c>
      <c r="Q25" s="3">
        <v>3.2951619592083699E-102</v>
      </c>
      <c r="R25" s="3">
        <v>3.2951619592083699E-102</v>
      </c>
      <c r="S25" s="3">
        <v>3.2951619592083699E-102</v>
      </c>
      <c r="T25" s="5">
        <f t="shared" si="2"/>
        <v>122254.29489863385</v>
      </c>
    </row>
    <row r="26" spans="1:20">
      <c r="A26" s="1" t="s">
        <v>7</v>
      </c>
      <c r="B26" s="4">
        <v>5.3295161959208401E-101</v>
      </c>
      <c r="C26" s="4">
        <v>5.3295161959208401E-101</v>
      </c>
      <c r="D26" s="4">
        <v>11203.428218880599</v>
      </c>
      <c r="E26" s="4">
        <v>5.3295161959208401E-101</v>
      </c>
      <c r="F26" s="4">
        <v>5.3295161959208401E-101</v>
      </c>
      <c r="G26" s="4">
        <v>1.62026642339196E-9</v>
      </c>
      <c r="H26" s="4">
        <v>97614.991291645201</v>
      </c>
      <c r="I26" s="4">
        <v>1802731.18819801</v>
      </c>
      <c r="J26" s="4">
        <v>54735.492722565701</v>
      </c>
      <c r="K26" s="4">
        <v>5.3295161959208401E-101</v>
      </c>
      <c r="L26" s="4">
        <v>5.3295161959208401E-101</v>
      </c>
      <c r="M26" s="4">
        <v>4634.1871096702598</v>
      </c>
      <c r="N26" s="4">
        <v>6392.4584338630702</v>
      </c>
      <c r="O26" s="4">
        <v>5.3295161959208401E-101</v>
      </c>
      <c r="P26" s="4">
        <v>5.3295161959208401E-101</v>
      </c>
      <c r="Q26" s="4">
        <v>5.3295161959208401E-101</v>
      </c>
      <c r="R26" s="4">
        <v>5.3295161959208401E-101</v>
      </c>
      <c r="S26" s="4">
        <v>5.3295161959208401E-101</v>
      </c>
      <c r="T26" s="5">
        <f>SUM(B26:S26)</f>
        <v>1977311.7459746366</v>
      </c>
    </row>
    <row r="28" spans="1:20" ht="16" thickBot="1">
      <c r="A28" s="2" t="s">
        <v>11</v>
      </c>
      <c r="B28" s="2">
        <v>0.1</v>
      </c>
      <c r="C28" s="2">
        <v>0.2</v>
      </c>
      <c r="D28" s="2">
        <v>0.3</v>
      </c>
      <c r="E28" s="2">
        <v>0.4</v>
      </c>
      <c r="F28" s="2">
        <v>0.5</v>
      </c>
      <c r="G28" s="2">
        <v>1.1000000000000001</v>
      </c>
      <c r="H28" s="2">
        <v>1.2</v>
      </c>
      <c r="I28" s="2">
        <v>1.3</v>
      </c>
      <c r="J28" s="2">
        <v>1.4</v>
      </c>
      <c r="K28" s="2">
        <v>1.5</v>
      </c>
      <c r="L28" s="2">
        <v>2.1</v>
      </c>
      <c r="M28" s="2">
        <v>2.2000000000000002</v>
      </c>
      <c r="N28" s="2">
        <v>2.2999999999999998</v>
      </c>
      <c r="O28" s="2">
        <v>2.4</v>
      </c>
      <c r="P28" s="2">
        <v>3.1</v>
      </c>
      <c r="Q28" s="2">
        <v>3.2</v>
      </c>
      <c r="R28" s="2">
        <v>3.3</v>
      </c>
      <c r="S28" s="2">
        <v>3.4</v>
      </c>
    </row>
    <row r="29" spans="1:20" ht="16" thickTop="1">
      <c r="A29" t="s">
        <v>0</v>
      </c>
      <c r="B29" s="3">
        <v>0</v>
      </c>
      <c r="C29" s="3">
        <v>0</v>
      </c>
      <c r="D29" s="3">
        <v>0</v>
      </c>
      <c r="E29" s="3">
        <v>9.4933944369E-4</v>
      </c>
      <c r="F29" s="3">
        <v>0</v>
      </c>
      <c r="G29" s="3">
        <v>41.183168488</v>
      </c>
      <c r="H29" s="3">
        <v>367595.13935999997</v>
      </c>
      <c r="I29" s="3">
        <v>1173789.94985</v>
      </c>
      <c r="J29" s="3">
        <v>8235.0386173000006</v>
      </c>
      <c r="K29" s="3">
        <v>815.78578273000005</v>
      </c>
      <c r="L29" s="3">
        <v>149.78351584000001</v>
      </c>
      <c r="M29" s="3">
        <v>626657.00896000001</v>
      </c>
      <c r="N29" s="3">
        <v>1501546.4680000001</v>
      </c>
      <c r="O29" s="3">
        <v>2402.5944561000001</v>
      </c>
      <c r="P29" s="3">
        <v>0</v>
      </c>
      <c r="Q29" s="3">
        <v>2.7073133572999997E-4</v>
      </c>
      <c r="R29" s="3">
        <v>188.96166642</v>
      </c>
      <c r="S29" s="3">
        <v>0</v>
      </c>
      <c r="T29" s="5">
        <f>SUM(B29:S29)</f>
        <v>3681421.9145969492</v>
      </c>
    </row>
    <row r="30" spans="1:20">
      <c r="A30" t="s">
        <v>1</v>
      </c>
      <c r="B30" s="3">
        <v>5.0000000000000001E-101</v>
      </c>
      <c r="C30" s="3">
        <v>5.0000000000000001E-101</v>
      </c>
      <c r="D30" s="3">
        <v>5.0000000000000001E-101</v>
      </c>
      <c r="E30" s="3">
        <v>3.6693146959999997E-4</v>
      </c>
      <c r="F30" s="3">
        <v>5.0000000000000001E-101</v>
      </c>
      <c r="G30" s="3">
        <v>2851.983815</v>
      </c>
      <c r="H30" s="3">
        <v>289025.31699999998</v>
      </c>
      <c r="I30" s="3">
        <v>565990.03749999998</v>
      </c>
      <c r="J30" s="3">
        <v>3182.9445639999999</v>
      </c>
      <c r="K30" s="3">
        <v>5.5959066760000002E-3</v>
      </c>
      <c r="L30" s="3">
        <v>10372.68813</v>
      </c>
      <c r="M30" s="3">
        <v>492715.27639999997</v>
      </c>
      <c r="N30" s="3">
        <v>724031.02610000002</v>
      </c>
      <c r="O30" s="3">
        <v>928.63255649999996</v>
      </c>
      <c r="P30" s="3">
        <v>5.0000000000000001E-101</v>
      </c>
      <c r="Q30" s="3">
        <v>2.1286519260000001E-4</v>
      </c>
      <c r="R30" s="3">
        <v>91.115468059999998</v>
      </c>
      <c r="S30" s="3">
        <v>5.0000000000000001E-101</v>
      </c>
      <c r="T30" s="5">
        <f>SUM(B30:S30)</f>
        <v>2089189.0277092629</v>
      </c>
    </row>
    <row r="31" spans="1:20">
      <c r="A31" t="s">
        <v>2</v>
      </c>
      <c r="B31" s="3">
        <v>0</v>
      </c>
      <c r="C31" s="3">
        <v>0</v>
      </c>
      <c r="D31" s="3">
        <v>0</v>
      </c>
      <c r="E31" s="3">
        <v>-1.07668220502293E-7</v>
      </c>
      <c r="F31" s="3">
        <v>0</v>
      </c>
      <c r="G31" s="3">
        <v>-0.83685387515507603</v>
      </c>
      <c r="H31" s="3">
        <v>-84.808320190558703</v>
      </c>
      <c r="I31" s="3">
        <v>-166.07771537712901</v>
      </c>
      <c r="J31" s="3">
        <v>-0.93396725443512596</v>
      </c>
      <c r="K31" s="3">
        <v>-1.6419995666666601E-6</v>
      </c>
      <c r="L31" s="3">
        <v>-3.0436442914940698</v>
      </c>
      <c r="M31" s="3">
        <v>-144.576798217831</v>
      </c>
      <c r="N31" s="3">
        <v>-212.451475634947</v>
      </c>
      <c r="O31" s="3">
        <v>-0.272487434759495</v>
      </c>
      <c r="P31" s="3">
        <v>0</v>
      </c>
      <c r="Q31" s="3">
        <v>-6.2460754658170395E-8</v>
      </c>
      <c r="R31" s="3">
        <v>-2.6735892453464201E-2</v>
      </c>
      <c r="S31" s="3">
        <v>0</v>
      </c>
      <c r="T31" s="5">
        <f t="shared" ref="T31:T35" si="3">SUM(B31:S31)</f>
        <v>-613.02799998089142</v>
      </c>
    </row>
    <row r="32" spans="1:20">
      <c r="A32" t="s">
        <v>12</v>
      </c>
      <c r="B32" s="3" t="s">
        <v>4</v>
      </c>
      <c r="C32" s="3">
        <v>0</v>
      </c>
      <c r="D32" s="3">
        <v>0</v>
      </c>
      <c r="E32" s="3">
        <v>0</v>
      </c>
      <c r="F32" s="3">
        <v>0</v>
      </c>
      <c r="G32" s="3">
        <v>0</v>
      </c>
      <c r="H32" s="3">
        <v>26710.961504426999</v>
      </c>
      <c r="I32" s="3">
        <v>93974.018842595498</v>
      </c>
      <c r="J32" s="3">
        <v>728.48082702251997</v>
      </c>
      <c r="K32" s="3">
        <v>0</v>
      </c>
      <c r="L32" s="3">
        <v>485.65380778648802</v>
      </c>
      <c r="M32" s="3">
        <v>48079.730661831498</v>
      </c>
      <c r="N32" s="3">
        <v>60463.903567786503</v>
      </c>
      <c r="O32" s="3">
        <v>0</v>
      </c>
      <c r="P32" s="3">
        <v>0</v>
      </c>
      <c r="Q32" s="3">
        <v>0</v>
      </c>
      <c r="R32" s="3">
        <v>242.82701923603199</v>
      </c>
      <c r="S32" s="3" t="s">
        <v>4</v>
      </c>
      <c r="T32" s="5">
        <f t="shared" si="3"/>
        <v>230685.57623068552</v>
      </c>
    </row>
    <row r="33" spans="1:20">
      <c r="A33" t="s">
        <v>13</v>
      </c>
      <c r="B33" s="3" t="s">
        <v>4</v>
      </c>
      <c r="C33" s="3" t="s">
        <v>4</v>
      </c>
      <c r="D33" s="3" t="s">
        <v>4</v>
      </c>
      <c r="E33" s="3" t="s">
        <v>4</v>
      </c>
      <c r="F33" s="3" t="s">
        <v>4</v>
      </c>
      <c r="G33" s="3" t="s">
        <v>4</v>
      </c>
      <c r="H33" s="3" t="s">
        <v>4</v>
      </c>
      <c r="I33" s="3" t="s">
        <v>4</v>
      </c>
      <c r="J33" s="3" t="s">
        <v>4</v>
      </c>
      <c r="K33" s="3" t="s">
        <v>4</v>
      </c>
      <c r="L33" s="3" t="s">
        <v>4</v>
      </c>
      <c r="M33" s="3" t="s">
        <v>4</v>
      </c>
      <c r="N33" s="3" t="s">
        <v>4</v>
      </c>
      <c r="O33" s="3" t="s">
        <v>4</v>
      </c>
      <c r="P33" s="3" t="s">
        <v>4</v>
      </c>
      <c r="Q33" s="3" t="s">
        <v>4</v>
      </c>
      <c r="R33" s="3" t="s">
        <v>4</v>
      </c>
      <c r="S33" s="3" t="s">
        <v>4</v>
      </c>
      <c r="T33" s="5">
        <f t="shared" si="3"/>
        <v>0</v>
      </c>
    </row>
    <row r="34" spans="1:20">
      <c r="A34" t="s">
        <v>14</v>
      </c>
      <c r="B34" s="3" t="s">
        <v>4</v>
      </c>
      <c r="C34" s="3" t="s">
        <v>4</v>
      </c>
      <c r="D34" s="3" t="s">
        <v>4</v>
      </c>
      <c r="E34" s="3" t="s">
        <v>4</v>
      </c>
      <c r="F34" s="3" t="s">
        <v>4</v>
      </c>
      <c r="G34" s="3" t="s">
        <v>4</v>
      </c>
      <c r="H34" s="3" t="s">
        <v>4</v>
      </c>
      <c r="I34" s="3" t="s">
        <v>4</v>
      </c>
      <c r="J34" s="3" t="s">
        <v>4</v>
      </c>
      <c r="K34" s="3" t="s">
        <v>4</v>
      </c>
      <c r="L34" s="3" t="s">
        <v>4</v>
      </c>
      <c r="M34" s="3" t="s">
        <v>4</v>
      </c>
      <c r="N34" s="3" t="s">
        <v>4</v>
      </c>
      <c r="O34" s="3" t="s">
        <v>4</v>
      </c>
      <c r="P34" s="3" t="s">
        <v>4</v>
      </c>
      <c r="Q34" s="3" t="s">
        <v>4</v>
      </c>
      <c r="R34" s="3" t="s">
        <v>4</v>
      </c>
      <c r="S34" s="3" t="s">
        <v>4</v>
      </c>
      <c r="T34" s="5">
        <f t="shared" si="3"/>
        <v>0</v>
      </c>
    </row>
    <row r="35" spans="1:20">
      <c r="A35" t="s">
        <v>6</v>
      </c>
      <c r="B35" s="3">
        <v>3.1687911719564902E-102</v>
      </c>
      <c r="C35" s="3">
        <v>3.1687911719564902E-102</v>
      </c>
      <c r="D35" s="3">
        <v>3.1687911719564902E-102</v>
      </c>
      <c r="E35" s="3">
        <v>8.34129294365965E-5</v>
      </c>
      <c r="F35" s="3">
        <v>3.1687911719564902E-102</v>
      </c>
      <c r="G35" s="3">
        <v>183.30380362201899</v>
      </c>
      <c r="H35" s="3">
        <v>43301.316491859499</v>
      </c>
      <c r="I35" s="3">
        <v>116205.14481529201</v>
      </c>
      <c r="J35" s="3">
        <v>769.73296745737696</v>
      </c>
      <c r="K35" s="3">
        <v>51.701450271579098</v>
      </c>
      <c r="L35" s="3">
        <v>697.456121681593</v>
      </c>
      <c r="M35" s="3">
        <v>73979.070167418395</v>
      </c>
      <c r="N35" s="3">
        <v>144866.29170592601</v>
      </c>
      <c r="O35" s="3">
        <v>211.10198587064201</v>
      </c>
      <c r="P35" s="3">
        <v>3.1687911719564902E-102</v>
      </c>
      <c r="Q35" s="3">
        <v>3.06443696934591E-5</v>
      </c>
      <c r="R35" s="3">
        <v>33.137786912295198</v>
      </c>
      <c r="S35" s="3">
        <v>3.1687911719564902E-102</v>
      </c>
      <c r="T35" s="5">
        <f t="shared" si="3"/>
        <v>380298.25741036865</v>
      </c>
    </row>
    <row r="36" spans="1:20">
      <c r="A36" s="1" t="s">
        <v>7</v>
      </c>
      <c r="B36" s="4">
        <v>5.3168791171956498E-101</v>
      </c>
      <c r="C36" s="4">
        <v>5.3168791171956498E-101</v>
      </c>
      <c r="D36" s="4">
        <v>5.3168791171956498E-101</v>
      </c>
      <c r="E36" s="4">
        <v>1.3995761745060899E-3</v>
      </c>
      <c r="F36" s="4">
        <v>5.3168791171956498E-101</v>
      </c>
      <c r="G36" s="4">
        <v>3075.6339332348598</v>
      </c>
      <c r="H36" s="4">
        <v>726547.92603609595</v>
      </c>
      <c r="I36" s="4">
        <v>1949793.0732925099</v>
      </c>
      <c r="J36" s="4">
        <v>12915.2630085255</v>
      </c>
      <c r="K36" s="4">
        <v>867.49282726625597</v>
      </c>
      <c r="L36" s="4">
        <v>11702.537931016601</v>
      </c>
      <c r="M36" s="4">
        <v>1241286.5093910301</v>
      </c>
      <c r="N36" s="4">
        <v>2430695.2378980801</v>
      </c>
      <c r="O36" s="4">
        <v>3542.0565110358798</v>
      </c>
      <c r="P36" s="4">
        <v>5.3168791171956498E-101</v>
      </c>
      <c r="Q36" s="4">
        <v>5.1417843726880104E-4</v>
      </c>
      <c r="R36" s="4">
        <v>556.01520473587402</v>
      </c>
      <c r="S36" s="4">
        <v>5.3168791171956498E-101</v>
      </c>
      <c r="T36" s="5">
        <f>SUM(B36:S36)</f>
        <v>6380981.7479472859</v>
      </c>
    </row>
    <row r="38" spans="1:20" ht="16" thickBot="1">
      <c r="A38" s="2" t="s">
        <v>15</v>
      </c>
      <c r="B38" s="2">
        <v>0.1</v>
      </c>
      <c r="C38" s="2">
        <v>0.2</v>
      </c>
      <c r="D38" s="2">
        <v>0.3</v>
      </c>
      <c r="E38" s="2">
        <v>0.4</v>
      </c>
      <c r="F38" s="2">
        <v>0.5</v>
      </c>
      <c r="G38" s="2">
        <v>1.1000000000000001</v>
      </c>
      <c r="H38" s="2">
        <v>1.2</v>
      </c>
      <c r="I38" s="2">
        <v>1.3</v>
      </c>
      <c r="J38" s="2">
        <v>1.4</v>
      </c>
      <c r="K38" s="2">
        <v>1.5</v>
      </c>
      <c r="L38" s="2">
        <v>2.1</v>
      </c>
      <c r="M38" s="2">
        <v>2.2000000000000002</v>
      </c>
      <c r="N38" s="2">
        <v>2.2999999999999998</v>
      </c>
      <c r="O38" s="2">
        <v>2.4</v>
      </c>
      <c r="P38" s="2">
        <v>3.1</v>
      </c>
      <c r="Q38" s="2">
        <v>3.2</v>
      </c>
      <c r="R38" s="2">
        <v>3.3</v>
      </c>
      <c r="S38" s="2">
        <v>3.4</v>
      </c>
    </row>
    <row r="39" spans="1:20" ht="16" thickTop="1">
      <c r="A39" t="s">
        <v>0</v>
      </c>
      <c r="B39" s="3">
        <v>0</v>
      </c>
      <c r="C39" s="3">
        <v>0</v>
      </c>
      <c r="D39" s="3">
        <v>0</v>
      </c>
      <c r="E39" s="3">
        <v>8.1395306126400002E-5</v>
      </c>
      <c r="F39" s="3">
        <v>0</v>
      </c>
      <c r="G39" s="3">
        <v>5.8687527527100001E-5</v>
      </c>
      <c r="H39" s="3">
        <v>124948.87618200001</v>
      </c>
      <c r="I39" s="3">
        <v>497073.79334199999</v>
      </c>
      <c r="J39" s="3">
        <v>6.3664788383500002E-7</v>
      </c>
      <c r="K39" s="3">
        <v>1.02596252847E-3</v>
      </c>
      <c r="L39" s="3">
        <v>4.83154668102E-5</v>
      </c>
      <c r="M39" s="3">
        <v>20159.6196714</v>
      </c>
      <c r="N39" s="3">
        <v>40182.783935200001</v>
      </c>
      <c r="O39" s="3">
        <v>1.12655220519E-3</v>
      </c>
      <c r="P39" s="3">
        <v>0</v>
      </c>
      <c r="Q39" s="3">
        <v>4.81752432308E-4</v>
      </c>
      <c r="R39" s="3">
        <v>9.7263282965000003E-4</v>
      </c>
      <c r="S39" s="3">
        <v>0</v>
      </c>
      <c r="T39" s="5">
        <f>SUM(B39:S39)</f>
        <v>682365.076926535</v>
      </c>
    </row>
    <row r="40" spans="1:20">
      <c r="A40" t="s">
        <v>1</v>
      </c>
      <c r="B40" s="3">
        <v>5.0000000000000001E-101</v>
      </c>
      <c r="C40" s="3">
        <v>5.0000000000000001E-101</v>
      </c>
      <c r="D40" s="3">
        <v>5.0000000000000001E-101</v>
      </c>
      <c r="E40" s="3">
        <v>1.076326909E-4</v>
      </c>
      <c r="F40" s="3">
        <v>5.0000000000000001E-101</v>
      </c>
      <c r="G40" s="3">
        <v>7.2166433629999999E-3</v>
      </c>
      <c r="H40" s="3">
        <v>253607.69409999999</v>
      </c>
      <c r="I40" s="3">
        <v>741482.40520000004</v>
      </c>
      <c r="J40" s="3">
        <v>8.4186826160000002E-7</v>
      </c>
      <c r="K40" s="3">
        <v>6.5443535430000001E-4</v>
      </c>
      <c r="L40" s="3">
        <v>5.9412196700000001E-3</v>
      </c>
      <c r="M40" s="3">
        <v>40917.812270000002</v>
      </c>
      <c r="N40" s="3">
        <v>59940.450850000001</v>
      </c>
      <c r="O40" s="3">
        <v>1.4896908800000001E-3</v>
      </c>
      <c r="P40" s="3">
        <v>5.0000000000000001E-101</v>
      </c>
      <c r="Q40" s="3">
        <v>9.7780890250000001E-4</v>
      </c>
      <c r="R40" s="3">
        <v>1.4508713589999999E-3</v>
      </c>
      <c r="S40" s="3">
        <v>5.0000000000000001E-101</v>
      </c>
      <c r="T40" s="5">
        <f>SUM(B40:S40)</f>
        <v>1095948.3802591441</v>
      </c>
    </row>
    <row r="41" spans="1:20">
      <c r="A41" t="s">
        <v>2</v>
      </c>
      <c r="B41" s="3">
        <v>0</v>
      </c>
      <c r="C41" s="3">
        <v>0</v>
      </c>
      <c r="D41" s="3">
        <v>0</v>
      </c>
      <c r="E41" s="3">
        <v>1.59099609407576E-10</v>
      </c>
      <c r="F41" s="3">
        <v>0</v>
      </c>
      <c r="G41" s="3">
        <v>1.0667438777355901E-8</v>
      </c>
      <c r="H41" s="3">
        <v>0.37487574411186098</v>
      </c>
      <c r="I41" s="3">
        <v>1.09603838844361</v>
      </c>
      <c r="J41" s="3">
        <v>1.2444259315098501E-12</v>
      </c>
      <c r="K41" s="3">
        <v>9.6736789162273609E-10</v>
      </c>
      <c r="L41" s="3">
        <v>8.7821434284058503E-9</v>
      </c>
      <c r="M41" s="3">
        <v>6.0483556595372599E-2</v>
      </c>
      <c r="N41" s="3">
        <v>8.8602284684512395E-2</v>
      </c>
      <c r="O41" s="3">
        <v>2.2020190638919102E-9</v>
      </c>
      <c r="P41" s="3">
        <v>0</v>
      </c>
      <c r="Q41" s="3">
        <v>1.4453695545937099E-9</v>
      </c>
      <c r="R41" s="3">
        <v>2.1446371410879499E-9</v>
      </c>
      <c r="S41" s="3">
        <v>0</v>
      </c>
      <c r="T41" s="5">
        <f t="shared" ref="T41:T45" si="4">SUM(B41:S41)</f>
        <v>1.6200000002046759</v>
      </c>
    </row>
    <row r="42" spans="1:20">
      <c r="A42" t="s">
        <v>12</v>
      </c>
      <c r="B42" s="3" t="s">
        <v>4</v>
      </c>
      <c r="C42" s="3">
        <v>0</v>
      </c>
      <c r="D42" s="3">
        <v>0</v>
      </c>
      <c r="E42" s="3">
        <v>0</v>
      </c>
      <c r="F42" s="3">
        <v>0</v>
      </c>
      <c r="G42" s="3">
        <v>0</v>
      </c>
      <c r="H42" s="3">
        <v>13691.045595234</v>
      </c>
      <c r="I42" s="3">
        <v>48167.587547461</v>
      </c>
      <c r="J42" s="3">
        <v>373.39218269496001</v>
      </c>
      <c r="K42" s="3">
        <v>0</v>
      </c>
      <c r="L42" s="3">
        <v>248.92808238302399</v>
      </c>
      <c r="M42" s="3">
        <v>24643.882047772899</v>
      </c>
      <c r="N42" s="3">
        <v>30991.548562382999</v>
      </c>
      <c r="O42" s="3">
        <v>0</v>
      </c>
      <c r="P42" s="3">
        <v>0</v>
      </c>
      <c r="Q42" s="3">
        <v>0</v>
      </c>
      <c r="R42" s="3">
        <v>124.46410031193599</v>
      </c>
      <c r="S42" s="3" t="s">
        <v>4</v>
      </c>
      <c r="T42" s="5">
        <f t="shared" si="4"/>
        <v>118240.84811824081</v>
      </c>
    </row>
    <row r="43" spans="1:20">
      <c r="A43" t="s">
        <v>13</v>
      </c>
      <c r="B43" s="3" t="s">
        <v>4</v>
      </c>
      <c r="C43" s="3" t="s">
        <v>4</v>
      </c>
      <c r="D43" s="3" t="s">
        <v>4</v>
      </c>
      <c r="E43" s="3" t="s">
        <v>4</v>
      </c>
      <c r="F43" s="3" t="s">
        <v>4</v>
      </c>
      <c r="G43" s="3" t="s">
        <v>4</v>
      </c>
      <c r="H43" s="3" t="s">
        <v>4</v>
      </c>
      <c r="I43" s="3" t="s">
        <v>4</v>
      </c>
      <c r="J43" s="3" t="s">
        <v>4</v>
      </c>
      <c r="K43" s="3" t="s">
        <v>4</v>
      </c>
      <c r="L43" s="3" t="s">
        <v>4</v>
      </c>
      <c r="M43" s="3" t="s">
        <v>4</v>
      </c>
      <c r="N43" s="3" t="s">
        <v>4</v>
      </c>
      <c r="O43" s="3" t="s">
        <v>4</v>
      </c>
      <c r="P43" s="3" t="s">
        <v>4</v>
      </c>
      <c r="Q43" s="3" t="s">
        <v>4</v>
      </c>
      <c r="R43" s="3" t="s">
        <v>4</v>
      </c>
      <c r="S43" s="3" t="s">
        <v>4</v>
      </c>
      <c r="T43" s="5">
        <f t="shared" si="4"/>
        <v>0</v>
      </c>
    </row>
    <row r="44" spans="1:20">
      <c r="A44" t="s">
        <v>14</v>
      </c>
      <c r="B44" s="3" t="s">
        <v>4</v>
      </c>
      <c r="C44" s="3" t="s">
        <v>4</v>
      </c>
      <c r="D44" s="3" t="s">
        <v>4</v>
      </c>
      <c r="E44" s="3" t="s">
        <v>4</v>
      </c>
      <c r="F44" s="3" t="s">
        <v>4</v>
      </c>
      <c r="G44" s="3" t="s">
        <v>4</v>
      </c>
      <c r="H44" s="3" t="s">
        <v>4</v>
      </c>
      <c r="I44" s="3" t="s">
        <v>4</v>
      </c>
      <c r="J44" s="3" t="s">
        <v>4</v>
      </c>
      <c r="K44" s="3" t="s">
        <v>4</v>
      </c>
      <c r="L44" s="3" t="s">
        <v>4</v>
      </c>
      <c r="M44" s="3" t="s">
        <v>4</v>
      </c>
      <c r="N44" s="3" t="s">
        <v>4</v>
      </c>
      <c r="O44" s="3" t="s">
        <v>4</v>
      </c>
      <c r="P44" s="3" t="s">
        <v>4</v>
      </c>
      <c r="Q44" s="3" t="s">
        <v>4</v>
      </c>
      <c r="R44" s="3" t="s">
        <v>4</v>
      </c>
      <c r="S44" s="3" t="s">
        <v>4</v>
      </c>
      <c r="T44" s="5">
        <f t="shared" si="4"/>
        <v>0</v>
      </c>
    </row>
    <row r="45" spans="1:20">
      <c r="A45" t="s">
        <v>6</v>
      </c>
      <c r="B45" s="3">
        <v>3.0896921278637198E-102</v>
      </c>
      <c r="C45" s="3">
        <v>3.0896921278637198E-102</v>
      </c>
      <c r="D45" s="3">
        <v>3.0896921278637198E-102</v>
      </c>
      <c r="E45" s="3">
        <v>1.1680776118542499E-5</v>
      </c>
      <c r="F45" s="3">
        <v>3.0896921278637198E-102</v>
      </c>
      <c r="G45" s="3">
        <v>4.4957131078333999E-4</v>
      </c>
      <c r="H45" s="3">
        <v>24238.510583996798</v>
      </c>
      <c r="I45" s="3">
        <v>79511.674780735906</v>
      </c>
      <c r="J45" s="3">
        <v>23.073337840932702</v>
      </c>
      <c r="K45" s="3">
        <v>1.03838301978846E-4</v>
      </c>
      <c r="L45" s="3">
        <v>15.3825928477948</v>
      </c>
      <c r="M45" s="3">
        <v>5297.0531179610198</v>
      </c>
      <c r="N45" s="3">
        <v>8102.0917541873296</v>
      </c>
      <c r="O45" s="3">
        <v>1.6166784936900801E-4</v>
      </c>
      <c r="P45" s="3">
        <v>3.0896921278637198E-102</v>
      </c>
      <c r="Q45" s="3">
        <v>9.0191992640749699E-5</v>
      </c>
      <c r="R45" s="3">
        <v>7.6912647764773903</v>
      </c>
      <c r="S45" s="3">
        <v>3.0896921278637198E-102</v>
      </c>
      <c r="T45" s="5">
        <f t="shared" si="4"/>
        <v>117195.47824929652</v>
      </c>
    </row>
    <row r="46" spans="1:20">
      <c r="A46" s="1" t="s">
        <v>7</v>
      </c>
      <c r="B46" s="4">
        <v>5.3089692127863701E-101</v>
      </c>
      <c r="C46" s="4">
        <v>5.3089692127863701E-101</v>
      </c>
      <c r="D46" s="4">
        <v>5.3089692127863701E-101</v>
      </c>
      <c r="E46" s="4">
        <v>2.00708932244552E-4</v>
      </c>
      <c r="F46" s="4">
        <v>5.3089692127863701E-101</v>
      </c>
      <c r="G46" s="4">
        <v>7.7249128687492197E-3</v>
      </c>
      <c r="H46" s="4">
        <v>416486.50133697502</v>
      </c>
      <c r="I46" s="4">
        <v>1366236.55690859</v>
      </c>
      <c r="J46" s="4">
        <v>396.46552201441</v>
      </c>
      <c r="K46" s="4">
        <v>1.7842371521167399E-3</v>
      </c>
      <c r="L46" s="4">
        <v>264.316664774738</v>
      </c>
      <c r="M46" s="4">
        <v>91018.427590690597</v>
      </c>
      <c r="N46" s="4">
        <v>139216.963704055</v>
      </c>
      <c r="O46" s="4">
        <v>2.7779131365780699E-3</v>
      </c>
      <c r="P46" s="4">
        <v>5.3089692127863701E-101</v>
      </c>
      <c r="Q46" s="4">
        <v>1.5497547728183E-3</v>
      </c>
      <c r="R46" s="4">
        <v>132.15778859474699</v>
      </c>
      <c r="S46" s="4">
        <v>5.3089692127863701E-101</v>
      </c>
      <c r="T46" s="5">
        <f>SUM(B46:S46)</f>
        <v>2013751.4035532211</v>
      </c>
    </row>
    <row r="47" spans="1:20">
      <c r="I47" s="5"/>
    </row>
    <row r="48" spans="1:20" ht="16" thickBot="1">
      <c r="A48" s="2" t="s">
        <v>16</v>
      </c>
      <c r="B48" s="2">
        <v>0.1</v>
      </c>
      <c r="C48" s="2">
        <v>0.2</v>
      </c>
      <c r="D48" s="2">
        <v>0.3</v>
      </c>
      <c r="E48" s="2">
        <v>0.4</v>
      </c>
      <c r="F48" s="2">
        <v>0.5</v>
      </c>
      <c r="G48" s="2">
        <v>1.1000000000000001</v>
      </c>
      <c r="H48" s="2">
        <v>1.2</v>
      </c>
      <c r="I48" s="2">
        <v>1.3</v>
      </c>
      <c r="J48" s="2">
        <v>1.4</v>
      </c>
      <c r="K48" s="2">
        <v>1.5</v>
      </c>
      <c r="L48" s="2">
        <v>2.1</v>
      </c>
      <c r="M48" s="2">
        <v>2.2000000000000002</v>
      </c>
      <c r="N48" s="2">
        <v>2.2999999999999998</v>
      </c>
      <c r="O48" s="2">
        <v>2.4</v>
      </c>
      <c r="P48" s="2">
        <v>3.1</v>
      </c>
      <c r="Q48" s="2">
        <v>3.2</v>
      </c>
      <c r="R48" s="2">
        <v>3.3</v>
      </c>
      <c r="S48" s="2">
        <v>3.4</v>
      </c>
    </row>
    <row r="49" spans="1:20" ht="16" thickTop="1">
      <c r="A49" t="s">
        <v>0</v>
      </c>
      <c r="B49" s="3">
        <v>0</v>
      </c>
      <c r="C49" s="3">
        <v>0</v>
      </c>
      <c r="D49" s="3">
        <v>0</v>
      </c>
      <c r="E49" s="3">
        <v>4.1096455940999998E-4</v>
      </c>
      <c r="F49" s="3">
        <v>0</v>
      </c>
      <c r="G49" s="3">
        <v>1504.7083991699999</v>
      </c>
      <c r="H49" s="3">
        <v>254350.738973</v>
      </c>
      <c r="I49" s="3">
        <v>1001318.71601</v>
      </c>
      <c r="J49" s="3">
        <v>21617.566108200001</v>
      </c>
      <c r="K49" s="3">
        <v>3.7422154676000001E-4</v>
      </c>
      <c r="L49" s="3">
        <v>97.131019151999993</v>
      </c>
      <c r="M49" s="3">
        <v>195616.99198600001</v>
      </c>
      <c r="N49" s="3">
        <v>315788.11507300002</v>
      </c>
      <c r="O49" s="3">
        <v>1264.3561516</v>
      </c>
      <c r="P49" s="3">
        <v>0</v>
      </c>
      <c r="Q49" s="3">
        <v>1.01003664564E-3</v>
      </c>
      <c r="R49" s="3">
        <v>0.17251663710000001</v>
      </c>
      <c r="S49" s="3">
        <v>0</v>
      </c>
      <c r="T49" s="5">
        <f>SUM(B49:S49)</f>
        <v>1791558.4980319815</v>
      </c>
    </row>
    <row r="50" spans="1:20">
      <c r="A50" t="s">
        <v>1</v>
      </c>
      <c r="B50" s="3">
        <v>5.0000000000000001E-101</v>
      </c>
      <c r="C50" s="3">
        <v>5.0000000000000001E-101</v>
      </c>
      <c r="D50" s="3">
        <v>5.0000000000000001E-101</v>
      </c>
      <c r="E50" s="3">
        <v>1.3108303010000001E-4</v>
      </c>
      <c r="F50" s="3">
        <v>5.0000000000000001E-101</v>
      </c>
      <c r="G50" s="3">
        <v>92295.783230000001</v>
      </c>
      <c r="H50" s="3">
        <v>170533.15590000001</v>
      </c>
      <c r="I50" s="3">
        <v>403478.15110000002</v>
      </c>
      <c r="J50" s="3">
        <v>6895.2322130000002</v>
      </c>
      <c r="K50" s="3">
        <v>1.4395442269999999E-195</v>
      </c>
      <c r="L50" s="3">
        <v>5957.8211259999998</v>
      </c>
      <c r="M50" s="3">
        <v>131154.26019999999</v>
      </c>
      <c r="N50" s="3">
        <v>127245.8037</v>
      </c>
      <c r="O50" s="3">
        <v>403.28449649999999</v>
      </c>
      <c r="P50" s="3">
        <v>5.0000000000000001E-101</v>
      </c>
      <c r="Q50" s="3">
        <v>6.7719377379999997E-4</v>
      </c>
      <c r="R50" s="3">
        <v>6.9515023189999997E-2</v>
      </c>
      <c r="S50" s="3">
        <v>5.0000000000000001E-101</v>
      </c>
      <c r="T50" s="5">
        <f>SUM(B50:S50)</f>
        <v>937963.56228880002</v>
      </c>
    </row>
    <row r="51" spans="1:20">
      <c r="A51" t="s">
        <v>2</v>
      </c>
      <c r="B51" s="3">
        <v>0</v>
      </c>
      <c r="C51" s="3">
        <v>0</v>
      </c>
      <c r="D51" s="3">
        <v>0</v>
      </c>
      <c r="E51" s="3">
        <v>2.7452717755879199E-8</v>
      </c>
      <c r="F51" s="3">
        <v>0</v>
      </c>
      <c r="G51" s="3">
        <v>19.329505011285701</v>
      </c>
      <c r="H51" s="3">
        <v>35.714757238615803</v>
      </c>
      <c r="I51" s="3">
        <v>84.500425368452696</v>
      </c>
      <c r="J51" s="3">
        <v>1.4440684173934499</v>
      </c>
      <c r="K51" s="3">
        <v>-1.4548354028663801E-9</v>
      </c>
      <c r="L51" s="3">
        <v>1.24774642234174</v>
      </c>
      <c r="M51" s="3">
        <v>27.467635470542501</v>
      </c>
      <c r="N51" s="3">
        <v>26.649087471438001</v>
      </c>
      <c r="O51" s="3">
        <v>8.4459868310528805E-2</v>
      </c>
      <c r="P51" s="3">
        <v>0</v>
      </c>
      <c r="Q51" s="3">
        <v>1.418246856558E-7</v>
      </c>
      <c r="R51" s="3">
        <v>1.45585306506843E-5</v>
      </c>
      <c r="S51" s="3">
        <v>0</v>
      </c>
      <c r="T51" s="5">
        <f t="shared" ref="T51:T55" si="5">SUM(B51:S51)</f>
        <v>196.43769999473363</v>
      </c>
    </row>
    <row r="52" spans="1:20">
      <c r="A52" t="s">
        <v>12</v>
      </c>
      <c r="B52" s="3" t="s">
        <v>4</v>
      </c>
      <c r="C52" s="3">
        <v>0</v>
      </c>
      <c r="D52" s="3">
        <v>0</v>
      </c>
      <c r="E52" s="3">
        <v>0</v>
      </c>
      <c r="F52" s="3">
        <v>0</v>
      </c>
      <c r="G52" s="3">
        <v>0</v>
      </c>
      <c r="H52" s="3">
        <v>2281.8409325389898</v>
      </c>
      <c r="I52" s="3">
        <v>8027.9312579101697</v>
      </c>
      <c r="J52" s="3">
        <v>62.23203044916</v>
      </c>
      <c r="K52" s="3">
        <v>0</v>
      </c>
      <c r="L52" s="3">
        <v>41.488013730504001</v>
      </c>
      <c r="M52" s="3">
        <v>4107.3136746288201</v>
      </c>
      <c r="N52" s="3">
        <v>5165.2580937305001</v>
      </c>
      <c r="O52" s="3">
        <v>0</v>
      </c>
      <c r="P52" s="3">
        <v>0</v>
      </c>
      <c r="Q52" s="3">
        <v>0</v>
      </c>
      <c r="R52" s="3">
        <v>20.744016718655999</v>
      </c>
      <c r="S52" s="3" t="s">
        <v>4</v>
      </c>
      <c r="T52" s="5">
        <f t="shared" si="5"/>
        <v>19706.808019706801</v>
      </c>
    </row>
    <row r="53" spans="1:20">
      <c r="A53" t="s">
        <v>13</v>
      </c>
      <c r="B53" s="3" t="s">
        <v>4</v>
      </c>
      <c r="C53" s="3" t="s">
        <v>4</v>
      </c>
      <c r="D53" s="3" t="s">
        <v>4</v>
      </c>
      <c r="E53" s="3" t="s">
        <v>4</v>
      </c>
      <c r="F53" s="3" t="s">
        <v>4</v>
      </c>
      <c r="G53" s="3" t="s">
        <v>4</v>
      </c>
      <c r="H53" s="3" t="s">
        <v>4</v>
      </c>
      <c r="I53" s="3" t="s">
        <v>4</v>
      </c>
      <c r="J53" s="3" t="s">
        <v>4</v>
      </c>
      <c r="K53" s="3" t="s">
        <v>4</v>
      </c>
      <c r="L53" s="3" t="s">
        <v>4</v>
      </c>
      <c r="M53" s="3" t="s">
        <v>4</v>
      </c>
      <c r="N53" s="3" t="s">
        <v>4</v>
      </c>
      <c r="O53" s="3" t="s">
        <v>4</v>
      </c>
      <c r="P53" s="3" t="s">
        <v>4</v>
      </c>
      <c r="Q53" s="3" t="s">
        <v>4</v>
      </c>
      <c r="R53" s="3" t="s">
        <v>4</v>
      </c>
      <c r="S53" s="3" t="s">
        <v>4</v>
      </c>
      <c r="T53" s="5">
        <f t="shared" si="5"/>
        <v>0</v>
      </c>
    </row>
    <row r="54" spans="1:20">
      <c r="A54" t="s">
        <v>14</v>
      </c>
      <c r="B54" s="3" t="s">
        <v>4</v>
      </c>
      <c r="C54" s="3" t="s">
        <v>4</v>
      </c>
      <c r="D54" s="3" t="s">
        <v>4</v>
      </c>
      <c r="E54" s="3" t="s">
        <v>4</v>
      </c>
      <c r="F54" s="3" t="s">
        <v>4</v>
      </c>
      <c r="G54" s="3" t="s">
        <v>4</v>
      </c>
      <c r="H54" s="3" t="s">
        <v>4</v>
      </c>
      <c r="I54" s="3" t="s">
        <v>4</v>
      </c>
      <c r="J54" s="3" t="s">
        <v>4</v>
      </c>
      <c r="K54" s="3" t="s">
        <v>4</v>
      </c>
      <c r="L54" s="3" t="s">
        <v>4</v>
      </c>
      <c r="M54" s="3" t="s">
        <v>4</v>
      </c>
      <c r="N54" s="3" t="s">
        <v>4</v>
      </c>
      <c r="O54" s="3" t="s">
        <v>4</v>
      </c>
      <c r="P54" s="3" t="s">
        <v>4</v>
      </c>
      <c r="Q54" s="3" t="s">
        <v>4</v>
      </c>
      <c r="R54" s="3" t="s">
        <v>4</v>
      </c>
      <c r="S54" s="3" t="s">
        <v>4</v>
      </c>
      <c r="T54" s="5">
        <f t="shared" si="5"/>
        <v>0</v>
      </c>
    </row>
    <row r="55" spans="1:20">
      <c r="A55" t="s">
        <v>6</v>
      </c>
      <c r="B55" s="3">
        <v>3.2712763047261502E-102</v>
      </c>
      <c r="C55" s="3">
        <v>3.2712763047261502E-102</v>
      </c>
      <c r="D55" s="3">
        <v>3.2712763047261502E-102</v>
      </c>
      <c r="E55" s="3">
        <v>3.5465544820461701E-5</v>
      </c>
      <c r="F55" s="3">
        <v>3.2712763047261502E-102</v>
      </c>
      <c r="G55" s="3">
        <v>6138.2111557978496</v>
      </c>
      <c r="H55" s="3">
        <v>27949.879651413099</v>
      </c>
      <c r="I55" s="3">
        <v>92440.334197393793</v>
      </c>
      <c r="J55" s="3">
        <v>1869.63087285953</v>
      </c>
      <c r="K55" s="3">
        <v>2.4483546389307499E-5</v>
      </c>
      <c r="L55" s="3">
        <v>398.944439164779</v>
      </c>
      <c r="M55" s="3">
        <v>21649.701329334101</v>
      </c>
      <c r="N55" s="3">
        <v>29325.410472205702</v>
      </c>
      <c r="O55" s="3">
        <v>109.11179256987199</v>
      </c>
      <c r="P55" s="3">
        <v>3.2712763047261502E-102</v>
      </c>
      <c r="Q55" s="3">
        <v>1.10397216789217E-4</v>
      </c>
      <c r="R55" s="3">
        <v>1.37302420833718</v>
      </c>
      <c r="S55" s="3">
        <v>3.2712763047261502E-102</v>
      </c>
      <c r="T55" s="5">
        <f t="shared" si="5"/>
        <v>179882.59710529333</v>
      </c>
    </row>
    <row r="56" spans="1:20">
      <c r="A56" s="1" t="s">
        <v>7</v>
      </c>
      <c r="B56" s="4">
        <v>5.3271276304726102E-101</v>
      </c>
      <c r="C56" s="4">
        <v>5.3271276304726102E-101</v>
      </c>
      <c r="D56" s="4">
        <v>5.3271276304726102E-101</v>
      </c>
      <c r="E56" s="4">
        <v>5.7754058704821796E-4</v>
      </c>
      <c r="F56" s="4">
        <v>5.3271276304726102E-101</v>
      </c>
      <c r="G56" s="4">
        <v>99958.032289979106</v>
      </c>
      <c r="H56" s="4">
        <v>455151.330214191</v>
      </c>
      <c r="I56" s="4">
        <v>1505349.6329906699</v>
      </c>
      <c r="J56" s="4">
        <v>30446.105292926099</v>
      </c>
      <c r="K56" s="4">
        <v>3.9870363831390502E-4</v>
      </c>
      <c r="L56" s="4">
        <v>6496.63234446962</v>
      </c>
      <c r="M56" s="4">
        <v>352555.73482543399</v>
      </c>
      <c r="N56" s="4">
        <v>477551.236426408</v>
      </c>
      <c r="O56" s="4">
        <v>1776.8369005381801</v>
      </c>
      <c r="P56" s="4">
        <v>5.3271276304726102E-101</v>
      </c>
      <c r="Q56" s="4">
        <v>1.7977694609148699E-3</v>
      </c>
      <c r="R56" s="4">
        <v>22.359087145813799</v>
      </c>
      <c r="S56" s="4">
        <v>5.3271276304726102E-101</v>
      </c>
      <c r="T56" s="5">
        <f>SUM(B56:S56)</f>
        <v>2929307.9031457757</v>
      </c>
    </row>
    <row r="58" spans="1:20" ht="16" thickBot="1">
      <c r="A58" s="2" t="s">
        <v>17</v>
      </c>
      <c r="B58" s="2">
        <v>0.1</v>
      </c>
      <c r="C58" s="2">
        <v>0.2</v>
      </c>
      <c r="D58" s="2">
        <v>0.3</v>
      </c>
      <c r="E58" s="2">
        <v>0.4</v>
      </c>
      <c r="F58" s="2">
        <v>0.5</v>
      </c>
      <c r="G58" s="2">
        <v>1.1000000000000001</v>
      </c>
      <c r="H58" s="2">
        <v>1.2</v>
      </c>
      <c r="I58" s="2">
        <v>1.3</v>
      </c>
      <c r="J58" s="2">
        <v>1.4</v>
      </c>
      <c r="K58" s="2">
        <v>1.5</v>
      </c>
      <c r="L58" s="2">
        <v>2.1</v>
      </c>
      <c r="M58" s="2">
        <v>2.2000000000000002</v>
      </c>
      <c r="N58" s="2">
        <v>2.2999999999999998</v>
      </c>
      <c r="O58" s="2">
        <v>2.4</v>
      </c>
      <c r="P58" s="2">
        <v>3.1</v>
      </c>
      <c r="Q58" s="2">
        <v>3.2</v>
      </c>
      <c r="R58" s="2">
        <v>3.3</v>
      </c>
      <c r="S58" s="2">
        <v>3.4</v>
      </c>
    </row>
    <row r="59" spans="1:20" ht="16" thickTop="1">
      <c r="A59" t="s">
        <v>0</v>
      </c>
      <c r="B59" s="3">
        <v>0</v>
      </c>
      <c r="C59" s="3">
        <v>0</v>
      </c>
      <c r="D59" s="3">
        <v>0</v>
      </c>
      <c r="E59" s="3">
        <v>1.34245548364E-5</v>
      </c>
      <c r="F59" s="3">
        <v>0</v>
      </c>
      <c r="G59" s="3">
        <v>158.85808319399999</v>
      </c>
      <c r="H59" s="3">
        <v>217056.8547</v>
      </c>
      <c r="I59" s="3">
        <v>897045.70632999996</v>
      </c>
      <c r="J59" s="3">
        <v>8.3072035192000005E-4</v>
      </c>
      <c r="K59" s="3">
        <v>2.898875207E-3</v>
      </c>
      <c r="L59" s="3">
        <v>1898.5631633400001</v>
      </c>
      <c r="M59" s="3">
        <v>799422.92044000002</v>
      </c>
      <c r="N59" s="3">
        <v>1911943.3591199999</v>
      </c>
      <c r="O59" s="3">
        <v>4.0741337402999998E-4</v>
      </c>
      <c r="P59" s="3">
        <v>24.8712413473</v>
      </c>
      <c r="Q59" s="3">
        <v>11238.0355222</v>
      </c>
      <c r="R59" s="3">
        <v>7690.1259614999999</v>
      </c>
      <c r="S59" s="3">
        <v>0</v>
      </c>
      <c r="T59" s="5">
        <f>SUM(B59:S59)</f>
        <v>3846479.2987120156</v>
      </c>
    </row>
    <row r="60" spans="1:20">
      <c r="A60" t="s">
        <v>1</v>
      </c>
      <c r="B60" s="3">
        <v>5.0000000000000001E-101</v>
      </c>
      <c r="C60" s="3">
        <v>5.0000000000000001E-101</v>
      </c>
      <c r="D60" s="3">
        <v>5.0000000000000001E-101</v>
      </c>
      <c r="E60" s="3">
        <v>2.0336333980000001E-6</v>
      </c>
      <c r="F60" s="3">
        <v>5.0000000000000001E-101</v>
      </c>
      <c r="G60" s="3">
        <v>7268.7296200000001</v>
      </c>
      <c r="H60" s="3">
        <v>88683.986489999996</v>
      </c>
      <c r="I60" s="3">
        <v>190765.7041</v>
      </c>
      <c r="J60" s="3">
        <v>1.2584258269999999E-4</v>
      </c>
      <c r="K60" s="3">
        <v>3.7396354739999999E-197</v>
      </c>
      <c r="L60" s="3">
        <v>86870.885150000002</v>
      </c>
      <c r="M60" s="3">
        <v>326624.15370000002</v>
      </c>
      <c r="N60" s="3">
        <v>406593.79849999998</v>
      </c>
      <c r="O60" s="3">
        <v>6.1717461339999994E-5</v>
      </c>
      <c r="P60" s="3">
        <v>1138.01152</v>
      </c>
      <c r="Q60" s="3">
        <v>4591.579436</v>
      </c>
      <c r="R60" s="3">
        <v>1635.3818799999999</v>
      </c>
      <c r="S60" s="3">
        <v>5.0000000000000001E-101</v>
      </c>
      <c r="T60" s="5">
        <f t="shared" ref="T60:T66" si="6">SUM(B60:S60)</f>
        <v>1114172.2305855935</v>
      </c>
    </row>
    <row r="61" spans="1:20">
      <c r="A61" t="s">
        <v>2</v>
      </c>
      <c r="B61" s="3">
        <v>0</v>
      </c>
      <c r="C61" s="3">
        <v>0</v>
      </c>
      <c r="D61" s="3">
        <v>0</v>
      </c>
      <c r="E61" s="3">
        <v>-9.8970070125611597E-10</v>
      </c>
      <c r="F61" s="3">
        <v>0</v>
      </c>
      <c r="G61" s="3">
        <v>-3.53744524826564</v>
      </c>
      <c r="H61" s="3">
        <v>-43.159501450771998</v>
      </c>
      <c r="I61" s="3">
        <v>-92.839226255551793</v>
      </c>
      <c r="J61" s="3">
        <v>-6.1243335421863898E-8</v>
      </c>
      <c r="K61" s="3">
        <v>1.30137344790761E-7</v>
      </c>
      <c r="L61" s="3">
        <v>-42.277126255621198</v>
      </c>
      <c r="M61" s="3">
        <v>-158.956945853636</v>
      </c>
      <c r="N61" s="3">
        <v>-197.875471461388</v>
      </c>
      <c r="O61" s="3">
        <v>-3.00358042947407E-8</v>
      </c>
      <c r="P61" s="3">
        <v>-0.55383177702097097</v>
      </c>
      <c r="Q61" s="3">
        <v>-2.23456665826152</v>
      </c>
      <c r="R61" s="3">
        <v>-0.79588513598136301</v>
      </c>
      <c r="S61" s="3">
        <v>0</v>
      </c>
      <c r="T61" s="5">
        <f t="shared" si="6"/>
        <v>-542.23000005863003</v>
      </c>
    </row>
    <row r="62" spans="1:20">
      <c r="A62" t="s">
        <v>12</v>
      </c>
      <c r="B62" s="3" t="s">
        <v>4</v>
      </c>
      <c r="C62" s="3">
        <v>0</v>
      </c>
      <c r="D62" s="3">
        <v>0</v>
      </c>
      <c r="E62" s="3">
        <v>0</v>
      </c>
      <c r="F62" s="3">
        <v>0</v>
      </c>
      <c r="G62" s="3">
        <v>0</v>
      </c>
      <c r="H62" s="3">
        <v>1879.16312091446</v>
      </c>
      <c r="I62" s="3">
        <v>6611.2375065142596</v>
      </c>
      <c r="J62" s="3">
        <v>51.24990742872</v>
      </c>
      <c r="K62" s="3">
        <v>0</v>
      </c>
      <c r="L62" s="3">
        <v>34.166599542767997</v>
      </c>
      <c r="M62" s="3">
        <v>3382.4936144002099</v>
      </c>
      <c r="N62" s="3">
        <v>4253.74195954277</v>
      </c>
      <c r="O62" s="3">
        <v>0</v>
      </c>
      <c r="P62" s="3">
        <v>0</v>
      </c>
      <c r="Q62" s="3">
        <v>0</v>
      </c>
      <c r="R62" s="3">
        <v>17.083307885951999</v>
      </c>
      <c r="S62" s="3" t="s">
        <v>4</v>
      </c>
      <c r="T62" s="5">
        <f t="shared" si="6"/>
        <v>16229.13601622914</v>
      </c>
    </row>
    <row r="63" spans="1:20">
      <c r="A63" t="s">
        <v>13</v>
      </c>
      <c r="B63" s="3" t="s">
        <v>4</v>
      </c>
      <c r="C63" s="3" t="s">
        <v>4</v>
      </c>
      <c r="D63" s="3" t="s">
        <v>4</v>
      </c>
      <c r="E63" s="3" t="s">
        <v>4</v>
      </c>
      <c r="F63" s="3" t="s">
        <v>4</v>
      </c>
      <c r="G63" s="3" t="s">
        <v>4</v>
      </c>
      <c r="H63" s="3" t="s">
        <v>4</v>
      </c>
      <c r="I63" s="3" t="s">
        <v>4</v>
      </c>
      <c r="J63" s="3" t="s">
        <v>4</v>
      </c>
      <c r="K63" s="3" t="s">
        <v>4</v>
      </c>
      <c r="L63" s="3" t="s">
        <v>4</v>
      </c>
      <c r="M63" s="3" t="s">
        <v>4</v>
      </c>
      <c r="N63" s="3" t="s">
        <v>4</v>
      </c>
      <c r="O63" s="3" t="s">
        <v>4</v>
      </c>
      <c r="P63" s="3" t="s">
        <v>4</v>
      </c>
      <c r="Q63" s="3" t="s">
        <v>4</v>
      </c>
      <c r="R63" s="3" t="s">
        <v>4</v>
      </c>
      <c r="S63" s="3" t="s">
        <v>4</v>
      </c>
      <c r="T63" s="5">
        <f t="shared" si="6"/>
        <v>0</v>
      </c>
    </row>
    <row r="64" spans="1:20">
      <c r="A64" t="s">
        <v>14</v>
      </c>
      <c r="B64" s="3" t="s">
        <v>4</v>
      </c>
      <c r="C64" s="3" t="s">
        <v>4</v>
      </c>
      <c r="D64" s="3" t="s">
        <v>4</v>
      </c>
      <c r="E64" s="3" t="s">
        <v>4</v>
      </c>
      <c r="F64" s="3" t="s">
        <v>4</v>
      </c>
      <c r="G64" s="3" t="s">
        <v>4</v>
      </c>
      <c r="H64" s="3" t="s">
        <v>4</v>
      </c>
      <c r="I64" s="3" t="s">
        <v>4</v>
      </c>
      <c r="J64" s="3" t="s">
        <v>4</v>
      </c>
      <c r="K64" s="3" t="s">
        <v>4</v>
      </c>
      <c r="L64" s="3" t="s">
        <v>4</v>
      </c>
      <c r="M64" s="3" t="s">
        <v>4</v>
      </c>
      <c r="N64" s="3" t="s">
        <v>4</v>
      </c>
      <c r="O64" s="3" t="s">
        <v>4</v>
      </c>
      <c r="P64" s="3" t="s">
        <v>4</v>
      </c>
      <c r="Q64" s="3" t="s">
        <v>4</v>
      </c>
      <c r="R64" s="3" t="s">
        <v>4</v>
      </c>
      <c r="S64" s="3" t="s">
        <v>4</v>
      </c>
      <c r="T64" s="5">
        <f t="shared" si="6"/>
        <v>0</v>
      </c>
    </row>
    <row r="65" spans="1:22">
      <c r="A65" t="s">
        <v>6</v>
      </c>
      <c r="B65" s="3">
        <v>3.2847427027303702E-102</v>
      </c>
      <c r="C65" s="3">
        <v>3.2847427027303702E-102</v>
      </c>
      <c r="D65" s="3">
        <v>3.2847427027303702E-102</v>
      </c>
      <c r="E65" s="3">
        <v>1.0154584017644299E-6</v>
      </c>
      <c r="F65" s="3">
        <v>3.2847427027303702E-102</v>
      </c>
      <c r="G65" s="3">
        <v>487.72189818981502</v>
      </c>
      <c r="H65" s="3">
        <v>20206.2159303343</v>
      </c>
      <c r="I65" s="3">
        <v>71891.837070826907</v>
      </c>
      <c r="J65" s="3">
        <v>3.36691802608091</v>
      </c>
      <c r="K65" s="3">
        <v>1.9044973300025799E-4</v>
      </c>
      <c r="L65" s="3">
        <v>5831.1631315841796</v>
      </c>
      <c r="M65" s="3">
        <v>74187.267965224804</v>
      </c>
      <c r="N65" s="3">
        <v>152582.40974703</v>
      </c>
      <c r="O65" s="3">
        <v>3.0817508564368603E-5</v>
      </c>
      <c r="P65" s="3">
        <v>76.359029391567503</v>
      </c>
      <c r="Q65" s="3">
        <v>1039.77744488909</v>
      </c>
      <c r="R65" s="3">
        <v>613.70787649292402</v>
      </c>
      <c r="S65" s="3">
        <v>3.2847427027303702E-102</v>
      </c>
      <c r="T65" s="5">
        <f t="shared" si="6"/>
        <v>326919.82723427238</v>
      </c>
    </row>
    <row r="66" spans="1:22">
      <c r="A66" s="1" t="s">
        <v>7</v>
      </c>
      <c r="B66" s="4">
        <v>5.3284742702730401E-101</v>
      </c>
      <c r="C66" s="4">
        <v>5.3284742702730401E-101</v>
      </c>
      <c r="D66" s="4">
        <v>5.3284742702730401E-101</v>
      </c>
      <c r="E66" s="4">
        <v>1.6472656935463199E-5</v>
      </c>
      <c r="F66" s="4">
        <v>5.3284742702730401E-101</v>
      </c>
      <c r="G66" s="4">
        <v>7911.7721561355502</v>
      </c>
      <c r="H66" s="4">
        <v>327783.06073979801</v>
      </c>
      <c r="I66" s="4">
        <v>1166221.64578109</v>
      </c>
      <c r="J66" s="4">
        <v>54.617781956492202</v>
      </c>
      <c r="K66" s="4">
        <v>3.0894550773450501E-3</v>
      </c>
      <c r="L66" s="4">
        <v>94592.500918211299</v>
      </c>
      <c r="M66" s="4">
        <v>1203457.8787737701</v>
      </c>
      <c r="N66" s="4">
        <v>2475175.4338551098</v>
      </c>
      <c r="O66" s="4">
        <v>4.9991830813007399E-4</v>
      </c>
      <c r="P66" s="4">
        <v>1238.68795896185</v>
      </c>
      <c r="Q66" s="4">
        <v>16867.157836430801</v>
      </c>
      <c r="R66" s="4">
        <v>9955.5031407428996</v>
      </c>
      <c r="S66" s="4">
        <v>5.3284742702730401E-101</v>
      </c>
      <c r="T66" s="5">
        <f t="shared" si="6"/>
        <v>5303258.2625480527</v>
      </c>
    </row>
    <row r="68" spans="1:22" ht="16" thickBot="1">
      <c r="A68" s="2" t="s">
        <v>18</v>
      </c>
      <c r="B68" s="2">
        <v>0.1</v>
      </c>
      <c r="C68" s="2">
        <v>0.2</v>
      </c>
      <c r="D68" s="2">
        <v>0.3</v>
      </c>
      <c r="E68" s="2">
        <v>0.4</v>
      </c>
      <c r="F68" s="2">
        <v>0.5</v>
      </c>
      <c r="G68" s="2">
        <v>1.1000000000000001</v>
      </c>
      <c r="H68" s="2">
        <v>1.2</v>
      </c>
      <c r="I68" s="2">
        <v>1.3</v>
      </c>
      <c r="J68" s="2">
        <v>1.4</v>
      </c>
      <c r="K68" s="2">
        <v>1.5</v>
      </c>
      <c r="L68" s="2">
        <v>2.1</v>
      </c>
      <c r="M68" s="2">
        <v>2.2000000000000002</v>
      </c>
      <c r="N68" s="2">
        <v>2.2999999999999998</v>
      </c>
      <c r="O68" s="2">
        <v>2.4</v>
      </c>
      <c r="P68" s="2">
        <v>3.1</v>
      </c>
      <c r="Q68" s="2">
        <v>3.2</v>
      </c>
      <c r="R68" s="2">
        <v>3.3</v>
      </c>
      <c r="S68" s="2">
        <v>3.4</v>
      </c>
    </row>
    <row r="69" spans="1:22" ht="16" thickTop="1">
      <c r="A69" t="s">
        <v>0</v>
      </c>
      <c r="B69" s="3">
        <v>0</v>
      </c>
      <c r="C69" s="3">
        <v>0</v>
      </c>
      <c r="D69" s="3">
        <v>0</v>
      </c>
      <c r="E69" s="3">
        <v>847.20839596300004</v>
      </c>
      <c r="F69" s="3">
        <v>0</v>
      </c>
      <c r="G69" s="3">
        <v>158.14013385819999</v>
      </c>
      <c r="H69" s="3">
        <v>177520.22584470001</v>
      </c>
      <c r="I69" s="3">
        <v>967834.40092499997</v>
      </c>
      <c r="J69" s="3">
        <v>1996.402494872</v>
      </c>
      <c r="K69" s="3">
        <v>8.5866874580699996E-5</v>
      </c>
      <c r="L69" s="3">
        <v>31.76602465881</v>
      </c>
      <c r="M69" s="3">
        <v>155639.62474120001</v>
      </c>
      <c r="N69" s="3">
        <v>105556.1245511</v>
      </c>
      <c r="O69" s="3">
        <v>6.9010928683699996E-4</v>
      </c>
      <c r="P69" s="3">
        <v>0</v>
      </c>
      <c r="Q69" s="3">
        <v>1.136081225138E-4</v>
      </c>
      <c r="R69" s="3">
        <v>1.1146529273959999E-4</v>
      </c>
      <c r="S69" s="3">
        <v>0</v>
      </c>
      <c r="T69" s="5">
        <f>SUM(B69:S69)</f>
        <v>1409583.8941124014</v>
      </c>
    </row>
    <row r="70" spans="1:22">
      <c r="A70" t="s">
        <v>1</v>
      </c>
      <c r="B70" s="3">
        <v>5.0000000000000001E-101</v>
      </c>
      <c r="C70" s="3">
        <v>5.0000000000000001E-101</v>
      </c>
      <c r="D70" s="3">
        <v>5.0000000000000001E-101</v>
      </c>
      <c r="E70" s="3">
        <v>399.89556820000001</v>
      </c>
      <c r="F70" s="3">
        <v>5.0000000000000001E-101</v>
      </c>
      <c r="G70" s="3">
        <v>10409.722540000001</v>
      </c>
      <c r="H70" s="3">
        <v>150084.41260000001</v>
      </c>
      <c r="I70" s="3">
        <v>543014.89009999996</v>
      </c>
      <c r="J70" s="3">
        <v>942.33309499999996</v>
      </c>
      <c r="K70" s="3">
        <v>9.9863595630000006E-6</v>
      </c>
      <c r="L70" s="3">
        <v>2091.0283479999998</v>
      </c>
      <c r="M70" s="3">
        <v>131585.46609999999</v>
      </c>
      <c r="N70" s="3">
        <v>59223.506959999999</v>
      </c>
      <c r="O70" s="3">
        <v>3.2574234000000001E-4</v>
      </c>
      <c r="P70" s="3">
        <v>5.0000000000000001E-101</v>
      </c>
      <c r="Q70" s="3">
        <v>9.6049947279999994E-5</v>
      </c>
      <c r="R70" s="3">
        <v>6.2538915370000003E-5</v>
      </c>
      <c r="S70" s="3">
        <v>5.0000000000000001E-101</v>
      </c>
      <c r="T70" s="5">
        <f t="shared" ref="T70:T76" si="7">SUM(B70:S70)</f>
        <v>897751.25580551755</v>
      </c>
    </row>
    <row r="71" spans="1:22">
      <c r="A71" t="s">
        <v>2</v>
      </c>
      <c r="B71" s="3">
        <v>0</v>
      </c>
      <c r="C71" s="3">
        <v>0</v>
      </c>
      <c r="D71" s="3">
        <v>0</v>
      </c>
      <c r="E71" s="3">
        <v>0.15979947091704799</v>
      </c>
      <c r="F71" s="3">
        <v>0</v>
      </c>
      <c r="G71" s="3">
        <v>4.1597564151875002</v>
      </c>
      <c r="H71" s="3">
        <v>59.974182351545302</v>
      </c>
      <c r="I71" s="3">
        <v>216.99038211937901</v>
      </c>
      <c r="J71" s="3">
        <v>0.37655913684922099</v>
      </c>
      <c r="K71" s="3">
        <v>3.9905792949314904E-9</v>
      </c>
      <c r="L71" s="3">
        <v>0.83558121261247198</v>
      </c>
      <c r="M71" s="3">
        <v>52.581947740808403</v>
      </c>
      <c r="N71" s="3">
        <v>23.665891373340099</v>
      </c>
      <c r="O71" s="3">
        <v>1.3016761805043199E-7</v>
      </c>
      <c r="P71" s="3">
        <v>0</v>
      </c>
      <c r="Q71" s="3">
        <v>3.83818476178964E-8</v>
      </c>
      <c r="R71" s="3">
        <v>2.4990738540016999E-8</v>
      </c>
      <c r="S71" s="3">
        <v>0</v>
      </c>
      <c r="T71" s="5">
        <f t="shared" si="7"/>
        <v>358.74410001816989</v>
      </c>
    </row>
    <row r="72" spans="1:22">
      <c r="A72" t="s">
        <v>12</v>
      </c>
      <c r="B72" s="3" t="s">
        <v>4</v>
      </c>
      <c r="C72" s="3">
        <v>0</v>
      </c>
      <c r="D72" s="3">
        <v>0</v>
      </c>
      <c r="E72" s="3">
        <v>0</v>
      </c>
      <c r="F72" s="3">
        <v>0</v>
      </c>
      <c r="G72" s="3">
        <v>0</v>
      </c>
      <c r="H72" s="3">
        <v>14.913993026990299</v>
      </c>
      <c r="I72" s="3">
        <v>52.470138954168299</v>
      </c>
      <c r="J72" s="3">
        <v>0.40674529715859697</v>
      </c>
      <c r="K72" s="3">
        <v>0</v>
      </c>
      <c r="L72" s="3">
        <v>0.27116348850484201</v>
      </c>
      <c r="M72" s="3">
        <v>26.845187422822001</v>
      </c>
      <c r="N72" s="3">
        <v>33.759856830504802</v>
      </c>
      <c r="O72" s="3">
        <v>0</v>
      </c>
      <c r="P72" s="3">
        <v>0</v>
      </c>
      <c r="Q72" s="3">
        <v>0</v>
      </c>
      <c r="R72" s="3">
        <v>0.13558180865375399</v>
      </c>
      <c r="S72" s="3" t="s">
        <v>4</v>
      </c>
      <c r="T72" s="5">
        <f t="shared" si="7"/>
        <v>128.80266682880259</v>
      </c>
    </row>
    <row r="73" spans="1:22">
      <c r="A73" t="s">
        <v>13</v>
      </c>
      <c r="B73" s="3" t="s">
        <v>4</v>
      </c>
      <c r="C73" s="3" t="s">
        <v>4</v>
      </c>
      <c r="D73" s="3" t="s">
        <v>4</v>
      </c>
      <c r="E73" s="3" t="s">
        <v>4</v>
      </c>
      <c r="F73" s="3" t="s">
        <v>4</v>
      </c>
      <c r="G73" s="3" t="s">
        <v>4</v>
      </c>
      <c r="H73" s="3" t="s">
        <v>4</v>
      </c>
      <c r="I73" s="3" t="s">
        <v>4</v>
      </c>
      <c r="J73" s="3" t="s">
        <v>4</v>
      </c>
      <c r="K73" s="3" t="s">
        <v>4</v>
      </c>
      <c r="L73" s="3" t="s">
        <v>4</v>
      </c>
      <c r="M73" s="3" t="s">
        <v>4</v>
      </c>
      <c r="N73" s="3" t="s">
        <v>4</v>
      </c>
      <c r="O73" s="3" t="s">
        <v>4</v>
      </c>
      <c r="P73" s="3" t="s">
        <v>4</v>
      </c>
      <c r="Q73" s="3" t="s">
        <v>4</v>
      </c>
      <c r="R73" s="3" t="s">
        <v>4</v>
      </c>
      <c r="S73" s="3" t="s">
        <v>4</v>
      </c>
      <c r="T73" s="5">
        <f t="shared" si="7"/>
        <v>0</v>
      </c>
    </row>
    <row r="74" spans="1:22">
      <c r="A74" t="s">
        <v>14</v>
      </c>
      <c r="B74" s="3" t="s">
        <v>4</v>
      </c>
      <c r="C74" s="3" t="s">
        <v>4</v>
      </c>
      <c r="D74" s="3" t="s">
        <v>4</v>
      </c>
      <c r="E74" s="3" t="s">
        <v>4</v>
      </c>
      <c r="F74" s="3" t="s">
        <v>4</v>
      </c>
      <c r="G74" s="3" t="s">
        <v>4</v>
      </c>
      <c r="H74" s="3" t="s">
        <v>4</v>
      </c>
      <c r="I74" s="3" t="s">
        <v>4</v>
      </c>
      <c r="J74" s="3" t="s">
        <v>4</v>
      </c>
      <c r="K74" s="3" t="s">
        <v>4</v>
      </c>
      <c r="L74" s="3" t="s">
        <v>4</v>
      </c>
      <c r="M74" s="3" t="s">
        <v>4</v>
      </c>
      <c r="N74" s="3" t="s">
        <v>4</v>
      </c>
      <c r="O74" s="3" t="s">
        <v>4</v>
      </c>
      <c r="P74" s="3" t="s">
        <v>4</v>
      </c>
      <c r="Q74" s="3" t="s">
        <v>4</v>
      </c>
      <c r="R74" s="3" t="s">
        <v>4</v>
      </c>
      <c r="S74" s="3" t="s">
        <v>4</v>
      </c>
      <c r="T74" s="5">
        <f t="shared" si="7"/>
        <v>0</v>
      </c>
    </row>
    <row r="75" spans="1:22">
      <c r="A75" t="s">
        <v>6</v>
      </c>
      <c r="B75" s="3">
        <v>3.2944338138747899E-102</v>
      </c>
      <c r="C75" s="3">
        <v>3.2944338138747899E-102</v>
      </c>
      <c r="D75" s="3">
        <v>3.2944338138747899E-102</v>
      </c>
      <c r="E75" s="3">
        <v>82.180558354726202</v>
      </c>
      <c r="F75" s="3">
        <v>3.2944338138747899E-102</v>
      </c>
      <c r="G75" s="3">
        <v>696.576563506708</v>
      </c>
      <c r="H75" s="3">
        <v>21590.370252233399</v>
      </c>
      <c r="I75" s="3">
        <v>99565.614237472793</v>
      </c>
      <c r="J75" s="3">
        <v>193.68100883851099</v>
      </c>
      <c r="K75" s="3">
        <v>6.3159056486325804E-6</v>
      </c>
      <c r="L75" s="3">
        <v>139.94103316714001</v>
      </c>
      <c r="M75" s="3">
        <v>18930.114378006601</v>
      </c>
      <c r="N75" s="3">
        <v>10860.895504293299</v>
      </c>
      <c r="O75" s="3">
        <v>6.69416955586781E-5</v>
      </c>
      <c r="P75" s="3">
        <v>3.2944338138747899E-102</v>
      </c>
      <c r="Q75" s="3">
        <v>1.38166216187409E-5</v>
      </c>
      <c r="R75" s="3">
        <v>8.9447724530503404E-3</v>
      </c>
      <c r="S75" s="3">
        <v>3.2944338138747899E-102</v>
      </c>
      <c r="T75" s="5">
        <f t="shared" si="7"/>
        <v>152059.38256771985</v>
      </c>
    </row>
    <row r="76" spans="1:22">
      <c r="A76" s="1" t="s">
        <v>7</v>
      </c>
      <c r="B76" s="4">
        <v>5.3294433813874798E-101</v>
      </c>
      <c r="C76" s="4">
        <v>5.3294433813874798E-101</v>
      </c>
      <c r="D76" s="4">
        <v>5.3294433813874798E-101</v>
      </c>
      <c r="E76" s="4">
        <v>1329.44432198864</v>
      </c>
      <c r="F76" s="4">
        <v>5.3294433813874798E-101</v>
      </c>
      <c r="G76" s="4">
        <v>11268.5989937801</v>
      </c>
      <c r="H76" s="4">
        <v>349269.89687231201</v>
      </c>
      <c r="I76" s="4">
        <v>1610684.3657835501</v>
      </c>
      <c r="J76" s="4">
        <v>3133.1999031445198</v>
      </c>
      <c r="K76" s="4">
        <v>1.02173130371628E-4</v>
      </c>
      <c r="L76" s="4">
        <v>2263.8421505270699</v>
      </c>
      <c r="M76" s="4">
        <v>306234.63235437003</v>
      </c>
      <c r="N76" s="4">
        <v>175697.95276359699</v>
      </c>
      <c r="O76" s="4">
        <v>1.0829234900137301E-3</v>
      </c>
      <c r="P76" s="4">
        <v>5.3294433813874798E-101</v>
      </c>
      <c r="Q76" s="4">
        <v>2.2351307326015901E-4</v>
      </c>
      <c r="R76" s="4">
        <v>0.14470061030565301</v>
      </c>
      <c r="S76" s="4">
        <v>5.3294433813874798E-101</v>
      </c>
      <c r="T76" s="5">
        <f t="shared" si="7"/>
        <v>2459882.0792524889</v>
      </c>
    </row>
    <row r="78" spans="1:22">
      <c r="T78" s="1" t="s">
        <v>24</v>
      </c>
      <c r="U78" s="1" t="s">
        <v>32</v>
      </c>
      <c r="V78" s="1" t="s">
        <v>25</v>
      </c>
    </row>
    <row r="79" spans="1:22">
      <c r="S79" s="4" t="s">
        <v>0</v>
      </c>
      <c r="T79" s="5">
        <f>SUM(T2+T11+T20+T29+T39+T49+T59+T69)</f>
        <v>14423679.629744966</v>
      </c>
      <c r="U79" s="3">
        <v>14423681</v>
      </c>
      <c r="V79" s="5">
        <f>T79-U79</f>
        <v>-1.370255034416914</v>
      </c>
    </row>
    <row r="80" spans="1:22">
      <c r="S80" s="1" t="s">
        <v>21</v>
      </c>
      <c r="T80" s="5">
        <f>SUM(T3+T12+T21+T30+T40+T50+T60+T70)</f>
        <v>8599338.003535822</v>
      </c>
      <c r="U80" s="3">
        <v>8598958</v>
      </c>
      <c r="V80" s="8">
        <f>T80-U80</f>
        <v>380.00353582203388</v>
      </c>
    </row>
    <row r="81" spans="14:22">
      <c r="S81" s="4" t="s">
        <v>26</v>
      </c>
      <c r="T81" s="8">
        <f>SUM(T4,T13,T22,T31,T41,T51,T61,T71)</f>
        <v>-380.00280001259614</v>
      </c>
    </row>
    <row r="82" spans="14:22">
      <c r="N82" t="s">
        <v>30</v>
      </c>
      <c r="O82" s="5">
        <f>SUM(T76,T66,T56,T46,T36,T26,T17,T8)</f>
        <v>25075682.494372807</v>
      </c>
      <c r="P82" s="5">
        <f>SUM(T79:T81,T83,T86)</f>
        <v>25075682.494372796</v>
      </c>
      <c r="S82" s="4" t="s">
        <v>22</v>
      </c>
      <c r="T82" s="6">
        <f>SUM(T79:T81)</f>
        <v>23022637.630480774</v>
      </c>
      <c r="U82" s="7">
        <f>SUM(U79:U80)</f>
        <v>23022639</v>
      </c>
      <c r="V82" s="5">
        <f>T82-U82</f>
        <v>-1.3695192262530327</v>
      </c>
    </row>
    <row r="83" spans="14:22">
      <c r="N83" t="s">
        <v>29</v>
      </c>
      <c r="O83" s="5">
        <f>O82+T87+T84</f>
        <v>25709864.060883667</v>
      </c>
      <c r="R83" s="5">
        <f>T79+T83</f>
        <v>14959447.80064588</v>
      </c>
      <c r="S83" s="1" t="s">
        <v>23</v>
      </c>
      <c r="T83" s="6">
        <f>SUM(T72:T74,T62:T64,T52:T54,T42:T44,T32:T34,T23:T24,T14:T15,T5:T6)</f>
        <v>535768.170900914</v>
      </c>
      <c r="U83" s="3">
        <v>537185</v>
      </c>
      <c r="V83" s="5">
        <f>T83-U83</f>
        <v>-1416.8290990859969</v>
      </c>
    </row>
    <row r="84" spans="14:22">
      <c r="S84" s="1" t="s">
        <v>20</v>
      </c>
      <c r="T84" s="3">
        <v>594940.25950196595</v>
      </c>
    </row>
    <row r="85" spans="14:22">
      <c r="S85" s="1" t="s">
        <v>31</v>
      </c>
      <c r="T85" s="6">
        <f>T82+T84+T83</f>
        <v>24153346.060883656</v>
      </c>
      <c r="U85" s="7">
        <v>24155268</v>
      </c>
      <c r="V85" s="5">
        <f>T85-U85</f>
        <v>-1921.9391163438559</v>
      </c>
    </row>
    <row r="86" spans="14:22">
      <c r="S86" s="4" t="s">
        <v>19</v>
      </c>
      <c r="T86" s="5">
        <f>SUM(T7,T16,T25,T35,T45,T55,T65,T75)</f>
        <v>1517276.6929911077</v>
      </c>
    </row>
    <row r="87" spans="14:22">
      <c r="S87" s="1" t="s">
        <v>27</v>
      </c>
      <c r="T87" s="3">
        <v>39241.307008893098</v>
      </c>
    </row>
    <row r="88" spans="14:22">
      <c r="S88" s="1" t="s">
        <v>28</v>
      </c>
      <c r="T88" s="3">
        <f>T86+T87</f>
        <v>1556518.0000000007</v>
      </c>
      <c r="U88" s="3">
        <v>1556518</v>
      </c>
      <c r="V88" s="5">
        <f>T88-U88</f>
        <v>0</v>
      </c>
    </row>
    <row r="89" spans="14:22">
      <c r="S89" s="1"/>
    </row>
    <row r="90" spans="14:22">
      <c r="S90" s="1" t="s">
        <v>29</v>
      </c>
      <c r="T90" s="5">
        <f>T85+T88</f>
        <v>25709864.060883656</v>
      </c>
      <c r="U90" s="5">
        <f>U85+U88</f>
        <v>25711786</v>
      </c>
      <c r="V90" s="5">
        <f>T90-U90</f>
        <v>-1921.9391163438559</v>
      </c>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 Igushik   2013  Total.csv</vt:lpstr>
    </vt:vector>
  </TitlesOfParts>
  <Company>University of Washington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Curry Cunningham</dc:creator>
  <cp:lastModifiedBy>Curry Cunningham</cp:lastModifiedBy>
  <dcterms:created xsi:type="dcterms:W3CDTF">2013-11-06T00:07:40Z</dcterms:created>
  <dcterms:modified xsi:type="dcterms:W3CDTF">2014-08-26T23:12:57Z</dcterms:modified>
</cp:coreProperties>
</file>